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7980" tabRatio="877" firstSheet="1" activeTab="9"/>
  </bookViews>
  <sheets>
    <sheet name="指标整理" sheetId="98" r:id="rId1"/>
    <sheet name="公司级" sheetId="84" r:id="rId2"/>
    <sheet name="现金利润-体系" sheetId="144" r:id="rId3"/>
    <sheet name="现金利润-体系&amp;部门" sheetId="145" r:id="rId4"/>
    <sheet name="现金利润-体系&amp;部门 &amp;项目" sheetId="146" r:id="rId5"/>
    <sheet name="终验-收入成本分类-体系" sheetId="143" r:id="rId6"/>
    <sheet name="终验-损益-体系" sheetId="136" r:id="rId7"/>
    <sheet name="终验-客户" sheetId="139" r:id="rId8"/>
    <sheet name="终验-客户&amp;体系&amp;一级部" sheetId="141" r:id="rId9"/>
    <sheet name="终验-损益-体系&amp;一级部" sheetId="137" r:id="rId10"/>
    <sheet name="终验-损益-体系&amp;一级部&amp;客户" sheetId="138" r:id="rId11"/>
    <sheet name="完工--体系" sheetId="130" r:id="rId12"/>
    <sheet name="完工--体系&amp;部门" sheetId="132" r:id="rId13"/>
    <sheet name="完工--体系&amp;部门&amp;项目-管理口径" sheetId="133" r:id="rId14"/>
    <sheet name="完工--体系&amp;部门&amp;项目-考核口径" sheetId="134" r:id="rId15"/>
    <sheet name="收款-分时间-体系" sheetId="126" r:id="rId16"/>
    <sheet name="收款-分时间-体系&amp;客户" sheetId="127" r:id="rId17"/>
    <sheet name="收款-分时间-体系&amp;客户&amp;收款明细" sheetId="128" r:id="rId18"/>
    <sheet name="收款-分时间-体系&amp;客户&amp;收款明细&amp;单个合同" sheetId="129" r:id="rId19"/>
    <sheet name="收款报表-体系" sheetId="124" r:id="rId20"/>
    <sheet name="收款报表-体系&amp;客户" sheetId="125" r:id="rId21"/>
    <sheet name="任务&amp;服务类-签约投入情况-客户" sheetId="122" r:id="rId22"/>
    <sheet name="任务&amp;服务类-签约投入情况-客户&amp;体系" sheetId="123" r:id="rId23"/>
    <sheet name="中标情况-体系" sheetId="112" r:id="rId24"/>
    <sheet name="签约情况-体系" sheetId="119" r:id="rId25"/>
    <sheet name="签约情况-体系&amp;客户" sheetId="121" r:id="rId26"/>
    <sheet name="中标情况-体系&amp;客户" sheetId="115" r:id="rId27"/>
    <sheet name="中标-业务标签-体系" sheetId="117" r:id="rId28"/>
    <sheet name="中标-业务标签-体系&amp;客户" sheetId="118" r:id="rId29"/>
    <sheet name="中标情况-客户" sheetId="114" r:id="rId30"/>
    <sheet name="中标情况-客户&amp;体系" sheetId="116" r:id="rId31"/>
    <sheet name="Sheet9" sheetId="113" r:id="rId32"/>
    <sheet name="辅助表" sheetId="96" r:id="rId33"/>
    <sheet name="不同类型的人员投入情况-体系" sheetId="110" r:id="rId34"/>
    <sheet name="不同类型的人员投入情况 -部门" sheetId="111" r:id="rId35"/>
    <sheet name="人员标签报表-体系" sheetId="104" r:id="rId36"/>
    <sheet name="人员标签报表-部门" sheetId="105" r:id="rId37"/>
    <sheet name="人员等级报表-体系" sheetId="106" r:id="rId38"/>
    <sheet name="人员等级报表-部门" sheetId="107" r:id="rId39"/>
    <sheet name="人员数据-体系" sheetId="85" r:id="rId40"/>
    <sheet name="人员数据-体系&amp;部门" sheetId="101" r:id="rId41"/>
    <sheet name="人员数据-员工清单" sheetId="102" r:id="rId42"/>
    <sheet name="人员数据-单个员工详情页" sheetId="103" r:id="rId43"/>
    <sheet name="人员投入-体系" sheetId="99" r:id="rId44"/>
    <sheet name="人员投入-部门" sheetId="108" r:id="rId45"/>
    <sheet name="人月项目投入-体系" sheetId="100" r:id="rId46"/>
    <sheet name="人月项目投入-部门" sheetId="109" r:id="rId47"/>
    <sheet name="部门损益表-原表" sheetId="87" state="hidden" r:id="rId48"/>
    <sheet name="北部大区" sheetId="88" state="hidden" r:id="rId49"/>
    <sheet name="客户信息" sheetId="91" state="hidden" r:id="rId50"/>
    <sheet name="项目清单" sheetId="89" r:id="rId51"/>
    <sheet name="项目详情表" sheetId="90" r:id="rId52"/>
    <sheet name="Sheet1" sheetId="147" r:id="rId53"/>
  </sheets>
  <externalReferences>
    <externalReference r:id="rId54"/>
    <externalReference r:id="rId55"/>
  </externalReferences>
  <definedNames>
    <definedName name="_xlnm._FilterDatabase" localSheetId="50" hidden="1">项目清单!$A$3:$AN$9</definedName>
    <definedName name="暗示">'[1]合同明细表-20181130'!$AR:$AR</definedName>
    <definedName name="_xlnm._FilterDatabase" localSheetId="49" hidden="1">客户信息!$A$1:$K$2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gaoli</author>
  </authors>
  <commentList>
    <comment ref="M3" authorId="0">
      <text>
        <r>
          <rPr>
            <b/>
            <sz val="9"/>
            <rFont val="宋体"/>
            <charset val="134"/>
          </rPr>
          <t>gaoli:</t>
        </r>
        <r>
          <rPr>
            <sz val="9"/>
            <rFont val="宋体"/>
            <charset val="134"/>
          </rPr>
          <t xml:space="preserve">
只有人月项目才判断是否，
</t>
        </r>
      </text>
    </comment>
  </commentList>
</comments>
</file>

<file path=xl/comments2.xml><?xml version="1.0" encoding="utf-8"?>
<comments xmlns="http://schemas.openxmlformats.org/spreadsheetml/2006/main">
  <authors>
    <author>gaoli</author>
  </authors>
  <commentList>
    <comment ref="B13" authorId="0">
      <text>
        <r>
          <rPr>
            <b/>
            <sz val="9"/>
            <rFont val="宋体"/>
            <charset val="134"/>
          </rPr>
          <t>gaoli:</t>
        </r>
        <r>
          <rPr>
            <sz val="9"/>
            <rFont val="宋体"/>
            <charset val="134"/>
          </rPr>
          <t xml:space="preserve">
跳转到客户</t>
        </r>
      </text>
    </comment>
  </commentList>
</comments>
</file>

<file path=xl/sharedStrings.xml><?xml version="1.0" encoding="utf-8"?>
<sst xmlns="http://schemas.openxmlformats.org/spreadsheetml/2006/main" count="4613" uniqueCount="1289">
  <si>
    <t>指标分类</t>
  </si>
  <si>
    <t>指标类型</t>
  </si>
  <si>
    <t>指标</t>
  </si>
  <si>
    <t>单位</t>
  </si>
  <si>
    <t>业务计算口径</t>
  </si>
  <si>
    <t>涉及维度</t>
  </si>
  <si>
    <t>数据来源</t>
  </si>
  <si>
    <t>公司级看板是否展示</t>
  </si>
  <si>
    <t>体系级看板是否展示</t>
  </si>
  <si>
    <t>一级部看板是否展示</t>
  </si>
  <si>
    <t>HR数据</t>
  </si>
  <si>
    <t>基础指标</t>
  </si>
  <si>
    <t>在职人数-当天累计</t>
  </si>
  <si>
    <t>人</t>
  </si>
  <si>
    <r>
      <rPr>
        <sz val="10"/>
        <color rgb="FF000000"/>
        <rFont val="Helvetica"/>
        <charset val="134"/>
      </rPr>
      <t>当前公司正常在职员工数量，每天统计一次（</t>
    </r>
    <r>
      <rPr>
        <sz val="10"/>
        <color rgb="FFFF0000"/>
        <rFont val="Helvetica"/>
        <charset val="134"/>
      </rPr>
      <t>每天统计当月的累计入职人员数</t>
    </r>
    <r>
      <rPr>
        <sz val="10"/>
        <color rgb="FF000000"/>
        <rFont val="Helvetica"/>
        <charset val="134"/>
      </rPr>
      <t xml:space="preserve">）用于反馈公司人员情况。每月需要有一个定版数据。 </t>
    </r>
    <r>
      <rPr>
        <sz val="10"/>
        <color rgb="FF000000"/>
        <rFont val="Helvetica"/>
        <charset val="134"/>
      </rPr>
      <t xml:space="preserve">
</t>
    </r>
    <r>
      <rPr>
        <sz val="10"/>
        <color rgb="FFFF0000"/>
        <rFont val="Helvetica"/>
        <charset val="134"/>
      </rPr>
      <t>人员类别：实习员工、试用员工、正式员工、劳务员工、返聘员工；返聘员工、预入职员工（</t>
    </r>
    <r>
      <rPr>
        <b/>
        <sz val="10"/>
        <color rgb="FFFF0000"/>
        <rFont val="Helvetica"/>
        <charset val="134"/>
      </rPr>
      <t>待确认离职申请中的、预离职的算不算</t>
    </r>
    <r>
      <rPr>
        <sz val="10"/>
        <color rgb="FFFF0000"/>
        <rFont val="Helvetica"/>
        <charset val="134"/>
      </rPr>
      <t>）</t>
    </r>
  </si>
  <si>
    <r>
      <rPr>
        <sz val="10"/>
        <color rgb="FF000000"/>
        <rFont val="Helvetica"/>
        <charset val="134"/>
      </rPr>
      <t>日期、组织架构、部门类型（职能、交付、销售）、</t>
    </r>
    <r>
      <rPr>
        <sz val="10"/>
        <color rgb="FFFF0000"/>
        <rFont val="Helvetica"/>
        <charset val="134"/>
      </rPr>
      <t>性别、人员类别、主职级、最高学历、工作母地、工龄、司龄、员工类型（正式、试用等）人员标签维度</t>
    </r>
    <r>
      <rPr>
        <sz val="10"/>
        <color rgb="FF000000"/>
        <rFont val="Helvetica"/>
        <charset val="134"/>
      </rPr>
      <t>。</t>
    </r>
  </si>
  <si>
    <t>HR侧</t>
  </si>
  <si>
    <t>在职人数-月定板</t>
  </si>
  <si>
    <r>
      <rPr>
        <sz val="10"/>
        <color rgb="FF000000"/>
        <rFont val="Helvetica"/>
        <charset val="134"/>
      </rPr>
      <t>当前公司正常在职员工数量，每天统计一次，用于反馈公司人员情况。</t>
    </r>
    <r>
      <rPr>
        <sz val="10"/>
        <color rgb="FFFF0000"/>
        <rFont val="Helvetica"/>
        <charset val="134"/>
      </rPr>
      <t>每月20号</t>
    </r>
    <r>
      <rPr>
        <sz val="10"/>
        <color rgb="FF000000"/>
        <rFont val="Helvetica"/>
        <charset val="134"/>
      </rPr>
      <t>需要有一个定版数据，按照HR侧口径，</t>
    </r>
    <r>
      <rPr>
        <sz val="10"/>
        <color rgb="FF000000"/>
        <rFont val="Helvetica"/>
        <charset val="134"/>
      </rPr>
      <t xml:space="preserve">
</t>
    </r>
    <r>
      <rPr>
        <sz val="10"/>
        <color rgb="FFFF0000"/>
        <rFont val="Helvetica"/>
        <charset val="134"/>
      </rPr>
      <t>人员类别：实习员工、试用员工、正式员工、劳务员工、返聘员工；返聘员工、预入职员工</t>
    </r>
  </si>
  <si>
    <r>
      <rPr>
        <sz val="10"/>
        <color rgb="FF000000"/>
        <rFont val="Helvetica"/>
        <charset val="134"/>
      </rPr>
      <t>日期、组织架构、部门类型（职能、交付、销售）、</t>
    </r>
    <r>
      <rPr>
        <sz val="10"/>
        <color rgb="FFFF0000"/>
        <rFont val="Helvetica"/>
        <charset val="134"/>
      </rPr>
      <t>性别、人员类别、主职级、最高学历、工作母地、工龄（）、司龄（）、员工类型（正式、试用等）人员标签维度</t>
    </r>
    <r>
      <rPr>
        <sz val="10"/>
        <color rgb="FF000000"/>
        <rFont val="Helvetica"/>
        <charset val="134"/>
      </rPr>
      <t>。</t>
    </r>
  </si>
  <si>
    <t>当月入职人数-月度累计</t>
  </si>
  <si>
    <r>
      <rPr>
        <sz val="10"/>
        <color rgb="FFFF0000"/>
        <rFont val="Helvetica"/>
        <charset val="134"/>
      </rPr>
      <t>从考勤月的21号开始累计统计日期间</t>
    </r>
    <r>
      <rPr>
        <sz val="10"/>
        <color rgb="FF000000"/>
        <rFont val="Helvetica"/>
        <charset val="134"/>
      </rPr>
      <t>，当月累计入职人员数量统计，所有入职流程走完算入职。当月数据定版。</t>
    </r>
  </si>
  <si>
    <t>当月入职人数-月定板</t>
  </si>
  <si>
    <r>
      <rPr>
        <sz val="10"/>
        <color rgb="FF000000"/>
        <rFont val="Helvetica"/>
        <charset val="134"/>
      </rPr>
      <t>从考勤月周期内，入职人员数量统计，所有入职流程走完算入职。当月数据定版。</t>
    </r>
    <r>
      <rPr>
        <sz val="10"/>
        <color rgb="FFFF0000"/>
        <rFont val="Helvetica"/>
        <charset val="134"/>
      </rPr>
      <t>月周期为考勤月周期</t>
    </r>
  </si>
  <si>
    <t>当年入职人数-月度累计</t>
  </si>
  <si>
    <r>
      <rPr>
        <sz val="10"/>
        <color rgb="FFFF0000"/>
        <rFont val="Helvetica"/>
        <charset val="134"/>
      </rPr>
      <t>从考勤月1月开始累计统计日期间</t>
    </r>
    <r>
      <rPr>
        <sz val="10"/>
        <color rgb="FF000000"/>
        <rFont val="Helvetica"/>
        <charset val="134"/>
      </rPr>
      <t>，当年累计入职人员数量统计，所有入职流程走完算入职。当月数据定版。</t>
    </r>
  </si>
  <si>
    <t>当年入职人数-月定板</t>
  </si>
  <si>
    <r>
      <rPr>
        <sz val="10"/>
        <color rgb="FF000000"/>
        <rFont val="Helvetica"/>
        <charset val="134"/>
      </rPr>
      <t>从考勤月1月开始累计统计日期间，入职人员数量统计，所有入职流程走完算入职。当月数据定版。</t>
    </r>
    <r>
      <rPr>
        <sz val="10"/>
        <color rgb="FFFF0000"/>
        <rFont val="Helvetica"/>
        <charset val="134"/>
      </rPr>
      <t>月周期为考勤月周期</t>
    </r>
  </si>
  <si>
    <t>当月离职人数-月度累计</t>
  </si>
  <si>
    <t>从考勤月的21号开始累计统计日期间，离职人员数量统计，所有离职流程走完算离职。当月数据定版。</t>
  </si>
  <si>
    <t>当月离职人数-月定板</t>
  </si>
  <si>
    <t>当月离职人员数量统计，所有离职流程走完算离职。每月20号，当月数据定版。</t>
  </si>
  <si>
    <t>当年离职人数-月度累计</t>
  </si>
  <si>
    <t>从考勤月1月开始累计统计日期间，离职人员数量统计，所有离职流程走完算离职。当月数据定版。</t>
  </si>
  <si>
    <t>当年离职人数-月定板</t>
  </si>
  <si>
    <t>从考勤月1月开始累计统计日期间，离职人员数量统计，所有离职流程走完算离职。每月20号，当月数据定版。</t>
  </si>
  <si>
    <t>派生指标</t>
  </si>
  <si>
    <t>离职率</t>
  </si>
  <si>
    <r>
      <rPr>
        <sz val="10"/>
        <color rgb="FF000000"/>
        <rFont val="微软雅黑"/>
        <charset val="134"/>
      </rPr>
      <t>月度离职率=当月离职/[（上月在职+本月在职）/2]</t>
    </r>
    <r>
      <rPr>
        <sz val="10"/>
        <color rgb="FF000000"/>
        <rFont val="微软雅黑"/>
        <charset val="134"/>
      </rPr>
      <t xml:space="preserve">
</t>
    </r>
    <r>
      <rPr>
        <sz val="10"/>
        <color rgb="FF000000"/>
        <rFont val="微软雅黑"/>
        <charset val="134"/>
      </rPr>
      <t>在职人数就是入离调中的在职人数</t>
    </r>
    <r>
      <rPr>
        <sz val="10"/>
        <color rgb="FF000000"/>
        <rFont val="微软雅黑"/>
        <charset val="134"/>
      </rPr>
      <t xml:space="preserve">
</t>
    </r>
    <r>
      <rPr>
        <sz val="10"/>
        <color rgb="FF000000"/>
        <rFont val="微软雅黑"/>
        <charset val="134"/>
      </rPr>
      <t>累计离职率=离职人数汇总/月度平均在职人数</t>
    </r>
  </si>
  <si>
    <t>休假人数-月度，不要天粒度</t>
  </si>
  <si>
    <r>
      <rPr>
        <sz val="10"/>
        <color rgb="FF000000"/>
        <rFont val="Helvetica"/>
        <charset val="134"/>
      </rPr>
      <t>当月休假的人头数（工号排重），只要休假了一天，这个人就算。每个月直接定板。</t>
    </r>
    <r>
      <rPr>
        <sz val="10"/>
        <color rgb="FF000000"/>
        <rFont val="Helvetica"/>
        <charset val="134"/>
      </rPr>
      <t xml:space="preserve">
</t>
    </r>
    <r>
      <rPr>
        <sz val="10"/>
        <color rgb="FFFF0000"/>
        <rFont val="Helvetica"/>
        <charset val="134"/>
      </rPr>
      <t>备注：当月报工类型一为请假</t>
    </r>
  </si>
  <si>
    <r>
      <rPr>
        <sz val="10"/>
        <color rgb="FF000000"/>
        <rFont val="Helvetica"/>
        <charset val="134"/>
      </rPr>
      <t>日期、组织架构、部门类型（职能、交付）、人员标签维度、</t>
    </r>
    <r>
      <rPr>
        <sz val="10"/>
        <color rgb="FFFF0000"/>
        <rFont val="Helvetica"/>
        <charset val="134"/>
      </rPr>
      <t>工作类型二（报工类型）</t>
    </r>
  </si>
  <si>
    <t>休假人数-月定板</t>
  </si>
  <si>
    <r>
      <rPr>
        <sz val="10"/>
        <color rgb="FF000000"/>
        <rFont val="微软雅黑"/>
        <charset val="134"/>
      </rPr>
      <t>当月休假的人头数（工号排重），只要休假了一天，这个人就算。每个月直接定板。</t>
    </r>
    <r>
      <rPr>
        <sz val="10"/>
        <color rgb="FF000000"/>
        <rFont val="微软雅黑"/>
        <charset val="134"/>
      </rPr>
      <t xml:space="preserve">
</t>
    </r>
    <r>
      <rPr>
        <sz val="10"/>
        <color rgb="FF000000"/>
        <rFont val="微软雅黑"/>
        <charset val="134"/>
      </rPr>
      <t>备注：当月报工类型一为请假</t>
    </r>
  </si>
  <si>
    <r>
      <rPr>
        <sz val="10"/>
        <color rgb="FF000000"/>
        <rFont val="Helvetica"/>
        <charset val="134"/>
      </rPr>
      <t>日期、组织架构、部门类型（职能、交付）、人员标签维度、工作类型二（报工类型）工</t>
    </r>
    <r>
      <rPr>
        <sz val="10"/>
        <color rgb="FFFF0000"/>
        <rFont val="Helvetica"/>
        <charset val="134"/>
      </rPr>
      <t>作类型二（报工类型）</t>
    </r>
  </si>
  <si>
    <t>去年休假人数</t>
  </si>
  <si>
    <r>
      <rPr>
        <sz val="10"/>
        <color rgb="FF000000"/>
        <rFont val="Helvetica"/>
        <charset val="134"/>
      </rPr>
      <t>日期、组织架构、部门类型（职能、交付）、人员标签维度、</t>
    </r>
    <r>
      <rPr>
        <sz val="10"/>
        <color rgb="FFFF0000"/>
        <rFont val="Helvetica"/>
        <charset val="134"/>
      </rPr>
      <t>工作类型二（报工类型）</t>
    </r>
    <r>
      <rPr>
        <sz val="10"/>
        <color rgb="FF000000"/>
        <rFont val="Helvetica"/>
        <charset val="134"/>
      </rPr>
      <t>。</t>
    </r>
  </si>
  <si>
    <t>闲置人数--月度，不要天粒度</t>
  </si>
  <si>
    <r>
      <rPr>
        <sz val="10"/>
        <color rgb="FF000000"/>
        <rFont val="微软雅黑"/>
        <charset val="134"/>
      </rPr>
      <t>当月报工闲置的人头数（工号排重），只要报工报了一天，这个人就算。每个月直接定板。</t>
    </r>
    <r>
      <rPr>
        <sz val="10"/>
        <color rgb="FF000000"/>
        <rFont val="微软雅黑"/>
        <charset val="134"/>
      </rPr>
      <t xml:space="preserve">
</t>
    </r>
    <r>
      <rPr>
        <sz val="10"/>
        <color rgb="FF000000"/>
        <rFont val="微软雅黑"/>
        <charset val="134"/>
      </rPr>
      <t>备注：当月报工类型一为闲置</t>
    </r>
  </si>
  <si>
    <r>
      <rPr>
        <sz val="10"/>
        <color rgb="FF000000"/>
        <rFont val="Helvetica"/>
        <charset val="134"/>
      </rPr>
      <t>日期、项目类别、项目类型、组织架构、部门类型（职能、交付）、人员标签维度、</t>
    </r>
    <r>
      <rPr>
        <sz val="10"/>
        <color rgb="FFFF0000"/>
        <rFont val="Helvetica"/>
        <charset val="134"/>
      </rPr>
      <t>工作类型二（报工类型）</t>
    </r>
    <r>
      <rPr>
        <sz val="10"/>
        <color rgb="FF000000"/>
        <rFont val="Helvetica"/>
        <charset val="134"/>
      </rPr>
      <t>。</t>
    </r>
  </si>
  <si>
    <t>报工数据</t>
  </si>
  <si>
    <t>闲置人数-月定板</t>
  </si>
  <si>
    <t>去年闲置人数</t>
  </si>
  <si>
    <t>待岗人数-每天的不用，只看月定板</t>
  </si>
  <si>
    <r>
      <rPr>
        <sz val="10"/>
        <color rgb="FF000000"/>
        <rFont val="微软雅黑"/>
        <charset val="134"/>
      </rPr>
      <t>当月报工待岗的人头数（工号排重），只要报工报了一天，这个人就算。每个月直接定板。</t>
    </r>
    <r>
      <rPr>
        <sz val="10"/>
        <color rgb="FF000000"/>
        <rFont val="微软雅黑"/>
        <charset val="134"/>
      </rPr>
      <t xml:space="preserve">
</t>
    </r>
    <r>
      <rPr>
        <sz val="10"/>
        <color rgb="FF000000"/>
        <rFont val="微软雅黑"/>
        <charset val="134"/>
      </rPr>
      <t>备注：当月报工类型一为待岗</t>
    </r>
  </si>
  <si>
    <t>待岗人数-月定板</t>
  </si>
  <si>
    <t>去年待岗人数</t>
  </si>
  <si>
    <t>投入人数-每天的不用，只看月定板</t>
  </si>
  <si>
    <t>当月报工的总人头数</t>
  </si>
  <si>
    <t>日期、项目类别、项目类型、组织架构、部门类型（职能、交付）、人员标签维度。</t>
  </si>
  <si>
    <t>投入人数-月定板</t>
  </si>
  <si>
    <t>去年投入人数</t>
  </si>
  <si>
    <t>投入人月数-每天的不用，只看月定板</t>
  </si>
  <si>
    <t>当月报工的总人月数</t>
  </si>
  <si>
    <t>投入人月数-月定板</t>
  </si>
  <si>
    <t>人月</t>
  </si>
  <si>
    <t>去年投入人月数</t>
  </si>
  <si>
    <t>本年较去年投入人月变动率</t>
  </si>
  <si>
    <t>本年每月的数据/去年每月的数据 -1，同期对比</t>
  </si>
  <si>
    <t>休假人月数-月定板</t>
  </si>
  <si>
    <r>
      <rPr>
        <sz val="10"/>
        <color rgb="FF000000"/>
        <rFont val="微软雅黑"/>
        <charset val="134"/>
      </rPr>
      <t>当月休假的总人月数</t>
    </r>
    <r>
      <rPr>
        <sz val="10"/>
        <color rgb="FF000000"/>
        <rFont val="微软雅黑"/>
        <charset val="134"/>
      </rPr>
      <t xml:space="preserve">
</t>
    </r>
    <r>
      <rPr>
        <sz val="10"/>
        <color rgb="FF000000"/>
        <rFont val="微软雅黑"/>
        <charset val="134"/>
      </rPr>
      <t>备注：当月报工类型一为请假</t>
    </r>
  </si>
  <si>
    <r>
      <rPr>
        <sz val="10"/>
        <color rgb="FF000000"/>
        <rFont val="Helvetica"/>
        <charset val="134"/>
      </rPr>
      <t>日期、项目类别、项目类型、组织架构、部门类型（职能、交付）、人员标签维度，</t>
    </r>
    <r>
      <rPr>
        <sz val="10"/>
        <color rgb="FFFF0000"/>
        <rFont val="Helvetica"/>
        <charset val="134"/>
      </rPr>
      <t>工作类型二（报工类型）。</t>
    </r>
  </si>
  <si>
    <t>闲置人月数-月定板</t>
  </si>
  <si>
    <r>
      <rPr>
        <sz val="10"/>
        <color rgb="FF000000"/>
        <rFont val="微软雅黑"/>
        <charset val="134"/>
      </rPr>
      <t>当月报工闲置的总人月数</t>
    </r>
    <r>
      <rPr>
        <sz val="10"/>
        <color rgb="FF000000"/>
        <rFont val="微软雅黑"/>
        <charset val="134"/>
      </rPr>
      <t xml:space="preserve">
</t>
    </r>
    <r>
      <rPr>
        <sz val="10"/>
        <color rgb="FF000000"/>
        <rFont val="微软雅黑"/>
        <charset val="134"/>
      </rPr>
      <t>备注：当月报工类型一为闲置</t>
    </r>
  </si>
  <si>
    <r>
      <rPr>
        <sz val="10"/>
        <color rgb="FF000000"/>
        <rFont val="Helvetica"/>
        <charset val="134"/>
      </rPr>
      <t>日期、项目类别、项目类型、组织架构、部门类型（职能、交付）、人员标签维度，</t>
    </r>
    <r>
      <rPr>
        <sz val="10"/>
        <color rgb="FFFF0000"/>
        <rFont val="Helvetica"/>
        <charset val="134"/>
      </rPr>
      <t>工作类型二（报工类型）</t>
    </r>
    <r>
      <rPr>
        <sz val="10"/>
        <color rgb="FF000000"/>
        <rFont val="Helvetica"/>
        <charset val="134"/>
      </rPr>
      <t>。</t>
    </r>
  </si>
  <si>
    <t>待岗人月数-月定板</t>
  </si>
  <si>
    <t>当月报工待岗的总人月数</t>
  </si>
  <si>
    <t>人月项目投入人月</t>
  </si>
  <si>
    <t>项目类别为外部客户且项目类型为人员外包的报工人月数。</t>
  </si>
  <si>
    <r>
      <rPr>
        <sz val="10"/>
        <color rgb="FF000000"/>
        <rFont val="Helvetica"/>
        <charset val="134"/>
      </rPr>
      <t>日期、组织架构、</t>
    </r>
    <r>
      <rPr>
        <sz val="10"/>
        <color rgb="FFFF0000"/>
        <rFont val="Helvetica"/>
        <charset val="134"/>
      </rPr>
      <t>工作类型一、工作类型二</t>
    </r>
  </si>
  <si>
    <t>去年 上年人月项目投入人月</t>
  </si>
  <si>
    <r>
      <rPr>
        <sz val="10"/>
        <color rgb="FF000000"/>
        <rFont val="Helvetica"/>
        <charset val="134"/>
      </rPr>
      <t>日期、部门-项目类别、组织架构、</t>
    </r>
    <r>
      <rPr>
        <sz val="10"/>
        <color rgb="FFFF0000"/>
        <rFont val="Helvetica"/>
        <charset val="134"/>
      </rPr>
      <t>工作类型一、工作类型二</t>
    </r>
  </si>
  <si>
    <t>人月项目投入人月同比率</t>
  </si>
  <si>
    <t>本年/上年 -1 %</t>
  </si>
  <si>
    <t>实施类项目投入人月</t>
  </si>
  <si>
    <t>项目类别为外部客户且项目类型为软件开发的报工人月数</t>
  </si>
  <si>
    <t>上年 实施类项目投入人月</t>
  </si>
  <si>
    <t>实施类项目投入人月同比率</t>
  </si>
  <si>
    <t>借入人头</t>
  </si>
  <si>
    <t>按一级部，按员工投入项目所属一级部，以及员工归属一级部。按月去重</t>
  </si>
  <si>
    <t>日期、项目类别、项目类型、组织架构</t>
  </si>
  <si>
    <t>借出人头</t>
  </si>
  <si>
    <t>借出率</t>
  </si>
  <si>
    <t>借出去人头/借出部门总人头，按一级部计算</t>
  </si>
  <si>
    <t>借入率</t>
  </si>
  <si>
    <t>借入人头/借入部门总人头，按一级部计算</t>
  </si>
  <si>
    <t>借入人月数</t>
  </si>
  <si>
    <t>按照一级部判断，员工所属一级部与报工项目所属一级部不一致，按照项目所属一级部统计投入的人月数</t>
  </si>
  <si>
    <t>借出人月数</t>
  </si>
  <si>
    <t>按照一级部判断，员工所属一级部与报工项目所属一级部不一致，按照员工所属一级部统计投入的人月数</t>
  </si>
  <si>
    <t>财务数据</t>
  </si>
  <si>
    <t>低毛利人数</t>
  </si>
  <si>
    <t>统计每月人员外包项目修正理论毛利率低于20%的人头数。按加了房补和差补的</t>
  </si>
  <si>
    <t>日期、组织架构、项目归属体系、一级部</t>
  </si>
  <si>
    <t>核算到人-理论毛利率报表</t>
  </si>
  <si>
    <t>低毛利人数占比</t>
  </si>
  <si>
    <t>统计每月人员外包项目修正理论毛利率低于20%的人头数/部门投入人月项目的人头数。按加了房补和差补的</t>
  </si>
  <si>
    <t>日期、组织架构、项目归属部门体系、一级部</t>
  </si>
  <si>
    <t>投标数据</t>
  </si>
  <si>
    <t>机会数</t>
  </si>
  <si>
    <t>预计投标时间大于统计日（当天）且未立项的且审核通过的机会排重</t>
  </si>
  <si>
    <r>
      <rPr>
        <sz val="10"/>
        <color rgb="FF000000"/>
        <rFont val="Helvetica"/>
        <charset val="134"/>
      </rPr>
      <t>日期、组织架构（</t>
    </r>
    <r>
      <rPr>
        <sz val="10"/>
        <color rgb="FFFF0000"/>
        <rFont val="Helvetica"/>
        <charset val="134"/>
      </rPr>
      <t>机会实施架构</t>
    </r>
    <r>
      <rPr>
        <sz val="10"/>
        <color rgb="FF000000"/>
        <rFont val="Helvetica"/>
        <charset val="134"/>
      </rPr>
      <t>、机会销售架构）、</t>
    </r>
    <r>
      <rPr>
        <sz val="10"/>
        <color rgb="FFFF0000"/>
        <rFont val="Helvetica"/>
        <charset val="134"/>
      </rPr>
      <t>报备人员、项目类型、新增延续、重要程度</t>
    </r>
    <r>
      <rPr>
        <sz val="10"/>
        <color rgb="FF000000"/>
        <rFont val="Helvetica"/>
        <charset val="134"/>
      </rPr>
      <t>、客户简称、</t>
    </r>
    <r>
      <rPr>
        <sz val="10"/>
        <color rgb="FFFF0000"/>
        <rFont val="Helvetica"/>
        <charset val="134"/>
      </rPr>
      <t>大客户类型</t>
    </r>
  </si>
  <si>
    <t>售前-机会明细表</t>
  </si>
  <si>
    <t>机会金额</t>
  </si>
  <si>
    <t>预计投标时间大于统计日（当天）且未立项的且审核通过的投标金额累加</t>
  </si>
  <si>
    <t>售前项目数</t>
  </si>
  <si>
    <t>执行中且项目流程状态中剔除【结项】字眼的状态且非POC-DEMO或POC-DEMO不关联正式立项售前项目，按照项目号计数</t>
  </si>
  <si>
    <r>
      <rPr>
        <sz val="10"/>
        <color rgb="FF000000"/>
        <rFont val="Helvetica"/>
        <charset val="134"/>
      </rPr>
      <t>日期、组织架构（</t>
    </r>
    <r>
      <rPr>
        <sz val="10"/>
        <color rgb="FFFF0000"/>
        <rFont val="Helvetica"/>
        <charset val="134"/>
      </rPr>
      <t>实施架构</t>
    </r>
    <r>
      <rPr>
        <sz val="10"/>
        <color rgb="FF000000"/>
        <rFont val="Helvetica"/>
        <charset val="134"/>
      </rPr>
      <t>、销售架构）、</t>
    </r>
    <r>
      <rPr>
        <sz val="10"/>
        <color rgb="FFFF0000"/>
        <rFont val="Helvetica"/>
        <charset val="134"/>
      </rPr>
      <t>销售人员、合同类型、</t>
    </r>
    <r>
      <rPr>
        <sz val="10"/>
        <color rgb="FF000000"/>
        <rFont val="Helvetica"/>
        <charset val="134"/>
      </rPr>
      <t>项目类型、新增-延续、</t>
    </r>
    <r>
      <rPr>
        <sz val="10"/>
        <color rgb="FFFF0000"/>
        <rFont val="Helvetica"/>
        <charset val="134"/>
      </rPr>
      <t>重要程度</t>
    </r>
    <r>
      <rPr>
        <sz val="10"/>
        <color rgb="FF000000"/>
        <rFont val="Helvetica"/>
        <charset val="134"/>
      </rPr>
      <t>、客户简</t>
    </r>
    <r>
      <rPr>
        <sz val="10"/>
        <color rgb="FFFF0000"/>
        <rFont val="Helvetica"/>
        <charset val="134"/>
      </rPr>
      <t>称、客户类别、大客户类型、开放情况、售前客户级别、合作情</t>
    </r>
    <r>
      <rPr>
        <sz val="10"/>
        <color rgb="FF000000"/>
        <rFont val="Helvetica"/>
        <charset val="134"/>
      </rPr>
      <t>况、业务</t>
    </r>
    <r>
      <rPr>
        <sz val="10"/>
        <color rgb="FFFF0000"/>
        <rFont val="Helvetica"/>
        <charset val="134"/>
      </rPr>
      <t>类型、次业务类型、项目规模（按照预计投标金额划分：小于100万、100-300万、300-1000万、1000万以</t>
    </r>
  </si>
  <si>
    <t>售前明细表</t>
  </si>
  <si>
    <t>售前项目金额</t>
  </si>
  <si>
    <t>执行中且项目流程状态中剔除【结项】字眼的状态且非POC-DEMO或POC-DEMO不关联正式立项售前项目，按照预计投标金额累加</t>
  </si>
  <si>
    <t>投标数量</t>
  </si>
  <si>
    <t>投标状态不含待确认结果的项目数。当天计算年度累计投标数量，且月度定板</t>
  </si>
  <si>
    <r>
      <rPr>
        <sz val="10"/>
        <color rgb="FF000000"/>
        <rFont val="Helvetica"/>
        <charset val="134"/>
      </rPr>
      <t>日期、组织架构（</t>
    </r>
    <r>
      <rPr>
        <sz val="10"/>
        <color rgb="FFFF0000"/>
        <rFont val="Helvetica"/>
        <charset val="134"/>
      </rPr>
      <t>实施架构</t>
    </r>
    <r>
      <rPr>
        <sz val="10"/>
        <color rgb="FF000000"/>
        <rFont val="Helvetica"/>
        <charset val="134"/>
      </rPr>
      <t>、销售架构）、</t>
    </r>
    <r>
      <rPr>
        <sz val="10"/>
        <color rgb="FFFF0000"/>
        <rFont val="Helvetica"/>
        <charset val="134"/>
      </rPr>
      <t>销售人员</t>
    </r>
    <r>
      <rPr>
        <sz val="10"/>
        <color rgb="FF000000"/>
        <rFont val="Helvetica"/>
        <charset val="134"/>
      </rPr>
      <t>、项目类型、</t>
    </r>
    <r>
      <rPr>
        <sz val="10"/>
        <color rgb="FFFF0000"/>
        <rFont val="Helvetica"/>
        <charset val="134"/>
      </rPr>
      <t>合同类型、</t>
    </r>
    <r>
      <rPr>
        <sz val="10"/>
        <color rgb="FF000000"/>
        <rFont val="Helvetica"/>
        <charset val="134"/>
      </rPr>
      <t>新增-延续、</t>
    </r>
    <r>
      <rPr>
        <sz val="10"/>
        <color rgb="FFFF0000"/>
        <rFont val="Helvetica"/>
        <charset val="134"/>
      </rPr>
      <t>重要程度、招标形式</t>
    </r>
    <r>
      <rPr>
        <sz val="10"/>
        <color rgb="FF000000"/>
        <rFont val="Helvetica"/>
        <charset val="134"/>
      </rPr>
      <t>、客户简称、</t>
    </r>
    <r>
      <rPr>
        <sz val="10"/>
        <color rgb="FFFF0000"/>
        <rFont val="Helvetica"/>
        <charset val="134"/>
      </rPr>
      <t>大客户类型、开放情况、合作情况、</t>
    </r>
    <r>
      <rPr>
        <sz val="10"/>
        <color rgb="FF000000"/>
        <rFont val="Helvetica"/>
        <charset val="134"/>
      </rPr>
      <t>业务类型、</t>
    </r>
    <r>
      <rPr>
        <sz val="10"/>
        <color rgb="FFFF0000"/>
        <rFont val="Helvetica"/>
        <charset val="134"/>
      </rPr>
      <t>次级业务类型、投标年份、投标月份</t>
    </r>
  </si>
  <si>
    <t>投标明细表</t>
  </si>
  <si>
    <t>中标数量</t>
  </si>
  <si>
    <t>投标状态为【已中标】项目数。当天计算年度累计中标数量，且月度定板</t>
  </si>
  <si>
    <t>数量-中标率</t>
  </si>
  <si>
    <t>中标数量/投标数量 当天计算，且月度定板</t>
  </si>
  <si>
    <t>投标金额（不含待确认）</t>
  </si>
  <si>
    <r>
      <rPr>
        <sz val="10"/>
        <color rgb="FFDE3C36"/>
        <rFont val="Helvetica"/>
        <charset val="134"/>
      </rPr>
      <t>如果投标状态已中标且宇信科技报价不为空，取宇信科技报价；</t>
    </r>
    <r>
      <rPr>
        <sz val="10"/>
        <color rgb="FF000000"/>
        <rFont val="Helvetica"/>
        <charset val="134"/>
      </rPr>
      <t xml:space="preserve">
</t>
    </r>
    <r>
      <rPr>
        <sz val="10"/>
        <color rgb="FFDE3C36"/>
        <rFont val="Helvetica"/>
        <charset val="134"/>
      </rPr>
      <t>如果投标状态已中标且宇信科技报价为空，取我司中标价</t>
    </r>
    <r>
      <rPr>
        <sz val="10"/>
        <color rgb="FF000000"/>
        <rFont val="Helvetica"/>
        <charset val="134"/>
      </rPr>
      <t xml:space="preserve">
</t>
    </r>
    <r>
      <rPr>
        <sz val="10"/>
        <color rgb="FFDE3C36"/>
        <rFont val="Helvetica"/>
        <charset val="134"/>
      </rPr>
      <t>如果投标状态未中标</t>
    </r>
    <r>
      <rPr>
        <sz val="10"/>
        <color rgb="FF000000"/>
        <rFont val="Helvetica"/>
        <charset val="134"/>
      </rPr>
      <t>，取预计合同含税价格，</t>
    </r>
    <r>
      <rPr>
        <sz val="10"/>
        <color rgb="FF000000"/>
        <rFont val="Helvetica"/>
        <charset val="134"/>
      </rPr>
      <t xml:space="preserve">
</t>
    </r>
    <r>
      <rPr>
        <sz val="10"/>
        <color rgb="FF000000"/>
        <rFont val="Helvetica"/>
        <charset val="134"/>
      </rPr>
      <t>以上数据按照维度合计即可。</t>
    </r>
    <r>
      <rPr>
        <sz val="10"/>
        <color rgb="FF000000"/>
        <rFont val="Helvetica"/>
        <charset val="134"/>
      </rPr>
      <t xml:space="preserve">
</t>
    </r>
    <r>
      <rPr>
        <sz val="10"/>
        <color rgb="FF000000"/>
        <rFont val="Helvetica"/>
        <charset val="134"/>
      </rPr>
      <t>当</t>
    </r>
    <r>
      <rPr>
        <sz val="10"/>
        <color rgb="FFFF0000"/>
        <rFont val="Helvetica"/>
        <charset val="134"/>
      </rPr>
      <t>天计算年度累计</t>
    </r>
    <r>
      <rPr>
        <sz val="10"/>
        <color rgb="FF000000"/>
        <rFont val="Helvetica"/>
        <charset val="134"/>
      </rPr>
      <t>，且月度定板</t>
    </r>
  </si>
  <si>
    <t>上年投标金额（不含待确认）</t>
  </si>
  <si>
    <t>投标金额（不含待确认）同比</t>
  </si>
  <si>
    <t>本年-上年-1</t>
  </si>
  <si>
    <t>投标金额（含待确认）</t>
  </si>
  <si>
    <r>
      <rPr>
        <sz val="10"/>
        <color rgb="FFDE3C36"/>
        <rFont val="Helvetica"/>
        <charset val="134"/>
      </rPr>
      <t>如果投标状态已中标且宇信科技报价不为空，取宇信科技报价；</t>
    </r>
    <r>
      <rPr>
        <sz val="10"/>
        <color rgb="FF000000"/>
        <rFont val="Helvetica"/>
        <charset val="134"/>
      </rPr>
      <t xml:space="preserve">
</t>
    </r>
    <r>
      <rPr>
        <sz val="10"/>
        <color rgb="FFDE3C36"/>
        <rFont val="Helvetica"/>
        <charset val="134"/>
      </rPr>
      <t>如果投标状态已中标且宇信科技报价为空，取我司中标价</t>
    </r>
    <r>
      <rPr>
        <sz val="10"/>
        <color rgb="FF000000"/>
        <rFont val="Helvetica"/>
        <charset val="134"/>
      </rPr>
      <t xml:space="preserve">
</t>
    </r>
    <r>
      <rPr>
        <sz val="10"/>
        <color rgb="FFDE3C36"/>
        <rFont val="Helvetica"/>
        <charset val="134"/>
      </rPr>
      <t>如果投标状态未中标</t>
    </r>
    <r>
      <rPr>
        <sz val="10"/>
        <color rgb="FF000000"/>
        <rFont val="Helvetica"/>
        <charset val="134"/>
      </rPr>
      <t>，取预计合同含税价格，</t>
    </r>
    <r>
      <rPr>
        <sz val="10"/>
        <color rgb="FF000000"/>
        <rFont val="Helvetica"/>
        <charset val="134"/>
      </rPr>
      <t xml:space="preserve">
</t>
    </r>
    <r>
      <rPr>
        <sz val="10"/>
        <color rgb="FF000000"/>
        <rFont val="Helvetica"/>
        <charset val="134"/>
      </rPr>
      <t>以上数据按照维度合计即可。</t>
    </r>
    <r>
      <rPr>
        <sz val="10"/>
        <color rgb="FF000000"/>
        <rFont val="Helvetica"/>
        <charset val="134"/>
      </rPr>
      <t xml:space="preserve">
</t>
    </r>
    <r>
      <rPr>
        <sz val="10"/>
        <color rgb="FFFF0000"/>
        <rFont val="Helvetica"/>
        <charset val="134"/>
      </rPr>
      <t>当天计算年度累计</t>
    </r>
    <r>
      <rPr>
        <sz val="10"/>
        <color rgb="FF000000"/>
        <rFont val="Helvetica"/>
        <charset val="134"/>
      </rPr>
      <t>，且月度定板</t>
    </r>
  </si>
  <si>
    <t>上年投标金额（含待确认）</t>
  </si>
  <si>
    <t>投标金额（含待确认）同比</t>
  </si>
  <si>
    <t>中标金额</t>
  </si>
  <si>
    <t>投标状态已中标，如果宇信科技报价为空，取我司报价，最终中标金额进行汇总累计。当天计算，且月度定板</t>
  </si>
  <si>
    <r>
      <rPr>
        <sz val="10"/>
        <color rgb="FF000000"/>
        <rFont val="Helvetica"/>
        <charset val="134"/>
      </rPr>
      <t>日期、年度、组织架构（</t>
    </r>
    <r>
      <rPr>
        <sz val="10"/>
        <color rgb="FFFF0000"/>
        <rFont val="Helvetica"/>
        <charset val="134"/>
      </rPr>
      <t>实施架构</t>
    </r>
    <r>
      <rPr>
        <sz val="10"/>
        <color rgb="FF000000"/>
        <rFont val="Helvetica"/>
        <charset val="134"/>
      </rPr>
      <t>、销售架构）、</t>
    </r>
    <r>
      <rPr>
        <sz val="10"/>
        <color rgb="FFFF0000"/>
        <rFont val="Helvetica"/>
        <charset val="134"/>
      </rPr>
      <t>销售人员</t>
    </r>
    <r>
      <rPr>
        <sz val="10"/>
        <color rgb="FF000000"/>
        <rFont val="Helvetica"/>
        <charset val="134"/>
      </rPr>
      <t>、项目类型、</t>
    </r>
    <r>
      <rPr>
        <sz val="10"/>
        <color rgb="FFFF0000"/>
        <rFont val="Helvetica"/>
        <charset val="134"/>
      </rPr>
      <t>合同类型、</t>
    </r>
    <r>
      <rPr>
        <sz val="10"/>
        <color rgb="FF000000"/>
        <rFont val="Helvetica"/>
        <charset val="134"/>
      </rPr>
      <t>新增-延续、</t>
    </r>
    <r>
      <rPr>
        <sz val="10"/>
        <color rgb="FFFF0000"/>
        <rFont val="Helvetica"/>
        <charset val="134"/>
      </rPr>
      <t>重要程度、招标形式</t>
    </r>
    <r>
      <rPr>
        <sz val="10"/>
        <color rgb="FF000000"/>
        <rFont val="Helvetica"/>
        <charset val="134"/>
      </rPr>
      <t>、客户简称、</t>
    </r>
    <r>
      <rPr>
        <sz val="10"/>
        <color rgb="FFFF0000"/>
        <rFont val="Helvetica"/>
        <charset val="134"/>
      </rPr>
      <t>大客户类型、开放情况、合作情况、</t>
    </r>
    <r>
      <rPr>
        <sz val="10"/>
        <color rgb="FF000000"/>
        <rFont val="Helvetica"/>
        <charset val="134"/>
      </rPr>
      <t>业务类型、</t>
    </r>
    <r>
      <rPr>
        <sz val="10"/>
        <color rgb="FFFF0000"/>
        <rFont val="Helvetica"/>
        <charset val="134"/>
      </rPr>
      <t>次级业务类型、投标年份、投标月份</t>
    </r>
  </si>
  <si>
    <t>上年中标金额</t>
  </si>
  <si>
    <t>中标金额同比</t>
  </si>
  <si>
    <t>本年/去年 -1 %</t>
  </si>
  <si>
    <t>金额-中标率</t>
  </si>
  <si>
    <t>中标金额/投标金额（不含待确认金额）</t>
  </si>
  <si>
    <t>去年中标率</t>
  </si>
  <si>
    <t>自有实施利润</t>
  </si>
  <si>
    <t>软件开发服务含税价格*软件开发服务利润率/100+自有产品销售含税价格*自有产品销售利润率/100+现场维护含税价格*现场维护利润率/100+咨询服务含税价格*咨询服务利润率/100</t>
  </si>
  <si>
    <t>自有实施金额</t>
  </si>
  <si>
    <t>软件开发服务含税价格+自有产品销售含税价格+现场维护含税价格+咨询服务含税价格</t>
  </si>
  <si>
    <t>自有成本</t>
  </si>
  <si>
    <t>自有实施金额-自有实施利润</t>
  </si>
  <si>
    <t>投标利润率</t>
  </si>
  <si>
    <t>自有实施利润/自有实施金额</t>
  </si>
  <si>
    <t>中标自有收入金额</t>
  </si>
  <si>
    <r>
      <rPr>
        <sz val="10"/>
        <color rgb="FFFF0000"/>
        <rFont val="Helvetica"/>
        <charset val="134"/>
      </rPr>
      <t>投标状态是已中标</t>
    </r>
    <r>
      <rPr>
        <sz val="10"/>
        <color rgb="FF000000"/>
        <rFont val="Helvetica"/>
        <charset val="134"/>
      </rPr>
      <t>，中标金额-代理产品含税价格-代理服务含税价格-第三方采购含税价格-项目分包含税截个</t>
    </r>
  </si>
  <si>
    <t>中标利润</t>
  </si>
  <si>
    <r>
      <rPr>
        <sz val="10"/>
        <color rgb="FFFF0000"/>
        <rFont val="Helvetica"/>
        <charset val="134"/>
      </rPr>
      <t>投标状态是已中标</t>
    </r>
    <r>
      <rPr>
        <sz val="10"/>
        <color rgb="FF000000"/>
        <rFont val="Helvetica"/>
        <charset val="134"/>
      </rPr>
      <t>，中标自有收入金额-自有成本</t>
    </r>
  </si>
  <si>
    <t>中标利润率</t>
  </si>
  <si>
    <t>中标利润/中标自有收入金额</t>
  </si>
  <si>
    <t>签约数据</t>
  </si>
  <si>
    <r>
      <rPr>
        <sz val="10"/>
        <color rgb="FF000000"/>
        <rFont val="Helvetica"/>
        <charset val="134"/>
      </rPr>
      <t>合同数</t>
    </r>
    <r>
      <rPr>
        <sz val="10"/>
        <color rgb="FF000000"/>
        <rFont val="Helvetica"/>
        <charset val="134"/>
      </rPr>
      <t xml:space="preserve">
</t>
    </r>
    <r>
      <rPr>
        <sz val="10"/>
        <color rgb="FFFF0000"/>
        <rFont val="Helvetica"/>
        <charset val="134"/>
      </rPr>
      <t>---看板只展示收款类型为非人员外包数据</t>
    </r>
  </si>
  <si>
    <r>
      <rPr>
        <sz val="10"/>
        <color rgb="FF000000"/>
        <rFont val="微软雅黑"/>
        <charset val="134"/>
      </rPr>
      <t xml:space="preserve">若合同签订状态为已*（已签、已派单），状态不等于取消 且 签约公司类别为集团公司 </t>
    </r>
    <r>
      <rPr>
        <sz val="10"/>
        <color rgb="FF000000"/>
        <rFont val="微软雅黑"/>
        <charset val="134"/>
      </rPr>
      <t xml:space="preserve">
</t>
    </r>
    <r>
      <rPr>
        <sz val="10"/>
        <color rgb="FF000000"/>
        <rFont val="微软雅黑"/>
        <charset val="134"/>
      </rPr>
      <t>若合同签订状态为未*（未签、未派单、部分派单），合同状态不等于（合同取消完成、合同备案草拟、合同备案审批中）且 签约公司类别为集团公司，</t>
    </r>
    <r>
      <rPr>
        <sz val="10"/>
        <color rgb="FF000000"/>
        <rFont val="微软雅黑"/>
        <charset val="134"/>
      </rPr>
      <t xml:space="preserve">
</t>
    </r>
    <r>
      <rPr>
        <sz val="10"/>
        <color rgb="FF000000"/>
        <rFont val="微软雅黑"/>
        <charset val="134"/>
      </rPr>
      <t>以上条件，合同去重计数</t>
    </r>
  </si>
  <si>
    <r>
      <rPr>
        <sz val="10"/>
        <color rgb="FF000000"/>
        <rFont val="Helvetica"/>
        <charset val="134"/>
      </rPr>
      <t>日期、</t>
    </r>
    <r>
      <rPr>
        <sz val="10"/>
        <color rgb="FFFF0000"/>
        <rFont val="Helvetica"/>
        <charset val="134"/>
      </rPr>
      <t>收款类型</t>
    </r>
    <r>
      <rPr>
        <sz val="10"/>
        <color rgb="FF000000"/>
        <rFont val="Helvetica"/>
        <charset val="134"/>
      </rPr>
      <t>、签约年份、</t>
    </r>
    <r>
      <rPr>
        <sz val="10"/>
        <color rgb="FFFF0000"/>
        <rFont val="Helvetica"/>
        <charset val="134"/>
      </rPr>
      <t>签约状态标识（签订状态为已*（已签、已派单），状态不等于取消 且 签约公司类别为集团公司 标记为 已签；合同签订状态为未*（未签、未派单、部分派单），合同状态不等于（合同取消完成、合同备案草拟、合同备案审批中）且 签约公司类别为集团公司标记为未签,其余情况为空即可）、备案标识（若签约状态标识是已签，为空，否则（当前日期-备案日期）/30 分段，3个月以内、3-6个月、6-12月、12个月以上），是否无凭证（按照合同匹配，支持线下导入系统，按照合同明细与线上导入表匹配，判断是否，按照客户订单编号或者合同判断，客户订单编号优先）</t>
    </r>
    <r>
      <rPr>
        <sz val="10"/>
        <color rgb="FF000000"/>
        <rFont val="Helvetica"/>
        <charset val="134"/>
      </rPr>
      <t>销售部门、销售大区、客户简称简称、销售人员</t>
    </r>
    <r>
      <rPr>
        <sz val="10"/>
        <color rgb="FF000000"/>
        <rFont val="Helvetica"/>
        <charset val="134"/>
      </rPr>
      <t xml:space="preserve">
</t>
    </r>
    <r>
      <rPr>
        <b/>
        <sz val="10"/>
        <color rgb="FFFF0000"/>
        <rFont val="Helvetica"/>
        <charset val="134"/>
      </rPr>
      <t>----注意：合同明细表每月月底需要定版，上年数数据，需要看上年对应月份的合同明细表</t>
    </r>
    <r>
      <rPr>
        <sz val="10"/>
        <color rgb="FF000000"/>
        <rFont val="Helvetica"/>
        <charset val="134"/>
      </rPr>
      <t xml:space="preserve">
</t>
    </r>
    <r>
      <rPr>
        <b/>
        <sz val="10"/>
        <color rgb="FFFF0000"/>
        <rFont val="Helvetica"/>
        <charset val="134"/>
      </rPr>
      <t>底层所有收款类型数据均有</t>
    </r>
  </si>
  <si>
    <t>合同明细表</t>
  </si>
  <si>
    <r>
      <rPr>
        <sz val="10"/>
        <color rgb="FF000000"/>
        <rFont val="微软雅黑"/>
        <charset val="134"/>
      </rPr>
      <t>上年合同数量</t>
    </r>
    <r>
      <rPr>
        <sz val="10"/>
        <color rgb="FF000000"/>
        <rFont val="微软雅黑"/>
        <charset val="134"/>
      </rPr>
      <t xml:space="preserve">
</t>
    </r>
    <r>
      <rPr>
        <sz val="10"/>
        <color rgb="FF000000"/>
        <rFont val="微软雅黑"/>
        <charset val="134"/>
      </rPr>
      <t>---看板只展示收款类型为非人员外包数据</t>
    </r>
  </si>
  <si>
    <t>合同数量增长比</t>
  </si>
  <si>
    <t>去年同月</t>
  </si>
  <si>
    <r>
      <rPr>
        <sz val="10"/>
        <color rgb="FF000000"/>
        <rFont val="Helvetica"/>
        <charset val="134"/>
      </rPr>
      <t>备案金额</t>
    </r>
    <r>
      <rPr>
        <sz val="10"/>
        <color rgb="FF000000"/>
        <rFont val="Helvetica"/>
        <charset val="134"/>
      </rPr>
      <t xml:space="preserve">
</t>
    </r>
    <r>
      <rPr>
        <sz val="10"/>
        <color rgb="FFFF0000"/>
        <rFont val="Helvetica"/>
        <charset val="134"/>
      </rPr>
      <t>---看板只展示收款类型为非人员外包数据</t>
    </r>
  </si>
  <si>
    <t>合同金额累加</t>
  </si>
  <si>
    <t>上年备案金额</t>
  </si>
  <si>
    <t>备案金额增长比</t>
  </si>
  <si>
    <r>
      <rPr>
        <sz val="10"/>
        <color rgb="FF000000"/>
        <rFont val="Helvetica"/>
        <charset val="134"/>
      </rPr>
      <t>已签金额</t>
    </r>
    <r>
      <rPr>
        <sz val="10"/>
        <color rgb="FF000000"/>
        <rFont val="Helvetica"/>
        <charset val="134"/>
      </rPr>
      <t xml:space="preserve">
</t>
    </r>
    <r>
      <rPr>
        <sz val="10"/>
        <color rgb="FFFF0000"/>
        <rFont val="Helvetica"/>
        <charset val="134"/>
      </rPr>
      <t>-----看板只展示收款类型为非人员外包数据</t>
    </r>
  </si>
  <si>
    <r>
      <rPr>
        <sz val="10"/>
        <color rgb="FF000000"/>
        <rFont val="微软雅黑"/>
        <charset val="134"/>
      </rPr>
      <t>合同签订状态为</t>
    </r>
    <r>
      <rPr>
        <sz val="10"/>
        <color rgb="FF333333"/>
        <rFont val="微软雅黑"/>
        <charset val="134"/>
      </rPr>
      <t>已签/已派单，</t>
    </r>
    <r>
      <rPr>
        <sz val="10"/>
        <color rgb="FF000000"/>
        <rFont val="微软雅黑"/>
        <charset val="134"/>
      </rPr>
      <t>合同状态不等于</t>
    </r>
    <r>
      <rPr>
        <sz val="10"/>
        <color rgb="FF333333"/>
        <rFont val="微软雅黑"/>
        <charset val="134"/>
      </rPr>
      <t>合同未取消完成，签约公司类别为集团公司的合同金额累计</t>
    </r>
  </si>
  <si>
    <r>
      <rPr>
        <sz val="10"/>
        <color rgb="FF000000"/>
        <rFont val="微软雅黑"/>
        <charset val="134"/>
      </rPr>
      <t>上年已签金额</t>
    </r>
    <r>
      <rPr>
        <sz val="10"/>
        <color rgb="FF000000"/>
        <rFont val="微软雅黑"/>
        <charset val="134"/>
      </rPr>
      <t xml:space="preserve">
</t>
    </r>
    <r>
      <rPr>
        <sz val="10"/>
        <color rgb="FF000000"/>
        <rFont val="微软雅黑"/>
        <charset val="134"/>
      </rPr>
      <t>-------看板只展示收款类型为非人员外包数据</t>
    </r>
  </si>
  <si>
    <t>已签金额增长比</t>
  </si>
  <si>
    <t>日期、收款类型、销售部门、销售大区、客户简称、销售人员、备案标识</t>
  </si>
  <si>
    <r>
      <rPr>
        <sz val="10"/>
        <color rgb="FF000000"/>
        <rFont val="微软雅黑"/>
        <charset val="134"/>
      </rPr>
      <t>未签金额</t>
    </r>
    <r>
      <rPr>
        <sz val="10"/>
        <color rgb="FF000000"/>
        <rFont val="微软雅黑"/>
        <charset val="134"/>
      </rPr>
      <t xml:space="preserve">
</t>
    </r>
    <r>
      <rPr>
        <sz val="10"/>
        <color rgb="FF000000"/>
        <rFont val="微软雅黑"/>
        <charset val="134"/>
      </rPr>
      <t>-------看板只展示收款类型为非人员外包数据</t>
    </r>
  </si>
  <si>
    <r>
      <rPr>
        <sz val="10"/>
        <color rgb="FF000000"/>
        <rFont val="微软雅黑"/>
        <charset val="134"/>
      </rPr>
      <t xml:space="preserve">若合同签约状态为未*（未签、未派单、部分派单），合同状态非（合同取消完成、合同备案草拟、合同备案审批中） 且 签约公司为集团公司 </t>
    </r>
    <r>
      <rPr>
        <sz val="10"/>
        <color rgb="FF000000"/>
        <rFont val="微软雅黑"/>
        <charset val="134"/>
      </rPr>
      <t xml:space="preserve">
</t>
    </r>
    <r>
      <rPr>
        <sz val="10"/>
        <color rgb="FF000000"/>
        <rFont val="微软雅黑"/>
        <charset val="134"/>
      </rPr>
      <t>以上条件，合同金额累计</t>
    </r>
  </si>
  <si>
    <t>上年 未签金额</t>
  </si>
  <si>
    <t>未签金额 增长比</t>
  </si>
  <si>
    <t>实际发生成本</t>
  </si>
  <si>
    <t>实际发生成本累计</t>
  </si>
  <si>
    <t>未签占比</t>
  </si>
  <si>
    <t>未签金额/(未签金额+已签金额）</t>
  </si>
  <si>
    <t>未签-提前投入金额</t>
  </si>
  <si>
    <r>
      <rPr>
        <sz val="10"/>
        <color rgb="FF000000"/>
        <rFont val="Helvetica"/>
        <charset val="134"/>
      </rPr>
      <t xml:space="preserve">若合同签约状态为未*（未签、未派单、部分派单），合同状态非（合同取消完成、合同备案草拟、合同备案审批中） 且 签约公司为集团公司 且 </t>
    </r>
    <r>
      <rPr>
        <sz val="10"/>
        <color rgb="FFFF0000"/>
        <rFont val="Helvetica"/>
        <charset val="134"/>
      </rPr>
      <t>是否无凭证为是</t>
    </r>
    <r>
      <rPr>
        <sz val="10"/>
        <color rgb="FF000000"/>
        <rFont val="Helvetica"/>
        <charset val="134"/>
      </rPr>
      <t xml:space="preserve">
</t>
    </r>
    <r>
      <rPr>
        <sz val="10"/>
        <color rgb="FF000000"/>
        <rFont val="Helvetica"/>
        <charset val="134"/>
      </rPr>
      <t>以上条件，合同金额累计</t>
    </r>
  </si>
  <si>
    <t>实施类6个月以上未签约占比</t>
  </si>
  <si>
    <t>6-12月，12个月以上的未签金额/未签金额</t>
  </si>
  <si>
    <t>实施类-提前投入金额占比</t>
  </si>
  <si>
    <t>未签-提前投入金额/未签金额</t>
  </si>
  <si>
    <t>未签金额（按照时间段统计）</t>
  </si>
  <si>
    <r>
      <rPr>
        <sz val="10"/>
        <color rgb="FF000000"/>
        <rFont val="Helvetica"/>
        <charset val="134"/>
      </rPr>
      <t xml:space="preserve">若合同签约状态为未*（未签、未派单、部分派单），合同状态非（合同取消完成、合同备案草拟、合同备案审批中） 且 签约公司为集团公司 </t>
    </r>
    <r>
      <rPr>
        <sz val="10"/>
        <color rgb="FF000000"/>
        <rFont val="Helvetica"/>
        <charset val="134"/>
      </rPr>
      <t xml:space="preserve">
</t>
    </r>
    <r>
      <rPr>
        <sz val="10"/>
        <color rgb="FF000000"/>
        <rFont val="Helvetica"/>
        <charset val="134"/>
      </rPr>
      <t xml:space="preserve">以上条件且 </t>
    </r>
    <r>
      <rPr>
        <sz val="10"/>
        <color rgb="FFFF0000"/>
        <rFont val="Helvetica"/>
        <charset val="134"/>
      </rPr>
      <t>按备案标识分段</t>
    </r>
    <r>
      <rPr>
        <sz val="10"/>
        <color rgb="FF000000"/>
        <rFont val="Helvetica"/>
        <charset val="134"/>
      </rPr>
      <t>，合同金额累计</t>
    </r>
  </si>
  <si>
    <t>未签已投入成本</t>
  </si>
  <si>
    <r>
      <rPr>
        <sz val="10"/>
        <color rgb="FF000000"/>
        <rFont val="Helvetica"/>
        <charset val="134"/>
      </rPr>
      <t xml:space="preserve">若合同签约状态为未*（未签、未派单、部分派单），合同状态非（合同取消完成、合同备案草拟、合同备案审批中） 且 签约公司为集团公司 且 </t>
    </r>
    <r>
      <rPr>
        <sz val="10"/>
        <color rgb="FFFF0000"/>
        <rFont val="Helvetica"/>
        <charset val="134"/>
      </rPr>
      <t>是否无凭证为是</t>
    </r>
    <r>
      <rPr>
        <sz val="10"/>
        <color rgb="FF000000"/>
        <rFont val="Helvetica"/>
        <charset val="134"/>
      </rPr>
      <t xml:space="preserve">
</t>
    </r>
    <r>
      <rPr>
        <sz val="10"/>
        <color rgb="FF000000"/>
        <rFont val="Helvetica"/>
        <charset val="134"/>
      </rPr>
      <t>以上条件，实际发生成本累计</t>
    </r>
  </si>
  <si>
    <t>线下表</t>
  </si>
  <si>
    <t>已投入人月</t>
  </si>
  <si>
    <t>按照实际签约状态分类统计有人员投入，计算人员投入人月。项目类别为外部客户</t>
  </si>
  <si>
    <r>
      <rPr>
        <sz val="10"/>
        <color rgb="FF000000"/>
        <rFont val="Helvetica"/>
        <charset val="134"/>
      </rPr>
      <t>日期、项目类型、</t>
    </r>
    <r>
      <rPr>
        <sz val="10"/>
        <color rgb="FFFF0000"/>
        <rFont val="Helvetica"/>
        <charset val="134"/>
      </rPr>
      <t>实际签约状态（未签、未派单、部分派单标示为未签，其余为已签）</t>
    </r>
    <r>
      <rPr>
        <sz val="10"/>
        <color rgb="FF000000"/>
        <rFont val="Helvetica"/>
        <charset val="134"/>
      </rPr>
      <t>、组织架构</t>
    </r>
  </si>
  <si>
    <t>薪酬分析表</t>
  </si>
  <si>
    <t>上年 已投入人月</t>
  </si>
  <si>
    <t>由于合同状态没有定版，因此去年的部分数据系统上没有，需要需要线下补充这部分数据，由迎红提供模板，高丽云确认</t>
  </si>
  <si>
    <t>已投入人月增长比</t>
  </si>
  <si>
    <t>收款数据</t>
  </si>
  <si>
    <t>已收金额</t>
  </si>
  <si>
    <t>回款金额，集团的</t>
  </si>
  <si>
    <t>日期、回款年度（如果回款年度不为空，取回款年度，如果为空，默认统计时间年度）、组织架构、最新收款状态（如果收款状态是到期已收，则为到期已收，如果收款状态为到期应收且签约公司分类为集团公司且合同状态为非合同取消完成，为未收，其余为其他）、客户简称、应收分类2、开票标识2（区分1-6个月或一年以上）</t>
  </si>
  <si>
    <t>收款明细表</t>
  </si>
  <si>
    <t>上年已收金额</t>
  </si>
  <si>
    <t>用上年的收款表</t>
  </si>
  <si>
    <t>已收金额增长比</t>
  </si>
  <si>
    <t>收款金额目标值</t>
  </si>
  <si>
    <t>预计应收金额(元)累计，运营专员判断是否纳入为是</t>
  </si>
  <si>
    <t>月度收款目标明细表</t>
  </si>
  <si>
    <t>到期应收金额</t>
  </si>
  <si>
    <t>收款状态为到期应收且合同签约状态不等于取消 且 签约公司为集团公司的 预计应收金额数据累计</t>
  </si>
  <si>
    <t>上年到期应收金额</t>
  </si>
  <si>
    <t>到期应收金额 增长比</t>
  </si>
  <si>
    <t>一年以上应收款金额</t>
  </si>
  <si>
    <t>按照应收分类统计应收金额。</t>
  </si>
  <si>
    <t>收款效率</t>
  </si>
  <si>
    <t>已收金额/(已收金额+应收金额）</t>
  </si>
  <si>
    <t>上年 收款效率</t>
  </si>
  <si>
    <t>收款效率增长率</t>
  </si>
  <si>
    <t>（本年-上年），没有比</t>
  </si>
  <si>
    <t>日期、年份、组织架构、客户简称</t>
  </si>
  <si>
    <t>完工数据</t>
  </si>
  <si>
    <t>完工利润（目标）</t>
  </si>
  <si>
    <t>取那个报表中的部门利润-全年预算</t>
  </si>
  <si>
    <t>日期（年月）、组织架构</t>
  </si>
  <si>
    <t>完工-部门损益明细表</t>
  </si>
  <si>
    <t>本年完工利润（考核口径）</t>
  </si>
  <si>
    <t>本年实际值，部门利润-实际值</t>
  </si>
  <si>
    <t>上年完工利润（考核口径）</t>
  </si>
  <si>
    <t>上年实际值，部门利润-实际值</t>
  </si>
  <si>
    <t>完工利润（考核口径） 增长比</t>
  </si>
  <si>
    <t>本年完工利润（管理口径）</t>
  </si>
  <si>
    <t>部门利润-实际值</t>
  </si>
  <si>
    <t>上年完工利润（管理口径）</t>
  </si>
  <si>
    <t>完工利润（管理口径）增长比</t>
  </si>
  <si>
    <t>完工利润完成比（考核口径）</t>
  </si>
  <si>
    <t>完工利润实际值/完工利润目标值</t>
  </si>
  <si>
    <t>完工利润完成比（管理口径）</t>
  </si>
  <si>
    <t>完工利润目标差（考核口径）</t>
  </si>
  <si>
    <t>实际-目标</t>
  </si>
  <si>
    <t>完工利润目标差（管理口径）</t>
  </si>
  <si>
    <t>人均利润（目标）</t>
  </si>
  <si>
    <t>人均利润-全年预算（尚无），高丽云</t>
  </si>
  <si>
    <t>人均利润（考核口径）</t>
  </si>
  <si>
    <t>人均利润-实际值</t>
  </si>
  <si>
    <t>人均利润（管理口径）</t>
  </si>
  <si>
    <t>人均利润完成差（考核口径）</t>
  </si>
  <si>
    <t>人均利润完成差（管理口径）</t>
  </si>
  <si>
    <t>收入（考核口径）</t>
  </si>
  <si>
    <t>项目收入（不含税）</t>
  </si>
  <si>
    <t>日期（年月）、组织架构、项目类型、客户</t>
  </si>
  <si>
    <t>去年收入（考核口径）</t>
  </si>
  <si>
    <t>收入（考核口径） 增长比</t>
  </si>
  <si>
    <t>收入（管理口径）</t>
  </si>
  <si>
    <t>日期（年月）、组织架构、项目类型</t>
  </si>
  <si>
    <t>去年 收入（管理口径）</t>
  </si>
  <si>
    <t>收入（管理口径）增长比</t>
  </si>
  <si>
    <t>毛利（考核口径）</t>
  </si>
  <si>
    <t>项目利润-实际值</t>
  </si>
  <si>
    <t>去年毛利（考核口径）</t>
  </si>
  <si>
    <t>毛利（考核口径） 增长比</t>
  </si>
  <si>
    <t>毛利（管理口径）</t>
  </si>
  <si>
    <t>去年 毛利（管理口径）</t>
  </si>
  <si>
    <t>毛利（管理口径） 增长比</t>
  </si>
  <si>
    <t>毛利率（管理口径）</t>
  </si>
  <si>
    <t>毛利/收入</t>
  </si>
  <si>
    <t>去年 毛利率（管理口径）</t>
  </si>
  <si>
    <t>毛利率（管理口径） 增长比</t>
  </si>
  <si>
    <t>本年-去年</t>
  </si>
  <si>
    <t>毛利率（考核口径）</t>
  </si>
  <si>
    <t>去年 毛利率（考核口径）</t>
  </si>
  <si>
    <t>毛利率（考核口径） 增长比</t>
  </si>
  <si>
    <t>人员借调</t>
  </si>
  <si>
    <t>直接从表里取，利润调整-人员借调</t>
  </si>
  <si>
    <t>完工百分比-部门损益表（考核口径）</t>
  </si>
  <si>
    <t>人员借调去年值</t>
  </si>
  <si>
    <t>人员借调同比</t>
  </si>
  <si>
    <t>当年累计结转收入（含税）-管理口径</t>
  </si>
  <si>
    <t>直接表里取</t>
  </si>
  <si>
    <t>当年累计税金（含税）-管理口径</t>
  </si>
  <si>
    <t>当年累计结转人月数-管理口径</t>
  </si>
  <si>
    <t>当年待结转人月数-管理口径</t>
  </si>
  <si>
    <t>当年累计结转收入（含税）考核口径</t>
  </si>
  <si>
    <t>当年累计税金（含税）-考核口径</t>
  </si>
  <si>
    <t>当年累计结转人月数-考核口径</t>
  </si>
  <si>
    <t>当年待结转人月数-考核口径</t>
  </si>
  <si>
    <t>终验数据</t>
  </si>
  <si>
    <t>终验利润（目标）</t>
  </si>
  <si>
    <t>终验利润-预算值</t>
  </si>
  <si>
    <t>终验-部门损益明细表</t>
  </si>
  <si>
    <t>终验利润（实际）</t>
  </si>
  <si>
    <t>终验利润-实际值</t>
  </si>
  <si>
    <t>终验利润完成比</t>
  </si>
  <si>
    <t>终验利润实际/终验利润目标</t>
  </si>
  <si>
    <t>终验利润去年同期值</t>
  </si>
  <si>
    <t>同步两年的数据</t>
  </si>
  <si>
    <t>终验利润去年同比</t>
  </si>
  <si>
    <t>非项目费用（目标）</t>
  </si>
  <si>
    <t>非项目费用-预算值</t>
  </si>
  <si>
    <t>非项目费用（实际）</t>
  </si>
  <si>
    <t>非项目费用-实际值</t>
  </si>
  <si>
    <t>非项目费用完成比</t>
  </si>
  <si>
    <t>直接从表里取</t>
  </si>
  <si>
    <t>非项目费用同期值</t>
  </si>
  <si>
    <t>非项目费用同比</t>
  </si>
  <si>
    <t>非项目费用执行比</t>
  </si>
  <si>
    <t>收入</t>
  </si>
  <si>
    <t>当年累计收入（脱税）累计</t>
  </si>
  <si>
    <t>日期（年月）、组织架构、客户、项目类型</t>
  </si>
  <si>
    <t>收入、成本、递延同期表</t>
  </si>
  <si>
    <t>毛利</t>
  </si>
  <si>
    <t>当年累计利润累计</t>
  </si>
  <si>
    <t>毛利率</t>
  </si>
  <si>
    <t>收入目标</t>
  </si>
  <si>
    <t>表里直接取</t>
  </si>
  <si>
    <t>预算年度-预算数据汇总报表</t>
  </si>
  <si>
    <t>毛利目标</t>
  </si>
  <si>
    <t>毛利率目标</t>
  </si>
  <si>
    <t>收入完成比</t>
  </si>
  <si>
    <t>收入/收入目标</t>
  </si>
  <si>
    <t>毛利完成比</t>
  </si>
  <si>
    <t>毛利/毛利目标</t>
  </si>
  <si>
    <t>毛利率完成比</t>
  </si>
  <si>
    <t>毛利率-毛利率目标</t>
  </si>
  <si>
    <t>人均单价</t>
  </si>
  <si>
    <t>本年累计确认金额（含预测）/本年累计确认人月（含预测）。表里的数据是到项目，没有到客户简称，需要再按客户简称汇总。然后客户简称会下钻到项目</t>
  </si>
  <si>
    <r>
      <rPr>
        <sz val="10"/>
        <color rgb="FF000000"/>
        <rFont val="微软雅黑"/>
        <charset val="134"/>
      </rPr>
      <t>1、日期（年月）、组织架构、客户简称</t>
    </r>
    <r>
      <rPr>
        <sz val="10"/>
        <color rgb="FF000000"/>
        <rFont val="微软雅黑"/>
        <charset val="134"/>
      </rPr>
      <t xml:space="preserve">
</t>
    </r>
    <r>
      <rPr>
        <sz val="10"/>
        <color rgb="FF000000"/>
        <rFont val="微软雅黑"/>
        <charset val="134"/>
      </rPr>
      <t>2、日期（年月）、组织架构、客户简称、项目</t>
    </r>
  </si>
  <si>
    <t>去年 人均单价</t>
  </si>
  <si>
    <t>人均单价增长比</t>
  </si>
  <si>
    <t>人均成本</t>
  </si>
  <si>
    <t>工资小计/当期投入人月（暂无）</t>
  </si>
  <si>
    <t>日期（年月）、组织架构、客户简称</t>
  </si>
  <si>
    <t>去年人均成本</t>
  </si>
  <si>
    <t>人均成本增长比</t>
  </si>
  <si>
    <t>损耗率</t>
  </si>
  <si>
    <t>当期核算人月/当期投入人月-修正。项目上的损耗率，要汇总到客户简称上</t>
  </si>
  <si>
    <t>上年损耗率</t>
  </si>
  <si>
    <t>损耗率增长比</t>
  </si>
  <si>
    <t>待确认人月数</t>
  </si>
  <si>
    <t>期末待确认人月</t>
  </si>
  <si>
    <t>去年 待确认人月数</t>
  </si>
  <si>
    <t>待确认人月数增长比</t>
  </si>
  <si>
    <t>确认比</t>
  </si>
  <si>
    <t>本年累计确认人月（含预测）/(本年累计投入人月（含预测）+年初已投入未确认人月)</t>
  </si>
  <si>
    <t>去年 确认比</t>
  </si>
  <si>
    <t>确认比增长比</t>
  </si>
  <si>
    <t>本年-上年</t>
  </si>
  <si>
    <t>现金利润</t>
  </si>
  <si>
    <t>现金利润（目标）</t>
  </si>
  <si>
    <t>预算系统-部门现金利润目标值（后期同步现金利润汇总表）</t>
  </si>
  <si>
    <t>部门现金利润及资金成本明细表</t>
  </si>
  <si>
    <t>现金利润（实际）</t>
  </si>
  <si>
    <t>本年累计现金利润-调整后（考核专用）累计即可</t>
  </si>
  <si>
    <t>上年 现金利润（实际）</t>
  </si>
  <si>
    <t>现金利润（实际）增长比</t>
  </si>
  <si>
    <t>现金利润差额</t>
  </si>
  <si>
    <t>现金利润完成比</t>
  </si>
  <si>
    <t>实际/目标</t>
  </si>
  <si>
    <t>现金收入</t>
  </si>
  <si>
    <t>本年累计项目现金收入</t>
  </si>
  <si>
    <t>客户简称现金利润及资金成本明细表</t>
  </si>
  <si>
    <t>现金收入去年值</t>
  </si>
  <si>
    <t>现金收入同比</t>
  </si>
  <si>
    <t>项目成本</t>
  </si>
  <si>
    <t>本年累计项目成本</t>
  </si>
  <si>
    <t>项目成本去年值</t>
  </si>
  <si>
    <t>项目成本同比</t>
  </si>
  <si>
    <t>调整部分</t>
  </si>
  <si>
    <t>其他调整</t>
  </si>
  <si>
    <t>资金成本</t>
  </si>
  <si>
    <t>资金成本去年值</t>
  </si>
  <si>
    <t>资金成本同比</t>
  </si>
  <si>
    <t>经营分析看板</t>
  </si>
  <si>
    <t>统计日期</t>
  </si>
  <si>
    <t>2024年</t>
  </si>
  <si>
    <t>12月</t>
  </si>
  <si>
    <t>核
心
指
标</t>
  </si>
  <si>
    <t>在职人数</t>
  </si>
  <si>
    <t>下钻</t>
  </si>
  <si>
    <t>入职人数</t>
  </si>
  <si>
    <t>离职人数</t>
  </si>
  <si>
    <t>投标金额</t>
  </si>
  <si>
    <t>签约金额</t>
  </si>
  <si>
    <t>到期应收</t>
  </si>
  <si>
    <t>非项目费用</t>
  </si>
  <si>
    <t>增长额</t>
  </si>
  <si>
    <t>同比</t>
  </si>
  <si>
    <t>外部客户人月投入</t>
  </si>
  <si>
    <t>完工利润</t>
  </si>
  <si>
    <t>完工毛利率</t>
  </si>
  <si>
    <t>人均利润</t>
  </si>
  <si>
    <t>终验利润</t>
  </si>
  <si>
    <t>终验毛利率</t>
  </si>
  <si>
    <t>终验收入</t>
  </si>
  <si>
    <t>完成比</t>
  </si>
  <si>
    <t>整体情况</t>
  </si>
  <si>
    <t>人
员
数</t>
  </si>
  <si>
    <t>投
标
情
况</t>
  </si>
  <si>
    <t>签
约
情
况</t>
  </si>
  <si>
    <t>未签金额</t>
  </si>
  <si>
    <t>提前入金额</t>
  </si>
  <si>
    <t>提前投入占比</t>
  </si>
  <si>
    <t>6个月未签占比</t>
  </si>
  <si>
    <t>实施类一年以上未签TOP客户</t>
  </si>
  <si>
    <t>体系1</t>
  </si>
  <si>
    <t>销售大区</t>
  </si>
  <si>
    <t>金额</t>
  </si>
  <si>
    <t>已发生成本</t>
  </si>
  <si>
    <t>体系2</t>
  </si>
  <si>
    <t>重庆农商行</t>
  </si>
  <si>
    <t>体系3</t>
  </si>
  <si>
    <t>广州农商行</t>
  </si>
  <si>
    <t>体系4</t>
  </si>
  <si>
    <t>湘西长行村镇银行</t>
  </si>
  <si>
    <t>体系5</t>
  </si>
  <si>
    <t/>
  </si>
  <si>
    <t>收
款
情
况</t>
  </si>
  <si>
    <t>完
工
情
况</t>
  </si>
  <si>
    <t>终
验
情
况</t>
  </si>
  <si>
    <t>实施类项目</t>
  </si>
  <si>
    <t>任务类&amp;服务类项目</t>
  </si>
  <si>
    <t xml:space="preserve">现
金
利
润
</t>
  </si>
  <si>
    <t>2025年</t>
  </si>
  <si>
    <t>目标值</t>
  </si>
  <si>
    <t>体系6</t>
  </si>
  <si>
    <t>体系</t>
  </si>
  <si>
    <t>现金利润（调整后）</t>
  </si>
  <si>
    <t>现金利润考核调整</t>
  </si>
  <si>
    <t>本年项目开票税金</t>
  </si>
  <si>
    <t>预算</t>
  </si>
  <si>
    <t>变动金额</t>
  </si>
  <si>
    <t>合计</t>
  </si>
  <si>
    <t>体系7</t>
  </si>
  <si>
    <t>体系8</t>
  </si>
  <si>
    <t>体系9</t>
  </si>
  <si>
    <t>体系10</t>
  </si>
  <si>
    <t>表名：</t>
  </si>
  <si>
    <t>M_ACC_T_MON_DEPTSUM_LEVEL</t>
  </si>
  <si>
    <t>部门</t>
  </si>
  <si>
    <t>部门1</t>
  </si>
  <si>
    <t>部门2</t>
  </si>
  <si>
    <t>部门3</t>
  </si>
  <si>
    <t>部门4</t>
  </si>
  <si>
    <t>部门5</t>
  </si>
  <si>
    <t>部门6</t>
  </si>
  <si>
    <t>部门7</t>
  </si>
  <si>
    <t>部门8</t>
  </si>
  <si>
    <t>部门9</t>
  </si>
  <si>
    <t>2024年12月--项目现金利润明细表</t>
  </si>
  <si>
    <t>单位：元</t>
  </si>
  <si>
    <t>操作者：</t>
  </si>
  <si>
    <t>高丽云</t>
  </si>
  <si>
    <t>时间：</t>
  </si>
  <si>
    <t>序号</t>
  </si>
  <si>
    <t>核算期间</t>
  </si>
  <si>
    <t>内部订单编号</t>
  </si>
  <si>
    <t>项目编号</t>
  </si>
  <si>
    <t>项目名称</t>
  </si>
  <si>
    <t>项目类型</t>
  </si>
  <si>
    <t>项目状态</t>
  </si>
  <si>
    <t>是否立项</t>
  </si>
  <si>
    <t>内部订单执行状态</t>
  </si>
  <si>
    <t>所属部门级一</t>
  </si>
  <si>
    <t>所属部门级二</t>
  </si>
  <si>
    <t>所属部门级三</t>
  </si>
  <si>
    <t>项目实施金额</t>
  </si>
  <si>
    <t>合同类型</t>
  </si>
  <si>
    <t>原合同编号</t>
  </si>
  <si>
    <t>原合同名称</t>
  </si>
  <si>
    <t>合同金额</t>
  </si>
  <si>
    <t>合同状态</t>
  </si>
  <si>
    <t>合同签订状态</t>
  </si>
  <si>
    <t>所属销售部门名称</t>
  </si>
  <si>
    <t>客户名称</t>
  </si>
  <si>
    <t>所属客户订单编号</t>
  </si>
  <si>
    <t>客户订单执行状态</t>
  </si>
  <si>
    <t>所属客户订单金额</t>
  </si>
  <si>
    <t>项目占合同或客户订单占比</t>
  </si>
  <si>
    <t>收款方式</t>
  </si>
  <si>
    <t>合同或客户订单实收金额</t>
  </si>
  <si>
    <t>合同或客户订单税金</t>
  </si>
  <si>
    <t>开票金额</t>
  </si>
  <si>
    <t>本月项目现金收入</t>
  </si>
  <si>
    <t>本月项目开票税金</t>
  </si>
  <si>
    <t>本月项目成本</t>
  </si>
  <si>
    <t>本月项目现金利润</t>
  </si>
  <si>
    <t>本年累计项目开票税金</t>
  </si>
  <si>
    <t>本年累计现金利润</t>
  </si>
  <si>
    <t>2024-12</t>
  </si>
  <si>
    <t>2009112157</t>
  </si>
  <si>
    <t>09A-DC-CC-221</t>
  </si>
  <si>
    <t>国家开发银行电话银行项目</t>
  </si>
  <si>
    <t>软件开发</t>
  </si>
  <si>
    <t>P5实施结项</t>
  </si>
  <si>
    <t>立项</t>
  </si>
  <si>
    <t>执行</t>
  </si>
  <si>
    <t>智能金融业务本部</t>
  </si>
  <si>
    <t>智能金融创新二部</t>
  </si>
  <si>
    <t>智能金融创新二部本级</t>
  </si>
  <si>
    <t>一般类合同</t>
  </si>
  <si>
    <t>YUYJ2009-89</t>
  </si>
  <si>
    <t>国家开发银行电话银行系统项目</t>
  </si>
  <si>
    <t>合同文本签回</t>
  </si>
  <si>
    <t>已签</t>
  </si>
  <si>
    <t>北部区域性银行大客户销售部</t>
  </si>
  <si>
    <t>国家开发银行股份有限公司</t>
  </si>
  <si>
    <t>KD1401231059</t>
  </si>
  <si>
    <t>18.40%</t>
  </si>
  <si>
    <t>实施类</t>
  </si>
  <si>
    <t>1208300300</t>
  </si>
  <si>
    <t>09A-DC-CC-222</t>
  </si>
  <si>
    <t xml:space="preserve">东莞农村商业银行客服中心扩容采购 </t>
  </si>
  <si>
    <t>集成服务</t>
  </si>
  <si>
    <t>不立项</t>
  </si>
  <si>
    <t>发展中事业群</t>
  </si>
  <si>
    <t>CC事业部</t>
  </si>
  <si>
    <t>CC实施一部</t>
  </si>
  <si>
    <t>HT2011-392</t>
  </si>
  <si>
    <t>客服中心扩容采购</t>
  </si>
  <si>
    <t>南部区域性银行销售二部</t>
  </si>
  <si>
    <t>东莞农村商业银行股份有限公司</t>
  </si>
  <si>
    <t>KD1401261159</t>
  </si>
  <si>
    <t>94.29%</t>
  </si>
  <si>
    <t>1212130300</t>
  </si>
  <si>
    <t>09A-DC-CC-223</t>
  </si>
  <si>
    <t xml:space="preserve">湖北银行股份有限公司ORACLE中间件软件 </t>
  </si>
  <si>
    <t>代理产品销售</t>
  </si>
  <si>
    <t>南部大区</t>
  </si>
  <si>
    <t>南部销售中心</t>
  </si>
  <si>
    <t>南部销售一部</t>
  </si>
  <si>
    <t>HT2012-859</t>
  </si>
  <si>
    <t>湖北银行股份有限公司ORACLE中间件软件</t>
  </si>
  <si>
    <t>南部区域性银行销售四部</t>
  </si>
  <si>
    <t>湖北银行股份有限公司</t>
  </si>
  <si>
    <t>KD1401241073</t>
  </si>
  <si>
    <t>100.00%</t>
  </si>
  <si>
    <t>1301080705</t>
  </si>
  <si>
    <t>09A-DC-CC-224</t>
  </si>
  <si>
    <t>安阳短信平台运营合作协议</t>
  </si>
  <si>
    <t>MA服务</t>
  </si>
  <si>
    <t>数字金融事业部</t>
  </si>
  <si>
    <t>数字金融产研融合业务部</t>
  </si>
  <si>
    <t>数字金融金融云业务部</t>
  </si>
  <si>
    <t>HT2013-0354</t>
  </si>
  <si>
    <t>宇信数据经营委员会</t>
  </si>
  <si>
    <t>安阳市商业银行股份有限公司</t>
  </si>
  <si>
    <t>KD1405292307</t>
  </si>
  <si>
    <t>1303110701</t>
  </si>
  <si>
    <t>09A-DC-CC-225</t>
  </si>
  <si>
    <t>浙江泰隆商业银行灾备二期网银设备采购与系统集成项目</t>
  </si>
  <si>
    <t>东部大区</t>
  </si>
  <si>
    <t>东部区域性银行销售二部</t>
  </si>
  <si>
    <t>HT2013-0375</t>
  </si>
  <si>
    <t>浙江泰隆商业银行股份有限公司</t>
  </si>
  <si>
    <t>KD1401241072</t>
  </si>
  <si>
    <t>1305090701</t>
  </si>
  <si>
    <t>09A-DC-CC-226</t>
  </si>
  <si>
    <t>交行客服中心坐席排班系统</t>
  </si>
  <si>
    <t>东部大客户销售部</t>
  </si>
  <si>
    <t>HT2013-0391</t>
  </si>
  <si>
    <t>东部战略客户销售二部</t>
  </si>
  <si>
    <t>交通银行股份有限公司</t>
  </si>
  <si>
    <t>KD1401241075</t>
  </si>
  <si>
    <t>1305270701</t>
  </si>
  <si>
    <t>09A-DC-CC-227</t>
  </si>
  <si>
    <t>工银瑞信客服微信机器人软件开发合同</t>
  </si>
  <si>
    <t>HT2013-0394</t>
  </si>
  <si>
    <t>国有银行第二事业部销售部</t>
  </si>
  <si>
    <t>工银瑞信基金管理有限公司</t>
  </si>
  <si>
    <t>KD1401210895</t>
  </si>
  <si>
    <t>1306090701</t>
  </si>
  <si>
    <t>09A-DC-CC-228</t>
  </si>
  <si>
    <t>南洋商业银行网银3.0（监管类需求）</t>
  </si>
  <si>
    <t>自有产品销售</t>
  </si>
  <si>
    <t>南部服务事业部</t>
  </si>
  <si>
    <t>南部网金交付部</t>
  </si>
  <si>
    <t>HT2012-286</t>
  </si>
  <si>
    <t>东部战略客户销售一部</t>
  </si>
  <si>
    <t>南洋商业银行(中国)有限公司</t>
  </si>
  <si>
    <t>KD1401241071</t>
  </si>
  <si>
    <t>1306090702</t>
  </si>
  <si>
    <t>09A-DC-CC-229</t>
  </si>
  <si>
    <t>南洋商业银行网银3.0（增加收益）</t>
  </si>
  <si>
    <t>HT2012-709</t>
  </si>
  <si>
    <t>KD1401200873</t>
  </si>
  <si>
    <t>1306210701</t>
  </si>
  <si>
    <t>09A-DC-CC-230</t>
  </si>
  <si>
    <t>交行ALGO资产负债系统维护</t>
  </si>
  <si>
    <t>HT2013-0398</t>
  </si>
  <si>
    <t>KD1401090185</t>
  </si>
  <si>
    <t>M_CMS_PROJ_MONTH_CASHFLOW</t>
  </si>
  <si>
    <t>项目</t>
  </si>
  <si>
    <t>本期累计</t>
  </si>
  <si>
    <t>上期累计</t>
  </si>
  <si>
    <t>两期变动</t>
  </si>
  <si>
    <t>任务类项目</t>
  </si>
  <si>
    <t>服务类项目</t>
  </si>
  <si>
    <t>任务&amp;服务类项目小计</t>
  </si>
  <si>
    <t>软件收入小计</t>
  </si>
  <si>
    <t>集成类项目</t>
  </si>
  <si>
    <t>运营类项目</t>
  </si>
  <si>
    <t>总计</t>
  </si>
  <si>
    <t>M_FIN_CUSTOMER_SUM</t>
  </si>
  <si>
    <t>【现有报表需改造】部门损益同期实际对比表【体系】</t>
  </si>
  <si>
    <t>所属体系</t>
  </si>
  <si>
    <t>项目收入(脱税)</t>
  </si>
  <si>
    <t>项目利润</t>
  </si>
  <si>
    <t>项目毛利率</t>
  </si>
  <si>
    <t>非项目费用合计</t>
  </si>
  <si>
    <t>售前项目</t>
  </si>
  <si>
    <t>研发项目</t>
  </si>
  <si>
    <t>内部管理</t>
  </si>
  <si>
    <t>运营类</t>
  </si>
  <si>
    <t>部门管理(人工&amp;直接费用)</t>
  </si>
  <si>
    <t>部门管理(R1分摊费用)</t>
  </si>
  <si>
    <t>部门闲置</t>
  </si>
  <si>
    <t>部门休假</t>
  </si>
  <si>
    <t>部门利润(R1)</t>
  </si>
  <si>
    <t>部门人数</t>
  </si>
  <si>
    <t>部门人均利润</t>
  </si>
  <si>
    <t>预算目标</t>
  </si>
  <si>
    <t>2025年实际值</t>
  </si>
  <si>
    <t>2024年实际值</t>
  </si>
  <si>
    <t>变动比例</t>
  </si>
  <si>
    <t>2025实际</t>
  </si>
  <si>
    <t>2024实际</t>
  </si>
  <si>
    <t>体系11</t>
  </si>
  <si>
    <t>体系12</t>
  </si>
  <si>
    <t>体系13</t>
  </si>
  <si>
    <t>体系14</t>
  </si>
  <si>
    <t>体系15</t>
  </si>
  <si>
    <t>体系16</t>
  </si>
  <si>
    <t>体系17</t>
  </si>
  <si>
    <t>体系18</t>
  </si>
  <si>
    <t>体系19</t>
  </si>
  <si>
    <t>体系20</t>
  </si>
  <si>
    <t>体系21</t>
  </si>
  <si>
    <t>体系22</t>
  </si>
  <si>
    <t>汇总</t>
  </si>
  <si>
    <t>M_FIN_DEPT_SUM</t>
  </si>
  <si>
    <t>任务&amp;服务类项目</t>
  </si>
  <si>
    <t>累计投入</t>
  </si>
  <si>
    <t>客户简称</t>
  </si>
  <si>
    <t>客户1</t>
  </si>
  <si>
    <t>客户2</t>
  </si>
  <si>
    <t>客户3</t>
  </si>
  <si>
    <t>客户4</t>
  </si>
  <si>
    <t>客户5</t>
  </si>
  <si>
    <t>客户6</t>
  </si>
  <si>
    <t>客户7</t>
  </si>
  <si>
    <t>客户8</t>
  </si>
  <si>
    <t>客户9</t>
  </si>
  <si>
    <t>客户10</t>
  </si>
  <si>
    <t>客户11</t>
  </si>
  <si>
    <t>客户12</t>
  </si>
  <si>
    <t>客户13</t>
  </si>
  <si>
    <t>客户14</t>
  </si>
  <si>
    <t>客户15</t>
  </si>
  <si>
    <t>一级部</t>
  </si>
  <si>
    <t>部门10</t>
  </si>
  <si>
    <t>部门11</t>
  </si>
  <si>
    <t>部门12</t>
  </si>
  <si>
    <t>人员外包</t>
  </si>
  <si>
    <t>MA 服务</t>
  </si>
  <si>
    <t>咨询类</t>
  </si>
  <si>
    <t>代理服务</t>
  </si>
  <si>
    <t>部门13</t>
  </si>
  <si>
    <t>部门14</t>
  </si>
  <si>
    <t>部门15</t>
  </si>
  <si>
    <t>部门16</t>
  </si>
  <si>
    <t>部门17</t>
  </si>
  <si>
    <t>部门18</t>
  </si>
  <si>
    <t>部门19</t>
  </si>
  <si>
    <t>部门20</t>
  </si>
  <si>
    <t>部门21</t>
  </si>
  <si>
    <t>部门22</t>
  </si>
  <si>
    <t>客户</t>
  </si>
  <si>
    <t>当年累计收入</t>
  </si>
  <si>
    <t>当年累计成本</t>
  </si>
  <si>
    <t>当年累计利润</t>
  </si>
  <si>
    <t>完工报表</t>
  </si>
  <si>
    <t>管理口径</t>
  </si>
  <si>
    <t>部门利润</t>
  </si>
  <si>
    <t>部门人均收入</t>
  </si>
  <si>
    <t>人月项目月均人员投入</t>
  </si>
  <si>
    <t>年度目标</t>
  </si>
  <si>
    <t>实际值</t>
  </si>
  <si>
    <t>上年值</t>
  </si>
  <si>
    <t>同比变动</t>
  </si>
  <si>
    <t>考核口径</t>
  </si>
  <si>
    <t>m_per_completed_sum</t>
  </si>
  <si>
    <r>
      <rPr>
        <b/>
        <sz val="9"/>
        <color rgb="FF000000"/>
        <rFont val="宋体"/>
        <charset val="134"/>
      </rPr>
      <t>部门损益明细表【项目】</t>
    </r>
    <r>
      <rPr>
        <b/>
        <sz val="9"/>
        <color rgb="FF000000"/>
        <rFont val="Dialog"/>
        <charset val="134"/>
      </rPr>
      <t>-</t>
    </r>
    <r>
      <rPr>
        <b/>
        <sz val="9"/>
        <color rgb="FF000000"/>
        <rFont val="宋体"/>
        <charset val="134"/>
      </rPr>
      <t>完工百分比法</t>
    </r>
    <r>
      <rPr>
        <b/>
        <sz val="9"/>
        <color rgb="FF000000"/>
        <rFont val="Dialog"/>
        <charset val="134"/>
      </rPr>
      <t>-</t>
    </r>
    <r>
      <rPr>
        <b/>
        <sz val="9"/>
        <color rgb="FF000000"/>
        <rFont val="宋体"/>
        <charset val="134"/>
      </rPr>
      <t>管理口径</t>
    </r>
  </si>
  <si>
    <t>操作人：</t>
  </si>
  <si>
    <t>查询时间：</t>
  </si>
  <si>
    <t>项目结项状态</t>
  </si>
  <si>
    <t>项目结项时间</t>
  </si>
  <si>
    <t>所属部门级四</t>
  </si>
  <si>
    <t>内部订单状态</t>
  </si>
  <si>
    <t>合同编号</t>
  </si>
  <si>
    <t>项目实施金额（脱税）</t>
  </si>
  <si>
    <t>项目当前预算利润率</t>
  </si>
  <si>
    <r>
      <rPr>
        <sz val="9"/>
        <color indexed="8"/>
        <rFont val="宋体"/>
        <charset val="134"/>
      </rPr>
      <t>历年累计确认收入</t>
    </r>
    <r>
      <rPr>
        <sz val="9"/>
        <color indexed="8"/>
        <rFont val="Dialog"/>
        <charset val="134"/>
      </rPr>
      <t>(</t>
    </r>
    <r>
      <rPr>
        <sz val="9"/>
        <color indexed="8"/>
        <rFont val="宋体"/>
        <charset val="134"/>
      </rPr>
      <t>含税</t>
    </r>
    <r>
      <rPr>
        <sz val="9"/>
        <color indexed="8"/>
        <rFont val="Dialog"/>
        <charset val="134"/>
      </rPr>
      <t>)</t>
    </r>
  </si>
  <si>
    <r>
      <rPr>
        <sz val="9"/>
        <color indexed="8"/>
        <rFont val="宋体"/>
        <charset val="134"/>
      </rPr>
      <t>历年累计确认收入</t>
    </r>
    <r>
      <rPr>
        <sz val="9"/>
        <color indexed="8"/>
        <rFont val="Dialog"/>
        <charset val="134"/>
      </rPr>
      <t>(</t>
    </r>
    <r>
      <rPr>
        <sz val="9"/>
        <color indexed="8"/>
        <rFont val="宋体"/>
        <charset val="134"/>
      </rPr>
      <t>脱税</t>
    </r>
    <r>
      <rPr>
        <sz val="9"/>
        <color indexed="8"/>
        <rFont val="Dialog"/>
        <charset val="134"/>
      </rPr>
      <t>)</t>
    </r>
  </si>
  <si>
    <t>历年累计利润</t>
  </si>
  <si>
    <r>
      <rPr>
        <sz val="9"/>
        <color indexed="8"/>
        <rFont val="宋体"/>
        <charset val="134"/>
      </rPr>
      <t>历年累计利润率</t>
    </r>
    <r>
      <rPr>
        <sz val="9"/>
        <color indexed="8"/>
        <rFont val="Dialog"/>
        <charset val="134"/>
      </rPr>
      <t>(</t>
    </r>
    <r>
      <rPr>
        <sz val="9"/>
        <color indexed="8"/>
        <rFont val="宋体"/>
        <charset val="134"/>
      </rPr>
      <t>含税</t>
    </r>
    <r>
      <rPr>
        <sz val="9"/>
        <color indexed="8"/>
        <rFont val="Dialog"/>
        <charset val="134"/>
      </rPr>
      <t>)</t>
    </r>
  </si>
  <si>
    <t>历年累计税金</t>
  </si>
  <si>
    <t>收入截止确认月份</t>
  </si>
  <si>
    <r>
      <rPr>
        <sz val="9"/>
        <color indexed="8"/>
        <rFont val="宋体"/>
        <charset val="134"/>
      </rPr>
      <t>当年累计收入</t>
    </r>
    <r>
      <rPr>
        <sz val="9"/>
        <color indexed="8"/>
        <rFont val="Dialog"/>
        <charset val="134"/>
      </rPr>
      <t>(</t>
    </r>
    <r>
      <rPr>
        <sz val="9"/>
        <color indexed="8"/>
        <rFont val="宋体"/>
        <charset val="134"/>
      </rPr>
      <t>含税</t>
    </r>
    <r>
      <rPr>
        <sz val="9"/>
        <color indexed="8"/>
        <rFont val="Dialog"/>
        <charset val="134"/>
      </rPr>
      <t>)</t>
    </r>
  </si>
  <si>
    <r>
      <rPr>
        <sz val="9"/>
        <color indexed="8"/>
        <rFont val="宋体"/>
        <charset val="134"/>
      </rPr>
      <t>当年累计收入</t>
    </r>
    <r>
      <rPr>
        <sz val="9"/>
        <color indexed="8"/>
        <rFont val="Dialog"/>
        <charset val="134"/>
      </rPr>
      <t>(</t>
    </r>
    <r>
      <rPr>
        <sz val="9"/>
        <color indexed="8"/>
        <rFont val="宋体"/>
        <charset val="134"/>
      </rPr>
      <t>脱税</t>
    </r>
    <r>
      <rPr>
        <sz val="9"/>
        <color indexed="8"/>
        <rFont val="Dialog"/>
        <charset val="134"/>
      </rPr>
      <t>)</t>
    </r>
  </si>
  <si>
    <r>
      <rPr>
        <sz val="9"/>
        <color indexed="8"/>
        <rFont val="宋体"/>
        <charset val="134"/>
      </rPr>
      <t>当年累计利润率</t>
    </r>
    <r>
      <rPr>
        <sz val="9"/>
        <color indexed="8"/>
        <rFont val="Dialog"/>
        <charset val="134"/>
      </rPr>
      <t>(</t>
    </r>
    <r>
      <rPr>
        <sz val="9"/>
        <color indexed="8"/>
        <rFont val="宋体"/>
        <charset val="134"/>
      </rPr>
      <t>含税</t>
    </r>
    <r>
      <rPr>
        <sz val="9"/>
        <color indexed="8"/>
        <rFont val="Dialog"/>
        <charset val="134"/>
      </rPr>
      <t>)</t>
    </r>
  </si>
  <si>
    <t>当年累计税金</t>
  </si>
  <si>
    <r>
      <rPr>
        <sz val="9"/>
        <color indexed="8"/>
        <rFont val="宋体"/>
        <charset val="134"/>
      </rPr>
      <t>待结转收入</t>
    </r>
    <r>
      <rPr>
        <sz val="9"/>
        <color indexed="8"/>
        <rFont val="Dialog"/>
        <charset val="134"/>
      </rPr>
      <t>(</t>
    </r>
    <r>
      <rPr>
        <sz val="9"/>
        <color indexed="8"/>
        <rFont val="宋体"/>
        <charset val="134"/>
      </rPr>
      <t>含税</t>
    </r>
    <r>
      <rPr>
        <sz val="9"/>
        <color indexed="8"/>
        <rFont val="Dialog"/>
        <charset val="134"/>
      </rPr>
      <t>)</t>
    </r>
  </si>
  <si>
    <r>
      <rPr>
        <sz val="9"/>
        <color indexed="8"/>
        <rFont val="宋体"/>
        <charset val="134"/>
      </rPr>
      <t>客户名称</t>
    </r>
    <r>
      <rPr>
        <sz val="9"/>
        <color indexed="8"/>
        <rFont val="Dialog"/>
        <charset val="134"/>
      </rPr>
      <t>(</t>
    </r>
    <r>
      <rPr>
        <sz val="9"/>
        <color indexed="8"/>
        <rFont val="宋体"/>
        <charset val="134"/>
      </rPr>
      <t>全称</t>
    </r>
    <r>
      <rPr>
        <sz val="9"/>
        <color indexed="8"/>
        <rFont val="Dialog"/>
        <charset val="134"/>
      </rPr>
      <t>)</t>
    </r>
  </si>
  <si>
    <t>大客户类型</t>
  </si>
  <si>
    <r>
      <rPr>
        <sz val="9"/>
        <color indexed="8"/>
        <rFont val="Dialog"/>
        <charset val="134"/>
      </rPr>
      <t>(</t>
    </r>
    <r>
      <rPr>
        <sz val="9"/>
        <color indexed="8"/>
        <rFont val="宋体"/>
        <charset val="134"/>
      </rPr>
      <t>管理</t>
    </r>
    <r>
      <rPr>
        <sz val="9"/>
        <color indexed="8"/>
        <rFont val="Dialog"/>
        <charset val="134"/>
      </rPr>
      <t>)</t>
    </r>
    <r>
      <rPr>
        <sz val="9"/>
        <color indexed="8"/>
        <rFont val="宋体"/>
        <charset val="134"/>
      </rPr>
      <t>立项至今累计结转人月数</t>
    </r>
  </si>
  <si>
    <r>
      <rPr>
        <sz val="9"/>
        <color indexed="8"/>
        <rFont val="Dialog"/>
        <charset val="134"/>
      </rPr>
      <t>(</t>
    </r>
    <r>
      <rPr>
        <sz val="9"/>
        <color indexed="8"/>
        <rFont val="宋体"/>
        <charset val="134"/>
      </rPr>
      <t>管理</t>
    </r>
    <r>
      <rPr>
        <sz val="9"/>
        <color indexed="8"/>
        <rFont val="Dialog"/>
        <charset val="134"/>
      </rPr>
      <t>)</t>
    </r>
    <r>
      <rPr>
        <sz val="9"/>
        <color indexed="8"/>
        <rFont val="宋体"/>
        <charset val="134"/>
      </rPr>
      <t>历年累计结转人月数</t>
    </r>
  </si>
  <si>
    <r>
      <rPr>
        <sz val="9"/>
        <color indexed="8"/>
        <rFont val="Dialog"/>
        <charset val="134"/>
      </rPr>
      <t>(</t>
    </r>
    <r>
      <rPr>
        <sz val="9"/>
        <color indexed="8"/>
        <rFont val="宋体"/>
        <charset val="134"/>
      </rPr>
      <t>管理</t>
    </r>
    <r>
      <rPr>
        <sz val="9"/>
        <color indexed="8"/>
        <rFont val="Dialog"/>
        <charset val="134"/>
      </rPr>
      <t>)</t>
    </r>
    <r>
      <rPr>
        <sz val="9"/>
        <color indexed="8"/>
        <rFont val="宋体"/>
        <charset val="134"/>
      </rPr>
      <t>当年累计结转人月数</t>
    </r>
  </si>
  <si>
    <t>YTEC-2024-7201-A</t>
  </si>
  <si>
    <r>
      <rPr>
        <sz val="9"/>
        <color indexed="8"/>
        <rFont val="宋体"/>
        <charset val="134"/>
      </rPr>
      <t>一汽金融</t>
    </r>
    <r>
      <rPr>
        <sz val="9"/>
        <color indexed="8"/>
        <rFont val="Dialog"/>
        <charset val="134"/>
      </rPr>
      <t>2024</t>
    </r>
    <r>
      <rPr>
        <sz val="9"/>
        <color indexed="8"/>
        <rFont val="宋体"/>
        <charset val="134"/>
      </rPr>
      <t>年数据组项目（上半年）</t>
    </r>
  </si>
  <si>
    <r>
      <rPr>
        <sz val="9"/>
        <color indexed="8"/>
        <rFont val="Dialog"/>
        <charset val="134"/>
      </rPr>
      <t>P3</t>
    </r>
    <r>
      <rPr>
        <sz val="9"/>
        <color indexed="8"/>
        <rFont val="宋体"/>
        <charset val="134"/>
      </rPr>
      <t>实施立项</t>
    </r>
  </si>
  <si>
    <t>未结项</t>
  </si>
  <si>
    <t>北部大区</t>
  </si>
  <si>
    <t>北部数据事业部</t>
  </si>
  <si>
    <t>北部数据交付三部</t>
  </si>
  <si>
    <t>24010234681</t>
  </si>
  <si>
    <t>HT2024-0005</t>
  </si>
  <si>
    <t>0%</t>
  </si>
  <si>
    <t>2023-12</t>
  </si>
  <si>
    <t>一汽资本控股有限公司</t>
  </si>
  <si>
    <r>
      <rPr>
        <sz val="9"/>
        <color indexed="8"/>
        <rFont val="宋体"/>
        <charset val="134"/>
      </rPr>
      <t>常规客户</t>
    </r>
    <r>
      <rPr>
        <sz val="9"/>
        <color indexed="8"/>
        <rFont val="Dialog"/>
        <charset val="134"/>
      </rPr>
      <t>I</t>
    </r>
  </si>
  <si>
    <t>YTEC-2024-7202-A</t>
  </si>
  <si>
    <r>
      <rPr>
        <sz val="9"/>
        <color indexed="8"/>
        <rFont val="宋体"/>
        <charset val="134"/>
      </rPr>
      <t>中原银行</t>
    </r>
    <r>
      <rPr>
        <sz val="9"/>
        <color indexed="8"/>
        <rFont val="Dialog"/>
        <charset val="134"/>
      </rPr>
      <t>2024</t>
    </r>
    <r>
      <rPr>
        <sz val="9"/>
        <color indexed="8"/>
        <rFont val="宋体"/>
        <charset val="134"/>
      </rPr>
      <t>年上半年人月项目（</t>
    </r>
    <r>
      <rPr>
        <sz val="9"/>
        <color indexed="8"/>
        <rFont val="Dialog"/>
        <charset val="134"/>
      </rPr>
      <t>1-3</t>
    </r>
    <r>
      <rPr>
        <sz val="9"/>
        <color indexed="8"/>
        <rFont val="宋体"/>
        <charset val="134"/>
      </rPr>
      <t>月份）</t>
    </r>
  </si>
  <si>
    <t>智能前置交付部</t>
  </si>
  <si>
    <t>智能前置交付四组</t>
  </si>
  <si>
    <t>240115124226596</t>
  </si>
  <si>
    <t>KD231212132057174</t>
  </si>
  <si>
    <t>HT2023-0778</t>
  </si>
  <si>
    <t>未签</t>
  </si>
  <si>
    <t>中原银行股份有限公司</t>
  </si>
  <si>
    <t>重点客户</t>
  </si>
  <si>
    <t>YTEC-2024-7203-A</t>
  </si>
  <si>
    <r>
      <rPr>
        <sz val="9"/>
        <color indexed="8"/>
        <rFont val="宋体"/>
        <charset val="134"/>
      </rPr>
      <t>吉林农信历史数据查询平台（</t>
    </r>
    <r>
      <rPr>
        <sz val="9"/>
        <color indexed="8"/>
        <rFont val="Dialog"/>
        <charset val="134"/>
      </rPr>
      <t>2024</t>
    </r>
    <r>
      <rPr>
        <sz val="9"/>
        <color indexed="8"/>
        <rFont val="宋体"/>
        <charset val="134"/>
      </rPr>
      <t>年上半年）</t>
    </r>
  </si>
  <si>
    <r>
      <rPr>
        <sz val="9"/>
        <color indexed="8"/>
        <rFont val="Dialog"/>
        <charset val="134"/>
      </rPr>
      <t>P4</t>
    </r>
    <r>
      <rPr>
        <sz val="9"/>
        <color indexed="8"/>
        <rFont val="宋体"/>
        <charset val="134"/>
      </rPr>
      <t>实施</t>
    </r>
  </si>
  <si>
    <t>240103154732155</t>
  </si>
  <si>
    <t>HT2023-0560</t>
  </si>
  <si>
    <t>35%</t>
  </si>
  <si>
    <t>吉林省农村信用社联合社</t>
  </si>
  <si>
    <t>YTEC-2024-7204-A</t>
  </si>
  <si>
    <r>
      <rPr>
        <sz val="9"/>
        <color indexed="8"/>
        <rFont val="宋体"/>
        <charset val="134"/>
      </rPr>
      <t>郑州农商</t>
    </r>
    <r>
      <rPr>
        <sz val="9"/>
        <color indexed="8"/>
        <rFont val="Dialog"/>
        <charset val="134"/>
      </rPr>
      <t>2024</t>
    </r>
    <r>
      <rPr>
        <sz val="9"/>
        <color indexed="8"/>
        <rFont val="宋体"/>
        <charset val="134"/>
      </rPr>
      <t>年可视化平台项目</t>
    </r>
  </si>
  <si>
    <t>240103095659696</t>
  </si>
  <si>
    <t>HT2022-0719</t>
  </si>
  <si>
    <t>30%</t>
  </si>
  <si>
    <t>郑州农村商业银行股份有限公司</t>
  </si>
  <si>
    <t>YTEC-2024-7205-A</t>
  </si>
  <si>
    <r>
      <rPr>
        <sz val="9"/>
        <color indexed="8"/>
        <rFont val="Dialog"/>
        <charset val="134"/>
      </rPr>
      <t>2023</t>
    </r>
    <r>
      <rPr>
        <sz val="9"/>
        <color indexed="8"/>
        <rFont val="宋体"/>
        <charset val="134"/>
      </rPr>
      <t>年建信金科</t>
    </r>
    <r>
      <rPr>
        <sz val="9"/>
        <color indexed="8"/>
        <rFont val="Dialog"/>
        <charset val="134"/>
      </rPr>
      <t>-</t>
    </r>
    <r>
      <rPr>
        <sz val="9"/>
        <color indexed="8"/>
        <rFont val="宋体"/>
        <charset val="134"/>
      </rPr>
      <t>成开交付实施团队开行新票据</t>
    </r>
    <r>
      <rPr>
        <sz val="9"/>
        <color indexed="8"/>
        <rFont val="Dialog"/>
        <charset val="134"/>
      </rPr>
      <t>_ZYC202312205</t>
    </r>
  </si>
  <si>
    <t>建行事业部</t>
  </si>
  <si>
    <t>建行交付中心</t>
  </si>
  <si>
    <t>建行交付四部</t>
  </si>
  <si>
    <t>建行交付四部交付一组</t>
  </si>
  <si>
    <t>231228203448317</t>
  </si>
  <si>
    <t>KD231228203355236</t>
  </si>
  <si>
    <t>KJ2020-08371</t>
  </si>
  <si>
    <t>30.09%</t>
  </si>
  <si>
    <t>建信金融科技有限责任公司</t>
  </si>
  <si>
    <t>核心客户</t>
  </si>
  <si>
    <t>YTEC-2024-7206-A</t>
  </si>
  <si>
    <r>
      <rPr>
        <sz val="9"/>
        <color indexed="8"/>
        <rFont val="Dialog"/>
        <charset val="134"/>
      </rPr>
      <t>2023</t>
    </r>
    <r>
      <rPr>
        <sz val="9"/>
        <color indexed="8"/>
        <rFont val="宋体"/>
        <charset val="134"/>
      </rPr>
      <t>年建信金科</t>
    </r>
    <r>
      <rPr>
        <sz val="9"/>
        <color indexed="8"/>
        <rFont val="Dialog"/>
        <charset val="134"/>
      </rPr>
      <t>-</t>
    </r>
    <r>
      <rPr>
        <sz val="9"/>
        <color indexed="8"/>
        <rFont val="宋体"/>
        <charset val="134"/>
      </rPr>
      <t>成开南港新核心系统及实施与总集成服务项目</t>
    </r>
    <r>
      <rPr>
        <sz val="9"/>
        <color indexed="8"/>
        <rFont val="Dialog"/>
        <charset val="134"/>
      </rPr>
      <t>_ZYC202312035</t>
    </r>
    <r>
      <rPr>
        <sz val="9"/>
        <color indexed="8"/>
        <rFont val="宋体"/>
        <charset val="134"/>
      </rPr>
      <t>（交付一组）</t>
    </r>
  </si>
  <si>
    <t>231228203051700</t>
  </si>
  <si>
    <t>KD231228202843248</t>
  </si>
  <si>
    <t>30.01%</t>
  </si>
  <si>
    <t>YTEC-2024-7207-A</t>
  </si>
  <si>
    <r>
      <rPr>
        <sz val="9"/>
        <color indexed="8"/>
        <rFont val="Dialog"/>
        <charset val="134"/>
      </rPr>
      <t>2023</t>
    </r>
    <r>
      <rPr>
        <sz val="9"/>
        <color indexed="8"/>
        <rFont val="宋体"/>
        <charset val="134"/>
      </rPr>
      <t>年建信金科</t>
    </r>
    <r>
      <rPr>
        <sz val="9"/>
        <color indexed="8"/>
        <rFont val="Dialog"/>
        <charset val="134"/>
      </rPr>
      <t>-</t>
    </r>
    <r>
      <rPr>
        <sz val="9"/>
        <color indexed="8"/>
        <rFont val="宋体"/>
        <charset val="134"/>
      </rPr>
      <t>成开蒙商银行核心系统实施项目</t>
    </r>
    <r>
      <rPr>
        <sz val="9"/>
        <color indexed="8"/>
        <rFont val="Dialog"/>
        <charset val="134"/>
      </rPr>
      <t>_ZYC202312159</t>
    </r>
    <r>
      <rPr>
        <sz val="9"/>
        <color indexed="8"/>
        <rFont val="宋体"/>
        <charset val="134"/>
      </rPr>
      <t>（交付一组）</t>
    </r>
  </si>
  <si>
    <t>231228202518973</t>
  </si>
  <si>
    <t>KD231228202338319</t>
  </si>
  <si>
    <t>YTEC-2024-7208-A</t>
  </si>
  <si>
    <r>
      <rPr>
        <sz val="9"/>
        <color indexed="8"/>
        <rFont val="Dialog"/>
        <charset val="134"/>
      </rPr>
      <t>2024</t>
    </r>
    <r>
      <rPr>
        <sz val="9"/>
        <color indexed="8"/>
        <rFont val="宋体"/>
        <charset val="134"/>
      </rPr>
      <t>年中信银行非项目任务第一季度</t>
    </r>
    <r>
      <rPr>
        <sz val="9"/>
        <color indexed="8"/>
        <rFont val="Dialog"/>
        <charset val="134"/>
      </rPr>
      <t>--</t>
    </r>
    <r>
      <rPr>
        <sz val="9"/>
        <color indexed="8"/>
        <rFont val="宋体"/>
        <charset val="134"/>
      </rPr>
      <t>生产运行运维项目</t>
    </r>
  </si>
  <si>
    <t>中信事业部</t>
  </si>
  <si>
    <t>中信交付中心</t>
  </si>
  <si>
    <t>中信运维交付部</t>
  </si>
  <si>
    <t>231228111313284</t>
  </si>
  <si>
    <t>KD231228110942991</t>
  </si>
  <si>
    <t>KJ2022-0963</t>
  </si>
  <si>
    <t>34.78%</t>
  </si>
  <si>
    <t>中信银行股份有限公司</t>
  </si>
  <si>
    <t>表名：m_per_completed_detail</t>
  </si>
  <si>
    <t>表名：M_PER_COMPLETED_DETAIL</t>
  </si>
  <si>
    <t>收款报表</t>
  </si>
  <si>
    <t>到期已收</t>
  </si>
  <si>
    <t>到期应收已开票</t>
  </si>
  <si>
    <t>到期应收-分时间段</t>
  </si>
  <si>
    <t>到期应收-已开票</t>
  </si>
  <si>
    <t>到期应收-分时间段增幅</t>
  </si>
  <si>
    <t>到期应收-已开票增幅</t>
  </si>
  <si>
    <t>6个月以内</t>
  </si>
  <si>
    <t>6-12个月</t>
  </si>
  <si>
    <t>1-2年</t>
  </si>
  <si>
    <t>2-3年</t>
  </si>
  <si>
    <t>3-4年</t>
  </si>
  <si>
    <t>4-5年</t>
  </si>
  <si>
    <t>5年以上</t>
  </si>
  <si>
    <t>6个月以上</t>
  </si>
  <si>
    <t>3-6个月</t>
  </si>
  <si>
    <t>1-3个月</t>
  </si>
  <si>
    <t>1个月内</t>
  </si>
  <si>
    <t>销售部门</t>
  </si>
  <si>
    <t>销售名称</t>
  </si>
  <si>
    <t>收款阶段编号</t>
  </si>
  <si>
    <t>合同名称</t>
  </si>
  <si>
    <t>客户订单编号</t>
  </si>
  <si>
    <t>客户订单名称</t>
  </si>
  <si>
    <t>客户订单状态</t>
  </si>
  <si>
    <t>客户订单派单时间</t>
  </si>
  <si>
    <t>客户订单金额</t>
  </si>
  <si>
    <t>客户订单已派单金额</t>
  </si>
  <si>
    <t>付款单位（客户简称）</t>
  </si>
  <si>
    <t>收款阶段名称</t>
  </si>
  <si>
    <t>收款条件</t>
  </si>
  <si>
    <t>收款比例</t>
  </si>
  <si>
    <t>收款阶段标识</t>
  </si>
  <si>
    <t>是否有条件</t>
  </si>
  <si>
    <t>实际应收时间</t>
  </si>
  <si>
    <t>预计开票时间</t>
  </si>
  <si>
    <t>收款状态</t>
  </si>
  <si>
    <t>未到期款执行状态</t>
  </si>
  <si>
    <t>预计应收时间</t>
  </si>
  <si>
    <t>预计应收金额</t>
  </si>
  <si>
    <t>回款金额</t>
  </si>
  <si>
    <t>回款时间</t>
  </si>
  <si>
    <t>回款年度-月份</t>
  </si>
  <si>
    <t>回款年度</t>
  </si>
  <si>
    <t>开票日期</t>
  </si>
  <si>
    <t>预计回款时间</t>
  </si>
  <si>
    <t>运营专员</t>
  </si>
  <si>
    <t>签约公司分类</t>
  </si>
  <si>
    <t>应收标识</t>
  </si>
  <si>
    <t>应收分类</t>
  </si>
  <si>
    <t>应收分类-2</t>
  </si>
  <si>
    <t>开票标识</t>
  </si>
  <si>
    <t>开票标识2</t>
  </si>
  <si>
    <t>运营管理部运营一组</t>
  </si>
  <si>
    <t>胡玲玲</t>
  </si>
  <si>
    <t>HT2016-1040</t>
  </si>
  <si>
    <t>KD16021714313-K</t>
  </si>
  <si>
    <t>招商银行验印系统项目（2016）</t>
  </si>
  <si>
    <t>KD16021714313</t>
  </si>
  <si>
    <t>招行验印仪销售（2016）</t>
  </si>
  <si>
    <t>已派单</t>
  </si>
  <si>
    <t>2016-10-18</t>
  </si>
  <si>
    <t>2017年1月12日验印仪销售首付款</t>
  </si>
  <si>
    <t>按里程碑</t>
  </si>
  <si>
    <t>1月12日申请开票验印仪销售首款</t>
  </si>
  <si>
    <t>7.13%</t>
  </si>
  <si>
    <t>阶段款</t>
  </si>
  <si>
    <t>2017-01-12</t>
  </si>
  <si>
    <t>2025-12-31</t>
  </si>
  <si>
    <t>2024-06-21</t>
  </si>
  <si>
    <t>06</t>
  </si>
  <si>
    <t>2024</t>
  </si>
  <si>
    <t>2017-01-19</t>
  </si>
  <si>
    <t>王宇慧</t>
  </si>
  <si>
    <t>集团公司</t>
  </si>
  <si>
    <t>2024-06-20</t>
  </si>
  <si>
    <t>KD17011723277</t>
  </si>
  <si>
    <t>招行验印仪销售（2017上半年）</t>
  </si>
  <si>
    <t>2017-12-04</t>
  </si>
  <si>
    <t>潍坊分行-维护款</t>
  </si>
  <si>
    <t>五年免费保修期限后支付尾款5%。(根据彭学艺反馈维护实际应收时间-20190523）</t>
  </si>
  <si>
    <t>00.06%</t>
  </si>
  <si>
    <t>尾款</t>
  </si>
  <si>
    <t>2022-11-30</t>
  </si>
  <si>
    <t>2022-12-04</t>
  </si>
  <si>
    <t>2024-06-13</t>
  </si>
  <si>
    <t>2018-12-06</t>
  </si>
  <si>
    <t>2023-02-28</t>
  </si>
  <si>
    <t>东莞分行-维护款</t>
  </si>
  <si>
    <t>五年免费保修期限后支付尾款5%。</t>
  </si>
  <si>
    <t>00.05%</t>
  </si>
  <si>
    <t>中信销售部</t>
  </si>
  <si>
    <t>杨洋</t>
  </si>
  <si>
    <t>HT2016-1107</t>
  </si>
  <si>
    <t>2016中信银行托管营运系统清算端四期项目</t>
  </si>
  <si>
    <t>在项目上线验收工作完成一年后，经甲方书面确认后，甲方在二十个工作日内向乙方支付合同最高金额的10％</t>
  </si>
  <si>
    <t>10.00%</t>
  </si>
  <si>
    <t>2018-07-21</t>
  </si>
  <si>
    <t>2018-08-25</t>
  </si>
  <si>
    <t>2024-01-25</t>
  </si>
  <si>
    <t>01</t>
  </si>
  <si>
    <t>2024-01-05</t>
  </si>
  <si>
    <t>2024-02-05</t>
  </si>
  <si>
    <t>常颖</t>
  </si>
  <si>
    <t>HT2016-1507</t>
  </si>
  <si>
    <t>2016年中信银行零售CRM整合三期客户营销支持组件实施采购项目</t>
  </si>
  <si>
    <t>项目上线验收通过后一年，完成免费维护期验收。支付剩余10%。
20231101通知开票</t>
  </si>
  <si>
    <t>2018-11-20</t>
  </si>
  <si>
    <t>2024-01-17</t>
  </si>
  <si>
    <t>2023-11-01</t>
  </si>
  <si>
    <t>2023-11-30</t>
  </si>
  <si>
    <t>建行销售一部</t>
  </si>
  <si>
    <t>王思静</t>
  </si>
  <si>
    <t>HT2016-1683</t>
  </si>
  <si>
    <t>2016年安徽建行住房资金综合管理系统决策平台项目</t>
  </si>
  <si>
    <t>验收满三年经考核合格2%</t>
  </si>
  <si>
    <t>2.00%</t>
  </si>
  <si>
    <t>2020-07-06</t>
  </si>
  <si>
    <t>2019-12-31</t>
  </si>
  <si>
    <t>2024-09-11</t>
  </si>
  <si>
    <t>09</t>
  </si>
  <si>
    <t>2016-09-22</t>
  </si>
  <si>
    <t>2016-11-30</t>
  </si>
  <si>
    <t>何心雨</t>
  </si>
  <si>
    <t>北部销售中心本级</t>
  </si>
  <si>
    <t>周渝杰</t>
  </si>
  <si>
    <t>HT2016-1999</t>
  </si>
  <si>
    <t>山东农信家庭银行管理端（营销管理）项目</t>
  </si>
  <si>
    <t>24/2/29：签署补充协议，尾款变更为107500元。12个月维护期满后，甲方向乙方支付合同额10%，即215000元。</t>
  </si>
  <si>
    <t>5.26%</t>
  </si>
  <si>
    <t>2019-12-28</t>
  </si>
  <si>
    <t>2024-05-21</t>
  </si>
  <si>
    <t>05</t>
  </si>
  <si>
    <t>2024-03-04</t>
  </si>
  <si>
    <t>2024-04-30</t>
  </si>
  <si>
    <t>周梦楠</t>
  </si>
  <si>
    <t>南部销售三部</t>
  </si>
  <si>
    <t>汤展</t>
  </si>
  <si>
    <t>HT2017-0365</t>
  </si>
  <si>
    <t>湖南农信文件传输平台系统项目</t>
  </si>
  <si>
    <t>质量保证金</t>
  </si>
  <si>
    <t>三年质量保证期后，甲方支付合同款5%。</t>
  </si>
  <si>
    <t>5.00%</t>
  </si>
  <si>
    <t>2021-06-30</t>
  </si>
  <si>
    <t>2021-04-10</t>
  </si>
  <si>
    <t>2024-12-13</t>
  </si>
  <si>
    <t>12</t>
  </si>
  <si>
    <t>2021-04-29</t>
  </si>
  <si>
    <t>2024-12-30</t>
  </si>
  <si>
    <t>曹俊丽</t>
  </si>
  <si>
    <t>原有收款明细表</t>
  </si>
  <si>
    <t>现有收款阶段界面</t>
  </si>
  <si>
    <t>到期已收增幅</t>
  </si>
  <si>
    <t>到期已收同比</t>
  </si>
  <si>
    <t>到期已收占比</t>
  </si>
  <si>
    <t>到期应收增幅</t>
  </si>
  <si>
    <t>到期应收同比</t>
  </si>
  <si>
    <t>到期应收占比</t>
  </si>
  <si>
    <t>到期应收已开票占比</t>
  </si>
  <si>
    <t>一年以上应收</t>
  </si>
  <si>
    <t>一年以上增幅</t>
  </si>
  <si>
    <t>一年以上同比</t>
  </si>
  <si>
    <t>到期应收未开票</t>
  </si>
  <si>
    <t>任务&amp;服务人员投入签约情况</t>
  </si>
  <si>
    <t>投入情况</t>
  </si>
  <si>
    <t>已签投入</t>
  </si>
  <si>
    <t>未签投入</t>
  </si>
  <si>
    <t>增长人月</t>
  </si>
  <si>
    <t>中标情况</t>
  </si>
  <si>
    <t>2023年</t>
  </si>
  <si>
    <t>投标金额
同比</t>
  </si>
  <si>
    <t>中标增额</t>
  </si>
  <si>
    <t>中标金额
同比</t>
  </si>
  <si>
    <t>中标率</t>
  </si>
  <si>
    <t>中标率
同比</t>
  </si>
  <si>
    <t>新增
中标金额</t>
  </si>
  <si>
    <t>新增
中标金额同比增额</t>
  </si>
  <si>
    <t>延续-中标金额</t>
  </si>
  <si>
    <t>延续
中标金额同比增额</t>
  </si>
  <si>
    <t>新增-中标金额</t>
  </si>
  <si>
    <t xml:space="preserve">  签约情况报表</t>
  </si>
  <si>
    <t>合同个数</t>
  </si>
  <si>
    <t>合同个数增长比</t>
  </si>
  <si>
    <t>备案金额</t>
  </si>
  <si>
    <t>备案金额增长金额</t>
  </si>
  <si>
    <t>已签金额</t>
  </si>
  <si>
    <t>未签金额增长比</t>
  </si>
  <si>
    <t>提前投入占
未签比</t>
  </si>
  <si>
    <t>未签时长</t>
  </si>
  <si>
    <t>3个月以内</t>
  </si>
  <si>
    <t>12个月以上</t>
  </si>
  <si>
    <t>6个月以上占比</t>
  </si>
  <si>
    <t>1年以上占比</t>
  </si>
  <si>
    <t xml:space="preserve">已签 </t>
  </si>
  <si>
    <t xml:space="preserve">未签 </t>
  </si>
  <si>
    <t>任务&amp;服务类</t>
  </si>
  <si>
    <t>数据</t>
  </si>
  <si>
    <t>数据占比</t>
  </si>
  <si>
    <t>数据同比</t>
  </si>
  <si>
    <t>监管</t>
  </si>
  <si>
    <t>监管占比</t>
  </si>
  <si>
    <t>监管同比</t>
  </si>
  <si>
    <t>信贷</t>
  </si>
  <si>
    <t>信贷占比</t>
  </si>
  <si>
    <t>信贷同比</t>
  </si>
  <si>
    <t>客户渠道</t>
  </si>
  <si>
    <t>客户渠道占比</t>
  </si>
  <si>
    <t>客户渠道同比</t>
  </si>
  <si>
    <t>其他类型</t>
  </si>
  <si>
    <t>其他占比</t>
  </si>
  <si>
    <t>其他同比</t>
  </si>
  <si>
    <t>在职人员</t>
  </si>
  <si>
    <t>职能部门</t>
  </si>
  <si>
    <t>离职人员</t>
  </si>
  <si>
    <t>经营单元</t>
  </si>
  <si>
    <t>入职人员</t>
  </si>
  <si>
    <t>1月</t>
  </si>
  <si>
    <t>2月</t>
  </si>
  <si>
    <t>3月</t>
  </si>
  <si>
    <t>4月</t>
  </si>
  <si>
    <t>5月</t>
  </si>
  <si>
    <t>6月</t>
  </si>
  <si>
    <t>7月</t>
  </si>
  <si>
    <t>8月</t>
  </si>
  <si>
    <t>9月</t>
  </si>
  <si>
    <t>10月</t>
  </si>
  <si>
    <t>11月</t>
  </si>
  <si>
    <t>服务类</t>
  </si>
  <si>
    <t>研发</t>
  </si>
  <si>
    <t>职能</t>
  </si>
  <si>
    <t>管理</t>
  </si>
  <si>
    <t>销售</t>
  </si>
  <si>
    <t>招聘</t>
  </si>
  <si>
    <t>咨询/售前</t>
  </si>
  <si>
    <t>公共事务</t>
  </si>
  <si>
    <t>闲置人月数</t>
  </si>
  <si>
    <t>待岗人月数</t>
  </si>
  <si>
    <t>休假人月数</t>
  </si>
  <si>
    <t>闲置待岗率</t>
  </si>
  <si>
    <t>休假率</t>
  </si>
  <si>
    <t>部门投入人月数</t>
  </si>
  <si>
    <t>低毛利人员数</t>
  </si>
  <si>
    <t>非付费的低毛利人员数</t>
  </si>
  <si>
    <t>低毛利人员占比</t>
  </si>
  <si>
    <t>非付费人员低毛利人员占比</t>
  </si>
  <si>
    <t>1级</t>
  </si>
  <si>
    <t>2级</t>
  </si>
  <si>
    <t>3级</t>
  </si>
  <si>
    <t>4级</t>
  </si>
  <si>
    <t>5级</t>
  </si>
  <si>
    <t>6级</t>
  </si>
  <si>
    <t>7级及以上</t>
  </si>
  <si>
    <t>不同类型的报工情况</t>
  </si>
  <si>
    <t>不同类型报工</t>
  </si>
  <si>
    <t>不同类型报工占比</t>
  </si>
  <si>
    <t>部门公共</t>
  </si>
  <si>
    <t>部门管理</t>
  </si>
  <si>
    <t>部门日常</t>
  </si>
  <si>
    <t>产品研发</t>
  </si>
  <si>
    <t>售前类</t>
  </si>
  <si>
    <t>销售费用</t>
  </si>
  <si>
    <t>体系23</t>
  </si>
  <si>
    <t>体系24</t>
  </si>
  <si>
    <t>体系25</t>
  </si>
  <si>
    <t>体系26</t>
  </si>
  <si>
    <t>部门23</t>
  </si>
  <si>
    <t>部门24</t>
  </si>
  <si>
    <t>部门25</t>
  </si>
  <si>
    <t>部门26</t>
  </si>
  <si>
    <t>人员标签情况</t>
  </si>
  <si>
    <t>人数</t>
  </si>
  <si>
    <t>占比</t>
  </si>
  <si>
    <t>其他</t>
  </si>
  <si>
    <t>人员标等级情况</t>
  </si>
  <si>
    <t>人员数据报表</t>
  </si>
  <si>
    <t>工号</t>
  </si>
  <si>
    <t>姓名</t>
  </si>
  <si>
    <t>员工类型</t>
  </si>
  <si>
    <t>人员标签</t>
  </si>
  <si>
    <t>性别</t>
  </si>
  <si>
    <t>在职状态</t>
  </si>
  <si>
    <t>职级</t>
  </si>
  <si>
    <t>最高学历</t>
  </si>
  <si>
    <t>入职时间</t>
  </si>
  <si>
    <t>工龄</t>
  </si>
  <si>
    <t>司龄</t>
  </si>
  <si>
    <t>当月是否投入人月项目</t>
  </si>
  <si>
    <t>是否低毛利人员</t>
  </si>
  <si>
    <t>工号1</t>
  </si>
  <si>
    <t>姓名1</t>
  </si>
  <si>
    <t>工号2</t>
  </si>
  <si>
    <t>姓名2</t>
  </si>
  <si>
    <t>工号3</t>
  </si>
  <si>
    <t>姓名3</t>
  </si>
  <si>
    <t>工号4</t>
  </si>
  <si>
    <t>姓名4</t>
  </si>
  <si>
    <t>工号5</t>
  </si>
  <si>
    <t>姓名5</t>
  </si>
  <si>
    <t>工号6</t>
  </si>
  <si>
    <t>姓名6</t>
  </si>
  <si>
    <t>工号7</t>
  </si>
  <si>
    <t>姓名7</t>
  </si>
  <si>
    <t>工号8</t>
  </si>
  <si>
    <t>姓名8</t>
  </si>
  <si>
    <t>工号9</t>
  </si>
  <si>
    <t>姓名9</t>
  </si>
  <si>
    <t>工号10</t>
  </si>
  <si>
    <t>姓名10</t>
  </si>
  <si>
    <t>工号11</t>
  </si>
  <si>
    <t>姓名11</t>
  </si>
  <si>
    <t>工号12</t>
  </si>
  <si>
    <t>姓名12</t>
  </si>
  <si>
    <t>工号13</t>
  </si>
  <si>
    <t>姓名13</t>
  </si>
  <si>
    <t>工号14</t>
  </si>
  <si>
    <t>姓名14</t>
  </si>
  <si>
    <t>人员投入情况</t>
  </si>
  <si>
    <t>人员投入人月数</t>
  </si>
  <si>
    <t>人月项目投入人月数</t>
  </si>
  <si>
    <t>实施类项目投入人月数</t>
  </si>
  <si>
    <t>闲置&amp;待岗人月数</t>
  </si>
  <si>
    <t>闲置&amp;待岗占比</t>
  </si>
  <si>
    <t>休假占比</t>
  </si>
  <si>
    <t>人月项目低毛利情况</t>
  </si>
  <si>
    <t>人月项目投入人数</t>
  </si>
  <si>
    <t>低毛利人人员数</t>
  </si>
  <si>
    <t>低毛利人人员数中非付费人员数</t>
  </si>
  <si>
    <t>低毛利人人员数占比</t>
  </si>
  <si>
    <t>2023年12月--部门损益汇总表【体系】</t>
  </si>
  <si>
    <t>操作时间：</t>
  </si>
  <si>
    <t>部门人均利润(R1)</t>
  </si>
  <si>
    <t>递延成本</t>
  </si>
  <si>
    <t>全年预算</t>
  </si>
  <si>
    <t>本年累计实际</t>
  </si>
  <si>
    <t>预算完成比</t>
  </si>
  <si>
    <t>全年预算(%)</t>
  </si>
  <si>
    <t>本年累计实际(%)</t>
  </si>
  <si>
    <t>完成差值</t>
  </si>
  <si>
    <t>北京宇信科技本级</t>
  </si>
  <si>
    <t>职能体系</t>
  </si>
  <si>
    <t>独立业务群</t>
  </si>
  <si>
    <t>宇信企慧</t>
  </si>
  <si>
    <t>服务体系</t>
  </si>
  <si>
    <t>光大事业部</t>
  </si>
  <si>
    <t>数据业务本部</t>
  </si>
  <si>
    <t>信贷业务本部</t>
  </si>
  <si>
    <t>数字银行业务本部</t>
  </si>
  <si>
    <t>总工办</t>
  </si>
  <si>
    <t>农行事业部</t>
  </si>
  <si>
    <t>2023年12月--部门损益汇总表【一级部】</t>
  </si>
  <si>
    <t>所属一级部</t>
  </si>
  <si>
    <t>北部大区本级</t>
  </si>
  <si>
    <t>北部大区行政组</t>
  </si>
  <si>
    <t>北部招聘组</t>
  </si>
  <si>
    <t>郑州基地</t>
  </si>
  <si>
    <t>沈阳基地</t>
  </si>
  <si>
    <t>北部HR支持组</t>
  </si>
  <si>
    <t>北部交付中心</t>
  </si>
  <si>
    <t>北部信贷事业部</t>
  </si>
  <si>
    <t>北部数字银行事业部</t>
  </si>
  <si>
    <t>北部测试业务部</t>
  </si>
  <si>
    <t>北部运维业务部</t>
  </si>
  <si>
    <t>北部大客户业务部</t>
  </si>
  <si>
    <t>北部大区 汇总</t>
  </si>
  <si>
    <t>客户名称(全称)</t>
  </si>
  <si>
    <t>当年累计收入(脱税)</t>
  </si>
  <si>
    <t>当年利润</t>
  </si>
  <si>
    <t>增幅</t>
  </si>
  <si>
    <t>2023</t>
  </si>
  <si>
    <t>吉林银行股份有限公司</t>
  </si>
  <si>
    <t>山西农村商业联合银行股份有限公司</t>
  </si>
  <si>
    <t>中国民生银行股份有限公司</t>
  </si>
  <si>
    <t>黑龙江省农业融资担保有限责任公司</t>
  </si>
  <si>
    <t>郑州银行股份有限公司</t>
  </si>
  <si>
    <t>陕西丝路金融信息发展有限公司</t>
  </si>
  <si>
    <t>华夏银行股份有限公司</t>
  </si>
  <si>
    <t>新疆维吾尔自治区农村信用社联合社</t>
  </si>
  <si>
    <t>企业银行(中国)有限公司</t>
  </si>
  <si>
    <t>北京银行股份有限公司</t>
  </si>
  <si>
    <t>北京中关村科技融资担保有限公司</t>
  </si>
  <si>
    <t>陕西秦农农村商业银行股份有限公司</t>
  </si>
  <si>
    <t>天津银行股份有限公司</t>
  </si>
  <si>
    <t>邢台银行股份有限公司</t>
  </si>
  <si>
    <t>上海浦东发展银行股份有限公司</t>
  </si>
  <si>
    <t>唐山银行股份有限公司</t>
  </si>
  <si>
    <t>甘肃银行股份有限公司</t>
  </si>
  <si>
    <t>东方邦信金融科技(上海)有限公司北京分公司</t>
  </si>
  <si>
    <t>威海市商业银行股份有限公司</t>
  </si>
  <si>
    <t>中国华电集团财务有限公司</t>
  </si>
  <si>
    <t>阜新银行股份有限公司</t>
  </si>
  <si>
    <t>中油财务有限责任公司</t>
  </si>
  <si>
    <t>中国民生银行股份有限公司信用卡中心</t>
  </si>
  <si>
    <t>大连农村商业银行股份有限公司</t>
  </si>
  <si>
    <t>东风汽车金融有限公司</t>
  </si>
  <si>
    <t>青海银行股份有限公司</t>
  </si>
  <si>
    <t>新疆银行股份有限公司</t>
  </si>
  <si>
    <t>河南农村商业联合银行股份有限公司</t>
  </si>
  <si>
    <t>乌鲁木齐银行股份有限公司</t>
  </si>
  <si>
    <t>北京农村商业银行股份有限公司</t>
  </si>
  <si>
    <t>兰州银行股份有限公司</t>
  </si>
  <si>
    <t>长安银行股份有限公司</t>
  </si>
  <si>
    <t>宁波通商银行股份有限公司</t>
  </si>
  <si>
    <t>华融融通(北京)科技有限公司</t>
  </si>
  <si>
    <t>浙江文成北银村镇银行股份有限公司</t>
  </si>
  <si>
    <t>北京宇信科技集团股份有限公司</t>
  </si>
  <si>
    <t>韩亚银行（中国）有限公司</t>
  </si>
  <si>
    <t>秦皇岛银行股份有限公司</t>
  </si>
  <si>
    <t>张家口银行股份有限公司</t>
  </si>
  <si>
    <t>泰安银行股份有限公司</t>
  </si>
  <si>
    <t>北京延庆村镇银行股份有限公司</t>
  </si>
  <si>
    <t>云南马龙北银村镇银行股份有限公司</t>
  </si>
  <si>
    <t>云南西山北银村镇银行股份有限公司</t>
  </si>
  <si>
    <t>云南新平北银村镇银行股份有限公司</t>
  </si>
  <si>
    <t>重庆秀山北银村镇银行股份有限公司</t>
  </si>
  <si>
    <t>重庆永川北银村镇银行股份有限公司</t>
  </si>
  <si>
    <t>云南元江北银村镇银行股份有限公司</t>
  </si>
  <si>
    <t>平顶山银行股份有限公司</t>
  </si>
  <si>
    <t>北京首创融资担保有限公司</t>
  </si>
  <si>
    <t>山西省农村信用社联合社</t>
  </si>
  <si>
    <t>企业银行（中国）有限公司</t>
  </si>
  <si>
    <t>中国移动通信集团财务有限公司</t>
  </si>
  <si>
    <t>中国农业发展银行</t>
  </si>
  <si>
    <t>中国民生银行股份有限公司重庆分行</t>
  </si>
  <si>
    <t>中国民生银行股份有限公司乌鲁木齐分行</t>
  </si>
  <si>
    <t>中国民生银行股份有限公司上海分行</t>
  </si>
  <si>
    <t>浙商银行股份有限公司</t>
  </si>
  <si>
    <t>云南石屏北银村镇银行股份有限公司</t>
  </si>
  <si>
    <t>新疆伊犁农村商业银行股份有限公司</t>
  </si>
  <si>
    <t>新疆乌鲁木齐农村商业银行股份有限公司</t>
  </si>
  <si>
    <t>新疆生产建设兵团地方金融监督管理局</t>
  </si>
  <si>
    <t>新疆阜康农村商业银行股份有限公司</t>
  </si>
  <si>
    <t>山东省城市商业银行合作联盟有限公司</t>
  </si>
  <si>
    <t>农安北银村镇银行股份有限公司</t>
  </si>
  <si>
    <t>内蒙古自治区农村信用社联合社</t>
  </si>
  <si>
    <t>蒙商银行股份有限公司</t>
  </si>
  <si>
    <t>龙江银行股份有限公司</t>
  </si>
  <si>
    <t>昆仑银行股份有限公司</t>
  </si>
  <si>
    <t>金电联行(北京)信息技术有限公司</t>
  </si>
  <si>
    <t>交银金融科技有限公司</t>
  </si>
  <si>
    <t>黑龙江省农村信用社联合社</t>
  </si>
  <si>
    <t>河南省中豫融资担保有限公司</t>
  </si>
  <si>
    <t>河北省农村信用社联合社</t>
  </si>
  <si>
    <t>哈尔滨银行股份有限公司</t>
  </si>
  <si>
    <t>工银科技有限公司</t>
  </si>
  <si>
    <t>赣州银行股份有限公司</t>
  </si>
  <si>
    <t>渤海银行股份有限公司</t>
  </si>
  <si>
    <t>北京金融资产交易所有限公司</t>
  </si>
  <si>
    <t>北京和顺恒通科技有限公司</t>
  </si>
  <si>
    <t>北京城市副中心通政融资担保有限公司</t>
  </si>
  <si>
    <t>项目所属部门</t>
  </si>
  <si>
    <t>内部订单预算收入（含税）</t>
  </si>
  <si>
    <t>预算毛利率（税后）</t>
  </si>
  <si>
    <t>预算毛利（税后）</t>
  </si>
  <si>
    <t>已确认工作量的最晚截止日期</t>
  </si>
  <si>
    <t>签约公司</t>
  </si>
  <si>
    <t>当年累计利润率</t>
  </si>
  <si>
    <t>运营类项目编号</t>
  </si>
  <si>
    <t>运营类项目名称</t>
  </si>
  <si>
    <t>运营类项目归属部门</t>
  </si>
  <si>
    <t>运营类项目还原成本</t>
  </si>
  <si>
    <t>年度</t>
  </si>
  <si>
    <t>当月累计收入</t>
  </si>
  <si>
    <t>当月累计成本</t>
  </si>
  <si>
    <t>修正类型</t>
  </si>
  <si>
    <t>汇报类型</t>
  </si>
  <si>
    <t>父级客户名称</t>
  </si>
  <si>
    <t>YTEC-2025-3722-A</t>
  </si>
  <si>
    <t>北京银行北京地区公积金授权书线上化功能-新个贷业务系统SWSQ-2024-5473</t>
  </si>
  <si>
    <t>P3实施立项</t>
  </si>
  <si>
    <t>否</t>
  </si>
  <si>
    <t>北部信贷交付二部</t>
  </si>
  <si>
    <t>241231122204411</t>
  </si>
  <si>
    <t>KD241231122131294</t>
  </si>
  <si>
    <t>KJ2024-0420</t>
  </si>
  <si>
    <t>YTEC-2025-3723-A</t>
  </si>
  <si>
    <t>北京银行2024自营贷款营销项目-新个贷系统-京e贷营销看板SWSQ-2024-5472</t>
  </si>
  <si>
    <t>241231122102915</t>
  </si>
  <si>
    <t>KD241231122026469</t>
  </si>
  <si>
    <t>YTEC-2025-3724-A</t>
  </si>
  <si>
    <t xml:space="preserve">北京银行个贷零售押品系统重构-新个贷系统优化 SWSQ-2024-5457 </t>
  </si>
  <si>
    <t>241231121950739</t>
  </si>
  <si>
    <t>KD241231121915287</t>
  </si>
  <si>
    <t>YTEC-2025-3725-A</t>
  </si>
  <si>
    <t>北京银行京e贷自营引流优化-新个贷业务系统开发优信贷业务SWSQ-2024-5453</t>
  </si>
  <si>
    <t>241231121841431</t>
  </si>
  <si>
    <t>KD241231121810605</t>
  </si>
  <si>
    <t>YTEC-2025-3726-A</t>
  </si>
  <si>
    <t>北京银行领航e贷产品与贝壳接口对接改造-新个贷业务系统SWSQ-2024-5448</t>
  </si>
  <si>
    <t>241231121730226</t>
  </si>
  <si>
    <t>KD241231121702847</t>
  </si>
  <si>
    <t>YTEC-2025-3727-A</t>
  </si>
  <si>
    <t>北京银行新个贷系统优化二期项目-系统优化 SWSQ-2024-5449</t>
  </si>
  <si>
    <t>241231121611716</t>
  </si>
  <si>
    <t>KD241231121540909</t>
  </si>
  <si>
    <t>表名：M_FIN_PRO_DETAIL</t>
  </si>
  <si>
    <t>本年</t>
  </si>
  <si>
    <t>上年</t>
  </si>
</sst>
</file>

<file path=xl/styles.xml><?xml version="1.0" encoding="utf-8"?>
<styleSheet xmlns="http://schemas.openxmlformats.org/spreadsheetml/2006/main" xmlns:mc="http://schemas.openxmlformats.org/markup-compatibility/2006" xmlns:xr9="http://schemas.microsoft.com/office/spreadsheetml/2016/revision9" mc:Ignorable="xr9">
  <numFmts count="1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2]* #,##0.00_);_([$€-2]* \(#,##0.00\);_([$€-2]* &quot;-&quot;??_)"/>
    <numFmt numFmtId="177" formatCode="#"/>
    <numFmt numFmtId="178" formatCode="#0.00%"/>
    <numFmt numFmtId="179" formatCode="yyyy\-mm\-dd\ hh:mm:ss.000"/>
    <numFmt numFmtId="180" formatCode="#0.00"/>
    <numFmt numFmtId="181" formatCode="#.00"/>
    <numFmt numFmtId="182" formatCode="_ * #,##0_ ;_ * \-#,##0_ ;_ * &quot;-&quot;??_ ;_ @_ "/>
    <numFmt numFmtId="183" formatCode="0.0%"/>
    <numFmt numFmtId="184" formatCode="#,##0_ "/>
    <numFmt numFmtId="185" formatCode="yyyy\-mm\-dd"/>
    <numFmt numFmtId="186" formatCode="[$-409]mmm/yy;@"/>
    <numFmt numFmtId="187" formatCode="General&quot;年&quot;"/>
    <numFmt numFmtId="188" formatCode="General&quot;月&quot;"/>
  </numFmts>
  <fonts count="102">
    <font>
      <sz val="9"/>
      <color theme="1"/>
      <name val="微软雅黑"/>
      <charset val="134"/>
    </font>
    <font>
      <b/>
      <sz val="14"/>
      <color rgb="FFFF0000"/>
      <name val="微软雅黑"/>
      <charset val="134"/>
    </font>
    <font>
      <b/>
      <sz val="10"/>
      <color theme="0"/>
      <name val="微软雅黑"/>
      <charset val="134"/>
    </font>
    <font>
      <b/>
      <sz val="10"/>
      <color theme="1"/>
      <name val="微软雅黑"/>
      <charset val="134"/>
    </font>
    <font>
      <sz val="10"/>
      <color theme="0"/>
      <name val="微软雅黑"/>
      <charset val="134"/>
    </font>
    <font>
      <sz val="12"/>
      <name val="宋体"/>
      <charset val="0"/>
    </font>
    <font>
      <b/>
      <sz val="16"/>
      <color rgb="FFFF0000"/>
      <name val="Dialog"/>
      <charset val="134"/>
    </font>
    <font>
      <sz val="12"/>
      <color indexed="8"/>
      <name val="Dialog"/>
      <charset val="134"/>
    </font>
    <font>
      <u/>
      <sz val="11"/>
      <color rgb="FF800080"/>
      <name val="宋体"/>
      <charset val="134"/>
      <scheme val="minor"/>
    </font>
    <font>
      <sz val="20"/>
      <name val="宋体"/>
      <charset val="0"/>
    </font>
    <font>
      <sz val="12"/>
      <color indexed="8"/>
      <name val="宋体"/>
      <charset val="134"/>
    </font>
    <font>
      <b/>
      <sz val="16"/>
      <color indexed="8"/>
      <name val="Dialog"/>
      <charset val="134"/>
    </font>
    <font>
      <u/>
      <sz val="11"/>
      <color rgb="FF0000FF"/>
      <name val="宋体"/>
      <charset val="134"/>
      <scheme val="minor"/>
    </font>
    <font>
      <u/>
      <sz val="11"/>
      <color rgb="FF800080"/>
      <name val="微软雅黑"/>
      <charset val="134"/>
    </font>
    <font>
      <b/>
      <sz val="9"/>
      <color theme="1"/>
      <name val="微软雅黑"/>
      <charset val="134"/>
    </font>
    <font>
      <sz val="11"/>
      <color theme="1"/>
      <name val="宋体"/>
      <charset val="134"/>
      <scheme val="minor"/>
    </font>
    <font>
      <b/>
      <sz val="11"/>
      <color theme="1"/>
      <name val="微软雅黑"/>
      <charset val="134"/>
    </font>
    <font>
      <sz val="12"/>
      <color rgb="FF000000"/>
      <name val="宋体"/>
      <charset val="134"/>
    </font>
    <font>
      <b/>
      <sz val="11"/>
      <color rgb="FF000000"/>
      <name val="微软雅黑"/>
      <charset val="134"/>
    </font>
    <font>
      <sz val="11"/>
      <color rgb="FF000000"/>
      <name val="微软雅黑"/>
      <charset val="134"/>
    </font>
    <font>
      <b/>
      <sz val="9"/>
      <color rgb="FFFFFFFF"/>
      <name val="微软雅黑"/>
      <charset val="134"/>
    </font>
    <font>
      <sz val="9"/>
      <color rgb="FF000000"/>
      <name val="微软雅黑"/>
      <charset val="134"/>
    </font>
    <font>
      <b/>
      <sz val="14"/>
      <color theme="1"/>
      <name val="微软雅黑"/>
      <charset val="134"/>
    </font>
    <font>
      <b/>
      <sz val="10"/>
      <color rgb="FF000000"/>
      <name val="微软雅黑"/>
      <charset val="134"/>
    </font>
    <font>
      <b/>
      <sz val="9"/>
      <color rgb="FF000000"/>
      <name val="微软雅黑"/>
      <charset val="134"/>
    </font>
    <font>
      <sz val="9"/>
      <color theme="0"/>
      <name val="微软雅黑"/>
      <charset val="134"/>
    </font>
    <font>
      <b/>
      <sz val="9"/>
      <name val="微软雅黑"/>
      <charset val="134"/>
    </font>
    <font>
      <sz val="9"/>
      <name val="微软雅黑"/>
      <charset val="134"/>
    </font>
    <font>
      <sz val="8"/>
      <color indexed="8"/>
      <name val="微软雅黑"/>
      <charset val="134"/>
    </font>
    <font>
      <sz val="8"/>
      <color rgb="FFFF0000"/>
      <name val="微软雅黑"/>
      <charset val="134"/>
    </font>
    <font>
      <u/>
      <sz val="18"/>
      <color rgb="FF0000FF"/>
      <name val="宋体"/>
      <charset val="134"/>
      <scheme val="minor"/>
    </font>
    <font>
      <sz val="20"/>
      <color theme="1"/>
      <name val="微软雅黑"/>
      <charset val="134"/>
    </font>
    <font>
      <b/>
      <sz val="8"/>
      <color rgb="FFFF0000"/>
      <name val="微软雅黑"/>
      <charset val="134"/>
    </font>
    <font>
      <sz val="8"/>
      <name val="微软雅黑"/>
      <charset val="134"/>
    </font>
    <font>
      <b/>
      <sz val="9"/>
      <color rgb="FF000000"/>
      <name val="宋体"/>
      <charset val="134"/>
    </font>
    <font>
      <b/>
      <sz val="9"/>
      <color indexed="8"/>
      <name val="Dialog"/>
      <charset val="134"/>
    </font>
    <font>
      <sz val="9"/>
      <color indexed="8"/>
      <name val="宋体"/>
      <charset val="134"/>
    </font>
    <font>
      <sz val="9"/>
      <color indexed="8"/>
      <name val="Dialog"/>
      <charset val="134"/>
    </font>
    <font>
      <b/>
      <sz val="8"/>
      <color indexed="8"/>
      <name val="微软雅黑"/>
      <charset val="134"/>
    </font>
    <font>
      <b/>
      <sz val="8"/>
      <name val="微软雅黑"/>
      <charset val="134"/>
    </font>
    <font>
      <sz val="9.8"/>
      <color rgb="FF000000"/>
      <name val="Courier New"/>
      <charset val="134"/>
    </font>
    <font>
      <b/>
      <sz val="14"/>
      <color rgb="FF000000"/>
      <name val="微软雅黑"/>
      <charset val="134"/>
    </font>
    <font>
      <b/>
      <sz val="14"/>
      <color indexed="8"/>
      <name val="微软雅黑"/>
      <charset val="134"/>
    </font>
    <font>
      <sz val="9"/>
      <color indexed="8"/>
      <name val="微软雅黑"/>
      <charset val="134"/>
    </font>
    <font>
      <sz val="9"/>
      <color rgb="FFFF0000"/>
      <name val="微软雅黑"/>
      <charset val="134"/>
    </font>
    <font>
      <sz val="9"/>
      <color theme="1"/>
      <name val="宋体"/>
      <charset val="134"/>
      <scheme val="minor"/>
    </font>
    <font>
      <sz val="10"/>
      <color theme="1"/>
      <name val="微软雅黑"/>
      <charset val="134"/>
    </font>
    <font>
      <b/>
      <sz val="9"/>
      <color theme="0"/>
      <name val="微软雅黑"/>
      <charset val="134"/>
    </font>
    <font>
      <u/>
      <sz val="10"/>
      <color rgb="FF800080"/>
      <name val="微软雅黑"/>
      <charset val="134"/>
    </font>
    <font>
      <sz val="9"/>
      <color theme="9"/>
      <name val="微软雅黑"/>
      <charset val="134"/>
    </font>
    <font>
      <u/>
      <sz val="10"/>
      <color rgb="FF0000FF"/>
      <name val="微软雅黑"/>
      <charset val="134"/>
    </font>
    <font>
      <b/>
      <u/>
      <sz val="10"/>
      <color rgb="FF0000FF"/>
      <name val="微软雅黑"/>
      <charset val="134"/>
    </font>
    <font>
      <b/>
      <sz val="9"/>
      <color theme="9"/>
      <name val="微软雅黑"/>
      <charset val="134"/>
    </font>
    <font>
      <b/>
      <sz val="16"/>
      <color indexed="8"/>
      <name val="宋体"/>
      <charset val="134"/>
      <scheme val="minor"/>
    </font>
    <font>
      <sz val="16"/>
      <color indexed="8"/>
      <name val="宋体"/>
      <charset val="134"/>
      <scheme val="minor"/>
    </font>
    <font>
      <sz val="8"/>
      <color theme="1"/>
      <name val="微软雅黑"/>
      <charset val="134"/>
    </font>
    <font>
      <b/>
      <sz val="18"/>
      <color theme="0"/>
      <name val="微软雅黑"/>
      <charset val="134"/>
    </font>
    <font>
      <b/>
      <sz val="12"/>
      <color theme="0"/>
      <name val="微软雅黑"/>
      <charset val="134"/>
    </font>
    <font>
      <b/>
      <sz val="10"/>
      <color theme="4"/>
      <name val="微软雅黑"/>
      <charset val="134"/>
    </font>
    <font>
      <u/>
      <sz val="8"/>
      <color theme="9"/>
      <name val="微软雅黑"/>
      <charset val="134"/>
    </font>
    <font>
      <b/>
      <sz val="8"/>
      <color theme="4"/>
      <name val="微软雅黑"/>
      <charset val="134"/>
    </font>
    <font>
      <b/>
      <sz val="8"/>
      <color theme="1"/>
      <name val="微软雅黑"/>
      <charset val="134"/>
    </font>
    <font>
      <sz val="12"/>
      <color theme="0"/>
      <name val="微软雅黑"/>
      <charset val="134"/>
    </font>
    <font>
      <b/>
      <sz val="10"/>
      <color rgb="FF7030A0"/>
      <name val="微软雅黑"/>
      <charset val="134"/>
    </font>
    <font>
      <b/>
      <sz val="12"/>
      <color rgb="FF7030A0"/>
      <name val="微软雅黑"/>
      <charset val="134"/>
    </font>
    <font>
      <sz val="14"/>
      <color theme="1"/>
      <name val="微软雅黑"/>
      <charset val="134"/>
    </font>
    <font>
      <b/>
      <sz val="14"/>
      <color rgb="FF800080"/>
      <name val="微软雅黑"/>
      <charset val="134"/>
    </font>
    <font>
      <b/>
      <sz val="8"/>
      <color theme="1" tint="0.149998474074526"/>
      <name val="微软雅黑"/>
      <charset val="134"/>
    </font>
    <font>
      <b/>
      <sz val="8"/>
      <color theme="1" tint="0.499984740745262"/>
      <name val="微软雅黑"/>
      <charset val="134"/>
    </font>
    <font>
      <b/>
      <sz val="8"/>
      <color theme="0"/>
      <name val="微软雅黑"/>
      <charset val="134"/>
    </font>
    <font>
      <b/>
      <sz val="10"/>
      <name val="微软雅黑"/>
      <charset val="134"/>
    </font>
    <font>
      <b/>
      <sz val="11"/>
      <name val="微软雅黑"/>
      <charset val="134"/>
    </font>
    <font>
      <b/>
      <sz val="10"/>
      <color rgb="FFFFFFFF"/>
      <name val="微软雅黑"/>
      <charset val="134"/>
    </font>
    <font>
      <sz val="10"/>
      <color rgb="FF000000"/>
      <name val="微软雅黑"/>
      <charset val="134"/>
    </font>
    <font>
      <sz val="10"/>
      <color rgb="FF000000"/>
      <name val="Helvetica"/>
      <charset val="134"/>
    </font>
    <font>
      <sz val="10"/>
      <color rgb="FFFF0000"/>
      <name val="Helvetica"/>
      <charset val="134"/>
    </font>
    <font>
      <sz val="10"/>
      <color rgb="FFDE3C36"/>
      <name val="Helvetica"/>
      <charset val="134"/>
    </font>
    <font>
      <sz val="10"/>
      <color rgb="FFFF0000"/>
      <name val="微软雅黑"/>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
      <sz val="10"/>
      <color rgb="FF333333"/>
      <name val="微软雅黑"/>
      <charset val="134"/>
    </font>
    <font>
      <b/>
      <sz val="10"/>
      <color rgb="FFFF0000"/>
      <name val="Helvetica"/>
      <charset val="134"/>
    </font>
    <font>
      <b/>
      <sz val="9"/>
      <color rgb="FF000000"/>
      <name val="Dialog"/>
      <charset val="134"/>
    </font>
    <font>
      <b/>
      <sz val="9"/>
      <name val="宋体"/>
      <charset val="134"/>
    </font>
    <font>
      <sz val="9"/>
      <name val="宋体"/>
      <charset val="134"/>
    </font>
  </fonts>
  <fills count="46">
    <fill>
      <patternFill patternType="none"/>
    </fill>
    <fill>
      <patternFill patternType="gray125"/>
    </fill>
    <fill>
      <patternFill patternType="solid">
        <fgColor theme="7"/>
        <bgColor indexed="64"/>
      </patternFill>
    </fill>
    <fill>
      <patternFill patternType="solid">
        <fgColor indexed="9"/>
        <bgColor indexed="64"/>
      </patternFill>
    </fill>
    <fill>
      <patternFill patternType="solid">
        <fgColor indexed="16"/>
        <bgColor indexed="64"/>
      </patternFill>
    </fill>
    <fill>
      <patternFill patternType="solid">
        <fgColor indexed="17"/>
        <bgColor indexed="64"/>
      </patternFill>
    </fill>
    <fill>
      <patternFill patternType="solid">
        <fgColor indexed="18"/>
        <bgColor indexed="64"/>
      </patternFill>
    </fill>
    <fill>
      <patternFill patternType="solid">
        <fgColor theme="2"/>
        <bgColor indexed="64"/>
      </patternFill>
    </fill>
    <fill>
      <patternFill patternType="solid">
        <fgColor rgb="FF1F497D"/>
        <bgColor indexed="64"/>
      </patternFill>
    </fill>
    <fill>
      <patternFill patternType="solid">
        <fgColor rgb="FFBFBFBF"/>
        <bgColor indexed="64"/>
      </patternFill>
    </fill>
    <fill>
      <patternFill patternType="solid">
        <fgColor theme="7" tint="0.8"/>
        <bgColor indexed="64"/>
      </patternFill>
    </fill>
    <fill>
      <patternFill patternType="solid">
        <fgColor rgb="FFFFFF00"/>
        <bgColor indexed="64"/>
      </patternFill>
    </fill>
    <fill>
      <patternFill patternType="solid">
        <fgColor rgb="FFBDD7EE"/>
        <bgColor indexed="64"/>
      </patternFill>
    </fill>
    <fill>
      <patternFill patternType="solid">
        <fgColor theme="0" tint="-0.149998474074526"/>
        <bgColor indexed="64"/>
      </patternFill>
    </fill>
    <fill>
      <patternFill patternType="solid">
        <fgColor theme="0"/>
        <bgColor indexed="64"/>
      </patternFill>
    </fill>
    <fill>
      <patternFill patternType="solid">
        <fgColor theme="4"/>
        <bgColor indexed="64"/>
      </patternFill>
    </fill>
    <fill>
      <patternFill patternType="solid">
        <fgColor rgb="FF2972F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5">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right/>
      <top style="thin">
        <color indexed="8"/>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thin">
        <color auto="1"/>
      </right>
      <top/>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theme="0" tint="-0.149082918790246"/>
      </right>
      <top style="thin">
        <color theme="4" tint="0.799340800195319"/>
      </top>
      <bottom/>
      <diagonal/>
    </border>
    <border>
      <left style="thin">
        <color theme="0" tint="-0.149082918790246"/>
      </left>
      <right style="thin">
        <color theme="0" tint="-0.149082918790246"/>
      </right>
      <top style="thin">
        <color theme="4" tint="0.799340800195319"/>
      </top>
      <bottom/>
      <diagonal/>
    </border>
    <border>
      <left style="thin">
        <color theme="0" tint="-0.149082918790246"/>
      </left>
      <right style="thin">
        <color theme="0" tint="-0.149082918790246"/>
      </right>
      <top style="thin">
        <color theme="4" tint="0.799340800195319"/>
      </top>
      <bottom style="thin">
        <color theme="0" tint="-0.149082918790246"/>
      </bottom>
      <diagonal/>
    </border>
    <border>
      <left style="thin">
        <color indexed="8"/>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auto="1"/>
      </left>
      <right style="thin">
        <color indexed="8"/>
      </right>
      <top style="thin">
        <color auto="1"/>
      </top>
      <bottom/>
      <diagonal/>
    </border>
    <border>
      <left/>
      <right style="thin">
        <color indexed="8"/>
      </right>
      <top style="thin">
        <color indexed="8"/>
      </top>
      <bottom style="thin">
        <color indexed="8"/>
      </bottom>
      <diagonal/>
    </border>
    <border>
      <left style="thin">
        <color auto="1"/>
      </left>
      <right style="thin">
        <color indexed="8"/>
      </right>
      <top/>
      <bottom style="thin">
        <color auto="1"/>
      </bottom>
      <diagonal/>
    </border>
    <border>
      <left style="thin">
        <color auto="1"/>
      </left>
      <right style="thin">
        <color indexed="8"/>
      </right>
      <top style="thin">
        <color auto="1"/>
      </top>
      <bottom style="thin">
        <color auto="1"/>
      </bottom>
      <diagonal/>
    </border>
    <border>
      <left style="hair">
        <color theme="1"/>
      </left>
      <right style="hair">
        <color theme="1"/>
      </right>
      <top style="hair">
        <color theme="1"/>
      </top>
      <bottom style="hair">
        <color theme="1"/>
      </bottom>
      <diagonal/>
    </border>
    <border>
      <left style="hair">
        <color theme="1"/>
      </left>
      <right style="hair">
        <color theme="1"/>
      </right>
      <top style="hair">
        <color theme="1"/>
      </top>
      <bottom/>
      <diagonal/>
    </border>
    <border>
      <left/>
      <right style="double">
        <color auto="1"/>
      </right>
      <top/>
      <bottom/>
      <diagonal/>
    </border>
    <border>
      <left style="double">
        <color theme="0"/>
      </left>
      <right/>
      <top style="double">
        <color theme="0"/>
      </top>
      <bottom/>
      <diagonal/>
    </border>
    <border>
      <left/>
      <right/>
      <top style="double">
        <color theme="0"/>
      </top>
      <bottom/>
      <diagonal/>
    </border>
    <border>
      <left style="double">
        <color theme="0"/>
      </left>
      <right/>
      <top/>
      <bottom/>
      <diagonal/>
    </border>
    <border>
      <left style="double">
        <color theme="0"/>
      </left>
      <right/>
      <top/>
      <bottom style="double">
        <color theme="0"/>
      </bottom>
      <diagonal/>
    </border>
    <border>
      <left/>
      <right/>
      <top/>
      <bottom style="double">
        <color theme="0"/>
      </bottom>
      <diagonal/>
    </border>
    <border>
      <left style="double">
        <color theme="0"/>
      </left>
      <right style="double">
        <color theme="0"/>
      </right>
      <top/>
      <bottom/>
      <diagonal/>
    </border>
    <border>
      <left/>
      <right style="double">
        <color theme="0"/>
      </right>
      <top/>
      <bottom/>
      <diagonal/>
    </border>
    <border>
      <left style="double">
        <color theme="0"/>
      </left>
      <right style="double">
        <color theme="0"/>
      </right>
      <top/>
      <bottom style="double">
        <color theme="0"/>
      </bottom>
      <diagonal/>
    </border>
    <border>
      <left/>
      <right style="double">
        <color theme="0"/>
      </right>
      <top style="double">
        <color theme="0"/>
      </top>
      <bottom/>
      <diagonal/>
    </border>
    <border>
      <left/>
      <right/>
      <top style="thin">
        <color auto="1"/>
      </top>
      <bottom/>
      <diagonal/>
    </border>
    <border>
      <left/>
      <right style="double">
        <color theme="0"/>
      </right>
      <top/>
      <bottom style="double">
        <color theme="0"/>
      </bottom>
      <diagonal/>
    </border>
    <border>
      <left style="double">
        <color theme="0"/>
      </left>
      <right style="double">
        <color theme="0"/>
      </right>
      <top style="double">
        <color theme="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0" fillId="17" borderId="47" applyNumberFormat="0" applyFon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2" fillId="0" borderId="48" applyNumberFormat="0" applyFill="0" applyAlignment="0" applyProtection="0">
      <alignment vertical="center"/>
    </xf>
    <xf numFmtId="0" fontId="83" fillId="0" borderId="48" applyNumberFormat="0" applyFill="0" applyAlignment="0" applyProtection="0">
      <alignment vertical="center"/>
    </xf>
    <xf numFmtId="0" fontId="84" fillId="0" borderId="49" applyNumberFormat="0" applyFill="0" applyAlignment="0" applyProtection="0">
      <alignment vertical="center"/>
    </xf>
    <xf numFmtId="0" fontId="84" fillId="0" borderId="0" applyNumberFormat="0" applyFill="0" applyBorder="0" applyAlignment="0" applyProtection="0">
      <alignment vertical="center"/>
    </xf>
    <xf numFmtId="0" fontId="85" fillId="18" borderId="50" applyNumberFormat="0" applyAlignment="0" applyProtection="0">
      <alignment vertical="center"/>
    </xf>
    <xf numFmtId="0" fontId="86" fillId="19" borderId="51" applyNumberFormat="0" applyAlignment="0" applyProtection="0">
      <alignment vertical="center"/>
    </xf>
    <xf numFmtId="0" fontId="87" fillId="19" borderId="50" applyNumberFormat="0" applyAlignment="0" applyProtection="0">
      <alignment vertical="center"/>
    </xf>
    <xf numFmtId="0" fontId="88" fillId="20" borderId="52" applyNumberFormat="0" applyAlignment="0" applyProtection="0">
      <alignment vertical="center"/>
    </xf>
    <xf numFmtId="0" fontId="89" fillId="0" borderId="53" applyNumberFormat="0" applyFill="0" applyAlignment="0" applyProtection="0">
      <alignment vertical="center"/>
    </xf>
    <xf numFmtId="0" fontId="90" fillId="0" borderId="54" applyNumberFormat="0" applyFill="0" applyAlignment="0" applyProtection="0">
      <alignment vertical="center"/>
    </xf>
    <xf numFmtId="0" fontId="91" fillId="21" borderId="0" applyNumberFormat="0" applyBorder="0" applyAlignment="0" applyProtection="0">
      <alignment vertical="center"/>
    </xf>
    <xf numFmtId="0" fontId="92" fillId="22" borderId="0" applyNumberFormat="0" applyBorder="0" applyAlignment="0" applyProtection="0">
      <alignment vertical="center"/>
    </xf>
    <xf numFmtId="0" fontId="93" fillId="23" borderId="0" applyNumberFormat="0" applyBorder="0" applyAlignment="0" applyProtection="0">
      <alignment vertical="center"/>
    </xf>
    <xf numFmtId="0" fontId="94" fillId="15" borderId="0" applyNumberFormat="0" applyBorder="0" applyAlignment="0" applyProtection="0">
      <alignment vertical="center"/>
    </xf>
    <xf numFmtId="0" fontId="95" fillId="24" borderId="0" applyNumberFormat="0" applyBorder="0" applyAlignment="0" applyProtection="0">
      <alignment vertical="center"/>
    </xf>
    <xf numFmtId="0" fontId="95" fillId="25"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5" fillId="28" borderId="0" applyNumberFormat="0" applyBorder="0" applyAlignment="0" applyProtection="0">
      <alignment vertical="center"/>
    </xf>
    <xf numFmtId="0" fontId="95" fillId="29" borderId="0" applyNumberFormat="0" applyBorder="0" applyAlignment="0" applyProtection="0">
      <alignment vertical="center"/>
    </xf>
    <xf numFmtId="0" fontId="94" fillId="30" borderId="0" applyNumberFormat="0" applyBorder="0" applyAlignment="0" applyProtection="0">
      <alignment vertical="center"/>
    </xf>
    <xf numFmtId="0" fontId="94" fillId="31" borderId="0" applyNumberFormat="0" applyBorder="0" applyAlignment="0" applyProtection="0">
      <alignment vertical="center"/>
    </xf>
    <xf numFmtId="0" fontId="95" fillId="32" borderId="0" applyNumberFormat="0" applyBorder="0" applyAlignment="0" applyProtection="0">
      <alignment vertical="center"/>
    </xf>
    <xf numFmtId="0" fontId="95" fillId="33" borderId="0" applyNumberFormat="0" applyBorder="0" applyAlignment="0" applyProtection="0">
      <alignment vertical="center"/>
    </xf>
    <xf numFmtId="0" fontId="94" fillId="34" borderId="0" applyNumberFormat="0" applyBorder="0" applyAlignment="0" applyProtection="0">
      <alignment vertical="center"/>
    </xf>
    <xf numFmtId="0" fontId="94" fillId="2" borderId="0" applyNumberFormat="0" applyBorder="0" applyAlignment="0" applyProtection="0">
      <alignment vertical="center"/>
    </xf>
    <xf numFmtId="0" fontId="95" fillId="35" borderId="0" applyNumberFormat="0" applyBorder="0" applyAlignment="0" applyProtection="0">
      <alignment vertical="center"/>
    </xf>
    <xf numFmtId="0" fontId="95" fillId="36" borderId="0" applyNumberFormat="0" applyBorder="0" applyAlignment="0" applyProtection="0">
      <alignment vertical="center"/>
    </xf>
    <xf numFmtId="0" fontId="94" fillId="37" borderId="0" applyNumberFormat="0" applyBorder="0" applyAlignment="0" applyProtection="0">
      <alignment vertical="center"/>
    </xf>
    <xf numFmtId="0" fontId="94" fillId="38" borderId="0" applyNumberFormat="0" applyBorder="0" applyAlignment="0" applyProtection="0">
      <alignment vertical="center"/>
    </xf>
    <xf numFmtId="0" fontId="95" fillId="39" borderId="0" applyNumberFormat="0" applyBorder="0" applyAlignment="0" applyProtection="0">
      <alignment vertical="center"/>
    </xf>
    <xf numFmtId="0" fontId="95" fillId="40" borderId="0" applyNumberFormat="0" applyBorder="0" applyAlignment="0" applyProtection="0">
      <alignment vertical="center"/>
    </xf>
    <xf numFmtId="0" fontId="94" fillId="41" borderId="0" applyNumberFormat="0" applyBorder="0" applyAlignment="0" applyProtection="0">
      <alignment vertical="center"/>
    </xf>
    <xf numFmtId="0" fontId="94" fillId="42" borderId="0" applyNumberFormat="0" applyBorder="0" applyAlignment="0" applyProtection="0">
      <alignment vertical="center"/>
    </xf>
    <xf numFmtId="0" fontId="95" fillId="43" borderId="0" applyNumberFormat="0" applyBorder="0" applyAlignment="0" applyProtection="0">
      <alignment vertical="center"/>
    </xf>
    <xf numFmtId="0" fontId="95" fillId="44" borderId="0" applyNumberFormat="0" applyBorder="0" applyAlignment="0" applyProtection="0">
      <alignment vertical="center"/>
    </xf>
    <xf numFmtId="0" fontId="94" fillId="45" borderId="0" applyNumberFormat="0" applyBorder="0" applyAlignment="0" applyProtection="0">
      <alignment vertical="center"/>
    </xf>
    <xf numFmtId="176" fontId="96" fillId="0" borderId="0"/>
    <xf numFmtId="0" fontId="96" fillId="0" borderId="0"/>
    <xf numFmtId="0" fontId="15" fillId="0" borderId="0">
      <alignment vertical="center"/>
    </xf>
  </cellStyleXfs>
  <cellXfs count="379">
    <xf numFmtId="0" fontId="0" fillId="0" borderId="0" xfId="0">
      <alignment vertical="center"/>
    </xf>
    <xf numFmtId="0" fontId="1" fillId="0" borderId="1" xfId="0" applyFont="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2" borderId="1" xfId="0" applyFont="1" applyFill="1" applyBorder="1" applyAlignment="1">
      <alignment vertical="center"/>
    </xf>
    <xf numFmtId="0" fontId="5" fillId="0" borderId="0" xfId="0" applyFont="1" applyFill="1" applyBorder="1" applyAlignment="1"/>
    <xf numFmtId="49" fontId="6" fillId="3" borderId="2" xfId="0" applyNumberFormat="1" applyFont="1" applyFill="1" applyBorder="1" applyAlignment="1">
      <alignment horizontal="left" vertical="center"/>
    </xf>
    <xf numFmtId="49" fontId="7" fillId="3" borderId="3" xfId="0" applyNumberFormat="1" applyFont="1" applyFill="1" applyBorder="1" applyAlignment="1">
      <alignment horizontal="left" vertical="center"/>
    </xf>
    <xf numFmtId="0" fontId="7" fillId="3" borderId="4" xfId="0" applyFont="1" applyFill="1" applyBorder="1" applyAlignment="1">
      <alignment horizontal="left" vertical="center"/>
    </xf>
    <xf numFmtId="49" fontId="7" fillId="4" borderId="5" xfId="0" applyNumberFormat="1" applyFont="1" applyFill="1" applyBorder="1" applyAlignment="1">
      <alignment horizontal="center" vertical="center" shrinkToFit="1"/>
    </xf>
    <xf numFmtId="177" fontId="7" fillId="3" borderId="5" xfId="0" applyNumberFormat="1" applyFont="1" applyFill="1" applyBorder="1" applyAlignment="1">
      <alignment horizontal="center" vertical="center" shrinkToFit="1"/>
    </xf>
    <xf numFmtId="49" fontId="7" fillId="3" borderId="5" xfId="0" applyNumberFormat="1" applyFont="1" applyFill="1" applyBorder="1" applyAlignment="1">
      <alignment horizontal="center" vertical="center" shrinkToFit="1"/>
    </xf>
    <xf numFmtId="49" fontId="8" fillId="3" borderId="5" xfId="6" applyNumberFormat="1" applyFont="1" applyFill="1" applyBorder="1" applyAlignment="1">
      <alignment horizontal="center" vertical="center" shrinkToFit="1"/>
    </xf>
    <xf numFmtId="49" fontId="7" fillId="3" borderId="5" xfId="0" applyNumberFormat="1" applyFont="1" applyFill="1" applyBorder="1" applyAlignment="1">
      <alignment horizontal="left" vertical="center" wrapText="1" shrinkToFit="1"/>
    </xf>
    <xf numFmtId="0" fontId="7" fillId="3" borderId="5" xfId="0" applyFont="1" applyFill="1" applyBorder="1" applyAlignment="1">
      <alignment horizontal="center" vertical="center" shrinkToFit="1"/>
    </xf>
    <xf numFmtId="49" fontId="7" fillId="3" borderId="5" xfId="0" applyNumberFormat="1" applyFont="1" applyFill="1" applyBorder="1" applyAlignment="1">
      <alignment horizontal="left" vertical="center" shrinkToFit="1"/>
    </xf>
    <xf numFmtId="0" fontId="9" fillId="0" borderId="0" xfId="0" applyFont="1" applyFill="1" applyBorder="1" applyAlignment="1"/>
    <xf numFmtId="0" fontId="7" fillId="3" borderId="5" xfId="0" applyFont="1" applyFill="1" applyBorder="1" applyAlignment="1">
      <alignment horizontal="left" vertical="center" shrinkToFit="1"/>
    </xf>
    <xf numFmtId="4" fontId="7" fillId="3" borderId="5" xfId="0" applyNumberFormat="1" applyFont="1" applyFill="1" applyBorder="1" applyAlignment="1">
      <alignment horizontal="right" vertical="center" shrinkToFit="1"/>
    </xf>
    <xf numFmtId="178" fontId="7" fillId="3" borderId="5" xfId="0" applyNumberFormat="1" applyFont="1" applyFill="1" applyBorder="1" applyAlignment="1">
      <alignment horizontal="center" vertical="center" shrinkToFit="1"/>
    </xf>
    <xf numFmtId="49" fontId="10" fillId="3" borderId="4" xfId="0" applyNumberFormat="1" applyFont="1" applyFill="1" applyBorder="1" applyAlignment="1">
      <alignment horizontal="right" vertical="center"/>
    </xf>
    <xf numFmtId="49" fontId="10" fillId="3" borderId="4" xfId="0" applyNumberFormat="1" applyFont="1" applyFill="1" applyBorder="1" applyAlignment="1">
      <alignment horizontal="left" vertical="center"/>
    </xf>
    <xf numFmtId="179" fontId="7" fillId="3" borderId="4" xfId="0" applyNumberFormat="1" applyFont="1" applyFill="1" applyBorder="1" applyAlignment="1">
      <alignment horizontal="left" vertical="center"/>
    </xf>
    <xf numFmtId="0" fontId="10" fillId="3" borderId="4" xfId="0" applyFont="1" applyFill="1" applyBorder="1" applyAlignment="1">
      <alignment horizontal="left" vertical="center"/>
    </xf>
    <xf numFmtId="178" fontId="7" fillId="3" borderId="5" xfId="0" applyNumberFormat="1" applyFont="1" applyFill="1" applyBorder="1" applyAlignment="1">
      <alignment horizontal="right" vertical="center" shrinkToFit="1"/>
    </xf>
    <xf numFmtId="0" fontId="7" fillId="3" borderId="5" xfId="0" applyFont="1" applyFill="1" applyBorder="1" applyAlignment="1">
      <alignment horizontal="left" vertical="center" wrapText="1" shrinkToFit="1"/>
    </xf>
    <xf numFmtId="0" fontId="10" fillId="3" borderId="6" xfId="0" applyFont="1" applyFill="1" applyBorder="1" applyAlignment="1">
      <alignment horizontal="left" vertical="center"/>
    </xf>
    <xf numFmtId="4" fontId="7" fillId="3" borderId="5" xfId="0" applyNumberFormat="1" applyFont="1" applyFill="1" applyBorder="1" applyAlignment="1">
      <alignment horizontal="left" vertical="center" wrapText="1" shrinkToFit="1"/>
    </xf>
    <xf numFmtId="0" fontId="0" fillId="0" borderId="0" xfId="0" applyAlignment="1">
      <alignment horizontal="center" vertical="center"/>
    </xf>
    <xf numFmtId="9" fontId="0" fillId="0" borderId="0" xfId="3">
      <alignment vertical="center"/>
    </xf>
    <xf numFmtId="0" fontId="0" fillId="0" borderId="1" xfId="0" applyBorder="1" applyAlignment="1">
      <alignment horizontal="center" vertical="center"/>
    </xf>
    <xf numFmtId="0" fontId="8" fillId="0" borderId="1" xfId="6" applyFont="1" applyBorder="1">
      <alignment vertical="center"/>
    </xf>
    <xf numFmtId="0" fontId="0" fillId="0" borderId="1" xfId="0" applyBorder="1">
      <alignment vertical="center"/>
    </xf>
    <xf numFmtId="9" fontId="0" fillId="0" borderId="1" xfId="3" applyBorder="1">
      <alignment vertical="center"/>
    </xf>
    <xf numFmtId="9" fontId="0" fillId="0" borderId="1" xfId="3" applyBorder="1" applyAlignment="1">
      <alignment horizontal="center" vertical="center"/>
    </xf>
    <xf numFmtId="49" fontId="11" fillId="3" borderId="2" xfId="0" applyNumberFormat="1" applyFont="1" applyFill="1" applyBorder="1" applyAlignment="1">
      <alignment horizontal="center" vertical="center"/>
    </xf>
    <xf numFmtId="49" fontId="7" fillId="3" borderId="4" xfId="0" applyNumberFormat="1" applyFont="1" applyFill="1" applyBorder="1" applyAlignment="1">
      <alignment horizontal="left" vertical="center"/>
    </xf>
    <xf numFmtId="0" fontId="8" fillId="0" borderId="0" xfId="6" applyFont="1" applyFill="1">
      <alignment vertical="center"/>
    </xf>
    <xf numFmtId="49" fontId="12" fillId="3" borderId="5" xfId="6" applyNumberFormat="1" applyFill="1" applyBorder="1" applyAlignment="1">
      <alignment horizontal="left" vertical="center" shrinkToFit="1"/>
    </xf>
    <xf numFmtId="49" fontId="7" fillId="5" borderId="5" xfId="0" applyNumberFormat="1" applyFont="1" applyFill="1" applyBorder="1" applyAlignment="1">
      <alignment horizontal="center" vertical="center" shrinkToFit="1"/>
    </xf>
    <xf numFmtId="4" fontId="7" fillId="5" borderId="5" xfId="0" applyNumberFormat="1" applyFont="1" applyFill="1" applyBorder="1" applyAlignment="1">
      <alignment horizontal="right" vertical="center" shrinkToFit="1"/>
    </xf>
    <xf numFmtId="178" fontId="7" fillId="5" borderId="5" xfId="0" applyNumberFormat="1" applyFont="1" applyFill="1" applyBorder="1" applyAlignment="1">
      <alignment horizontal="center" vertical="center" shrinkToFit="1"/>
    </xf>
    <xf numFmtId="49" fontId="7" fillId="6" borderId="5" xfId="0" applyNumberFormat="1" applyFont="1" applyFill="1" applyBorder="1" applyAlignment="1">
      <alignment horizontal="center" vertical="center" shrinkToFit="1"/>
    </xf>
    <xf numFmtId="4" fontId="7" fillId="6" borderId="5" xfId="0" applyNumberFormat="1" applyFont="1" applyFill="1" applyBorder="1" applyAlignment="1">
      <alignment horizontal="right" vertical="center" shrinkToFit="1"/>
    </xf>
    <xf numFmtId="178" fontId="7" fillId="6" borderId="5" xfId="0" applyNumberFormat="1" applyFont="1" applyFill="1" applyBorder="1" applyAlignment="1">
      <alignment horizontal="center" vertical="center" shrinkToFit="1"/>
    </xf>
    <xf numFmtId="0" fontId="7" fillId="3" borderId="7" xfId="0" applyFont="1" applyFill="1" applyBorder="1" applyAlignment="1">
      <alignment horizontal="left" vertical="center"/>
    </xf>
    <xf numFmtId="180" fontId="7" fillId="3" borderId="5" xfId="0" applyNumberFormat="1" applyFont="1" applyFill="1" applyBorder="1" applyAlignment="1">
      <alignment horizontal="center" vertical="center" shrinkToFit="1"/>
    </xf>
    <xf numFmtId="180" fontId="7" fillId="5" borderId="5" xfId="0" applyNumberFormat="1" applyFont="1" applyFill="1" applyBorder="1" applyAlignment="1">
      <alignment horizontal="center" vertical="center" shrinkToFit="1"/>
    </xf>
    <xf numFmtId="180" fontId="7" fillId="6" borderId="5" xfId="0" applyNumberFormat="1" applyFont="1" applyFill="1" applyBorder="1" applyAlignment="1">
      <alignment horizontal="center" vertical="center" shrinkToFit="1"/>
    </xf>
    <xf numFmtId="177" fontId="7" fillId="5" borderId="5" xfId="0" applyNumberFormat="1" applyFont="1" applyFill="1" applyBorder="1" applyAlignment="1">
      <alignment horizontal="right" vertical="center"/>
    </xf>
    <xf numFmtId="181" fontId="7" fillId="5" borderId="5" xfId="0" applyNumberFormat="1" applyFont="1" applyFill="1" applyBorder="1" applyAlignment="1">
      <alignment horizontal="right" vertical="center"/>
    </xf>
    <xf numFmtId="1" fontId="7" fillId="5" borderId="5" xfId="0" applyNumberFormat="1" applyFont="1" applyFill="1" applyBorder="1" applyAlignment="1">
      <alignment horizontal="right" vertical="center"/>
    </xf>
    <xf numFmtId="0" fontId="7" fillId="5" borderId="5" xfId="0" applyFont="1" applyFill="1" applyBorder="1" applyAlignment="1">
      <alignment horizontal="center" vertical="center" shrinkToFit="1"/>
    </xf>
    <xf numFmtId="0" fontId="7" fillId="6" borderId="5" xfId="0" applyFont="1" applyFill="1" applyBorder="1" applyAlignment="1">
      <alignment horizontal="center" vertical="center" shrinkToFit="1"/>
    </xf>
    <xf numFmtId="1" fontId="7" fillId="3" borderId="5" xfId="0" applyNumberFormat="1" applyFont="1" applyFill="1" applyBorder="1" applyAlignment="1">
      <alignment horizontal="right" vertical="center"/>
    </xf>
    <xf numFmtId="181" fontId="7" fillId="3" borderId="5" xfId="0" applyNumberFormat="1" applyFont="1" applyFill="1" applyBorder="1" applyAlignment="1">
      <alignment horizontal="right" vertical="center"/>
    </xf>
    <xf numFmtId="177" fontId="7" fillId="3" borderId="5" xfId="0" applyNumberFormat="1" applyFont="1" applyFill="1" applyBorder="1" applyAlignment="1">
      <alignment horizontal="right" vertical="center"/>
    </xf>
    <xf numFmtId="179" fontId="10" fillId="3" borderId="6" xfId="0" applyNumberFormat="1" applyFont="1" applyFill="1" applyBorder="1" applyAlignment="1">
      <alignment horizontal="left" vertical="center"/>
    </xf>
    <xf numFmtId="1" fontId="7" fillId="3" borderId="5" xfId="0" applyNumberFormat="1" applyFont="1" applyFill="1" applyBorder="1" applyAlignment="1">
      <alignment horizontal="center" vertical="center" shrinkToFit="1"/>
    </xf>
    <xf numFmtId="177" fontId="7" fillId="5" borderId="5" xfId="0" applyNumberFormat="1" applyFont="1" applyFill="1" applyBorder="1" applyAlignment="1">
      <alignment horizontal="center" vertical="center" shrinkToFit="1"/>
    </xf>
    <xf numFmtId="177" fontId="7" fillId="6" borderId="5" xfId="0" applyNumberFormat="1" applyFont="1" applyFill="1" applyBorder="1" applyAlignment="1">
      <alignment horizontal="center" vertical="center" shrinkToFit="1"/>
    </xf>
    <xf numFmtId="49" fontId="13" fillId="3" borderId="5" xfId="6" applyNumberFormat="1" applyFont="1" applyFill="1" applyBorder="1" applyAlignment="1">
      <alignment horizontal="center" vertical="center" shrinkToFit="1"/>
    </xf>
    <xf numFmtId="4" fontId="7" fillId="3" borderId="5" xfId="0" applyNumberFormat="1" applyFont="1" applyFill="1" applyBorder="1" applyAlignment="1">
      <alignment horizontal="left" vertical="center" shrinkToFit="1"/>
    </xf>
    <xf numFmtId="0" fontId="14" fillId="0" borderId="8" xfId="0" applyFont="1" applyBorder="1" applyAlignment="1">
      <alignment horizontal="center" vertical="center"/>
    </xf>
    <xf numFmtId="0" fontId="14" fillId="0" borderId="0" xfId="0" applyFont="1" applyAlignment="1">
      <alignment horizontal="center" vertical="center"/>
    </xf>
    <xf numFmtId="0" fontId="15" fillId="0" borderId="1" xfId="0" applyFont="1" applyFill="1" applyBorder="1" applyAlignment="1">
      <alignment vertical="center"/>
    </xf>
    <xf numFmtId="0" fontId="12" fillId="0" borderId="1" xfId="6" applyFill="1" applyBorder="1" applyAlignment="1">
      <alignment vertical="center"/>
    </xf>
    <xf numFmtId="0" fontId="12" fillId="0" borderId="1" xfId="6" applyBorder="1">
      <alignment vertical="center"/>
    </xf>
    <xf numFmtId="0" fontId="8" fillId="0" borderId="1" xfId="6" applyFont="1" applyFill="1" applyBorder="1"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16" fillId="7" borderId="9" xfId="0" applyFont="1" applyFill="1" applyBorder="1" applyAlignment="1">
      <alignment horizontal="center" vertical="center"/>
    </xf>
    <xf numFmtId="0" fontId="16" fillId="7" borderId="10" xfId="0" applyFont="1" applyFill="1" applyBorder="1" applyAlignment="1">
      <alignment horizontal="center" vertical="center"/>
    </xf>
    <xf numFmtId="0" fontId="0" fillId="0" borderId="1" xfId="0" applyBorder="1" applyAlignment="1">
      <alignment vertical="center"/>
    </xf>
    <xf numFmtId="0" fontId="12" fillId="0" borderId="1" xfId="6" applyBorder="1" applyAlignment="1">
      <alignment vertical="center"/>
    </xf>
    <xf numFmtId="9" fontId="12" fillId="0" borderId="1" xfId="6" applyNumberFormat="1" applyFont="1" applyBorder="1" applyAlignment="1">
      <alignment vertical="center"/>
    </xf>
    <xf numFmtId="9" fontId="12" fillId="0" borderId="1" xfId="6" applyNumberFormat="1" applyBorder="1" applyAlignment="1">
      <alignment vertical="center"/>
    </xf>
    <xf numFmtId="0" fontId="14" fillId="7" borderId="1" xfId="0" applyFont="1" applyFill="1" applyBorder="1" applyAlignment="1">
      <alignment horizontal="center" vertical="center"/>
    </xf>
    <xf numFmtId="0" fontId="0" fillId="0" borderId="11" xfId="0" applyBorder="1" applyAlignment="1">
      <alignment horizontal="center" vertical="center"/>
    </xf>
    <xf numFmtId="0" fontId="0" fillId="0" borderId="11" xfId="0" applyBorder="1">
      <alignment vertical="center"/>
    </xf>
    <xf numFmtId="182" fontId="0" fillId="0" borderId="1" xfId="0" applyNumberFormat="1" applyBorder="1">
      <alignment vertical="center"/>
    </xf>
    <xf numFmtId="182" fontId="0" fillId="0" borderId="1" xfId="3" applyNumberFormat="1" applyBorder="1">
      <alignment vertical="center"/>
    </xf>
    <xf numFmtId="9" fontId="0" fillId="0" borderId="1" xfId="3" applyNumberFormat="1" applyBorder="1">
      <alignment vertical="center"/>
    </xf>
    <xf numFmtId="183" fontId="0" fillId="0" borderId="1" xfId="3" applyNumberFormat="1" applyBorder="1">
      <alignment vertical="center"/>
    </xf>
    <xf numFmtId="182" fontId="5" fillId="0" borderId="1" xfId="0" applyNumberFormat="1" applyFont="1" applyFill="1" applyBorder="1" applyAlignment="1"/>
    <xf numFmtId="0" fontId="5" fillId="0" borderId="10" xfId="0" applyFont="1" applyFill="1" applyBorder="1" applyAlignment="1"/>
    <xf numFmtId="9" fontId="0" fillId="0" borderId="10" xfId="3" applyBorder="1">
      <alignment vertical="center"/>
    </xf>
    <xf numFmtId="49" fontId="7" fillId="3" borderId="1" xfId="0" applyNumberFormat="1" applyFont="1" applyFill="1" applyBorder="1" applyAlignment="1">
      <alignment horizontal="center" vertical="center" shrinkToFit="1"/>
    </xf>
    <xf numFmtId="0" fontId="5" fillId="0" borderId="1" xfId="0" applyFont="1" applyFill="1" applyBorder="1" applyAlignment="1"/>
    <xf numFmtId="49" fontId="7" fillId="3" borderId="9" xfId="0" applyNumberFormat="1" applyFont="1" applyFill="1" applyBorder="1" applyAlignment="1">
      <alignment horizontal="center" vertical="center" shrinkToFit="1"/>
    </xf>
    <xf numFmtId="0" fontId="5" fillId="0" borderId="9" xfId="0" applyFont="1" applyFill="1" applyBorder="1" applyAlignment="1"/>
    <xf numFmtId="9" fontId="0" fillId="0" borderId="9" xfId="3" applyBorder="1">
      <alignment vertical="center"/>
    </xf>
    <xf numFmtId="49" fontId="17" fillId="3" borderId="1" xfId="0" applyNumberFormat="1" applyFont="1" applyFill="1" applyBorder="1" applyAlignment="1">
      <alignment horizontal="center" vertical="center" shrinkToFit="1"/>
    </xf>
    <xf numFmtId="9" fontId="0" fillId="0" borderId="1" xfId="0" applyNumberFormat="1" applyBorder="1">
      <alignment vertical="center"/>
    </xf>
    <xf numFmtId="49" fontId="17" fillId="3" borderId="10" xfId="0" applyNumberFormat="1" applyFont="1" applyFill="1" applyBorder="1" applyAlignment="1">
      <alignment horizontal="center" vertical="center" shrinkToFit="1"/>
    </xf>
    <xf numFmtId="0" fontId="18" fillId="0" borderId="12" xfId="0" applyFont="1" applyBorder="1" applyAlignment="1">
      <alignment horizontal="center" vertical="center" wrapText="1"/>
    </xf>
    <xf numFmtId="0" fontId="19" fillId="0" borderId="12" xfId="0" applyFont="1" applyBorder="1" applyAlignment="1">
      <alignment horizontal="center" vertical="center" wrapText="1"/>
    </xf>
    <xf numFmtId="9" fontId="0" fillId="0" borderId="0" xfId="0" applyNumberFormat="1">
      <alignment vertical="center"/>
    </xf>
    <xf numFmtId="0" fontId="20" fillId="8" borderId="12" xfId="0" applyFont="1" applyFill="1" applyBorder="1" applyAlignment="1">
      <alignment horizontal="center" vertical="center" wrapText="1"/>
    </xf>
    <xf numFmtId="0" fontId="21" fillId="9" borderId="12" xfId="0" applyFont="1" applyFill="1" applyBorder="1" applyAlignment="1">
      <alignment horizontal="center" vertical="center" wrapText="1"/>
    </xf>
    <xf numFmtId="0" fontId="0" fillId="7" borderId="0" xfId="0" applyFill="1" applyAlignment="1">
      <alignment horizontal="center" vertical="center"/>
    </xf>
    <xf numFmtId="0" fontId="0" fillId="7" borderId="13" xfId="0" applyFill="1" applyBorder="1" applyAlignment="1">
      <alignment horizontal="center" vertical="center"/>
    </xf>
    <xf numFmtId="0" fontId="0" fillId="7" borderId="11"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7" borderId="1" xfId="0" applyFill="1" applyBorder="1">
      <alignment vertical="center"/>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14" fillId="0" borderId="1" xfId="0" applyFont="1" applyBorder="1">
      <alignment vertical="center"/>
    </xf>
    <xf numFmtId="0" fontId="0" fillId="0" borderId="17" xfId="0" applyBorder="1" applyAlignment="1">
      <alignment horizontal="center" vertical="center"/>
    </xf>
    <xf numFmtId="0" fontId="0" fillId="7" borderId="18" xfId="0" applyFill="1" applyBorder="1" applyAlignment="1">
      <alignment horizontal="center" vertical="center"/>
    </xf>
    <xf numFmtId="0" fontId="0" fillId="0" borderId="14" xfId="0" applyBorder="1" applyAlignment="1">
      <alignment horizontal="center" vertical="center"/>
    </xf>
    <xf numFmtId="0" fontId="14" fillId="0" borderId="1" xfId="0" applyFont="1" applyBorder="1" applyAlignment="1">
      <alignment horizontal="center" vertical="center"/>
    </xf>
    <xf numFmtId="0" fontId="0" fillId="0" borderId="18" xfId="0"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21" xfId="0" applyFill="1" applyBorder="1" applyAlignment="1">
      <alignment horizontal="center" vertical="center"/>
    </xf>
    <xf numFmtId="0" fontId="14" fillId="0" borderId="11" xfId="0" applyFont="1" applyBorder="1" applyAlignment="1">
      <alignment horizontal="center" vertical="center"/>
    </xf>
    <xf numFmtId="0" fontId="14" fillId="0" borderId="18" xfId="0" applyFont="1" applyBorder="1">
      <alignment vertical="center"/>
    </xf>
    <xf numFmtId="0" fontId="22" fillId="0" borderId="0" xfId="0" applyFont="1" applyAlignment="1">
      <alignment horizontal="center" vertical="center"/>
    </xf>
    <xf numFmtId="0" fontId="23" fillId="7" borderId="8" xfId="0" applyFont="1" applyFill="1" applyBorder="1" applyAlignment="1">
      <alignment horizontal="center" vertical="center" wrapText="1" readingOrder="1"/>
    </xf>
    <xf numFmtId="0" fontId="23" fillId="7" borderId="0" xfId="0" applyFont="1" applyFill="1" applyAlignment="1">
      <alignment horizontal="center" vertical="center" wrapText="1" readingOrder="1"/>
    </xf>
    <xf numFmtId="0" fontId="24" fillId="0" borderId="11" xfId="0" applyFont="1" applyFill="1" applyBorder="1" applyAlignment="1">
      <alignment horizontal="center" vertical="center" wrapText="1" readingOrder="1"/>
    </xf>
    <xf numFmtId="0" fontId="24" fillId="0" borderId="14" xfId="0" applyFont="1" applyFill="1" applyBorder="1" applyAlignment="1">
      <alignment horizontal="center" vertical="center" wrapText="1" readingOrder="1"/>
    </xf>
    <xf numFmtId="0" fontId="24" fillId="0" borderId="9" xfId="0" applyFont="1" applyFill="1" applyBorder="1" applyAlignment="1">
      <alignment horizontal="center" vertical="center" wrapText="1" readingOrder="1"/>
    </xf>
    <xf numFmtId="0" fontId="24" fillId="0" borderId="10" xfId="0" applyFont="1" applyFill="1" applyBorder="1" applyAlignment="1">
      <alignment horizontal="center" vertical="center" wrapText="1" readingOrder="1"/>
    </xf>
    <xf numFmtId="0" fontId="24" fillId="0" borderId="1" xfId="0" applyFont="1" applyFill="1" applyBorder="1" applyAlignment="1">
      <alignment horizontal="right" vertical="center" wrapText="1" readingOrder="1"/>
    </xf>
    <xf numFmtId="3" fontId="24" fillId="0" borderId="1" xfId="0" applyNumberFormat="1" applyFont="1" applyFill="1" applyBorder="1" applyAlignment="1">
      <alignment horizontal="right" vertical="center" wrapText="1" readingOrder="1"/>
    </xf>
    <xf numFmtId="0" fontId="21" fillId="0" borderId="1" xfId="0" applyFont="1" applyFill="1" applyBorder="1" applyAlignment="1">
      <alignment horizontal="center" vertical="center" wrapText="1" readingOrder="1"/>
    </xf>
    <xf numFmtId="0" fontId="21" fillId="0" borderId="1" xfId="0" applyFont="1" applyFill="1" applyBorder="1" applyAlignment="1">
      <alignment horizontal="right" vertical="center" wrapText="1" readingOrder="1"/>
    </xf>
    <xf numFmtId="3" fontId="21" fillId="0" borderId="1" xfId="0" applyNumberFormat="1" applyFont="1" applyFill="1" applyBorder="1" applyAlignment="1">
      <alignment horizontal="right" vertical="center" wrapText="1" readingOrder="1"/>
    </xf>
    <xf numFmtId="0" fontId="25" fillId="0" borderId="0" xfId="0" applyFont="1">
      <alignment vertical="center"/>
    </xf>
    <xf numFmtId="0" fontId="26" fillId="0" borderId="1" xfId="0" applyFont="1" applyFill="1" applyBorder="1" applyAlignment="1">
      <alignment horizontal="center" vertical="center" wrapText="1"/>
    </xf>
    <xf numFmtId="0" fontId="24" fillId="0" borderId="11" xfId="0" applyFont="1" applyFill="1" applyBorder="1" applyAlignment="1">
      <alignment horizontal="center" vertical="center" wrapText="1"/>
    </xf>
    <xf numFmtId="0" fontId="24" fillId="0" borderId="14"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1" xfId="0" applyFont="1" applyFill="1" applyBorder="1" applyAlignment="1">
      <alignment horizontal="center" vertical="center" wrapText="1"/>
    </xf>
    <xf numFmtId="9" fontId="27" fillId="0" borderId="1" xfId="0" applyNumberFormat="1" applyFont="1" applyFill="1" applyBorder="1" applyAlignment="1">
      <alignment horizontal="center" vertical="center" wrapText="1"/>
    </xf>
    <xf numFmtId="182" fontId="21" fillId="0" borderId="1" xfId="0" applyNumberFormat="1" applyFont="1" applyFill="1" applyBorder="1" applyAlignment="1">
      <alignment horizontal="center" vertical="center" wrapText="1" readingOrder="1"/>
    </xf>
    <xf numFmtId="9" fontId="26" fillId="0" borderId="1" xfId="0" applyNumberFormat="1" applyFont="1" applyFill="1" applyBorder="1" applyAlignment="1">
      <alignment horizontal="center" vertical="center" wrapText="1"/>
    </xf>
    <xf numFmtId="182" fontId="24" fillId="0" borderId="1" xfId="0" applyNumberFormat="1" applyFont="1" applyFill="1" applyBorder="1" applyAlignment="1">
      <alignment horizontal="center" vertical="center" wrapText="1" readingOrder="1"/>
    </xf>
    <xf numFmtId="0" fontId="24" fillId="0" borderId="18" xfId="0" applyFont="1" applyFill="1" applyBorder="1" applyAlignment="1">
      <alignment horizontal="center" vertical="center" wrapText="1" readingOrder="1"/>
    </xf>
    <xf numFmtId="0" fontId="24" fillId="0" borderId="1" xfId="0" applyFont="1" applyFill="1" applyBorder="1" applyAlignment="1">
      <alignment horizontal="center" vertical="center" wrapText="1" readingOrder="1"/>
    </xf>
    <xf numFmtId="0" fontId="14" fillId="0" borderId="11" xfId="0" applyFont="1" applyFill="1" applyBorder="1" applyAlignment="1">
      <alignment horizontal="center" vertical="center"/>
    </xf>
    <xf numFmtId="0" fontId="14" fillId="0" borderId="14"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1" xfId="0" applyFont="1" applyFill="1" applyBorder="1" applyAlignment="1">
      <alignment horizontal="center" vertical="center" wrapText="1"/>
    </xf>
    <xf numFmtId="9" fontId="0" fillId="0" borderId="1" xfId="3" applyFont="1" applyBorder="1">
      <alignment vertical="center"/>
    </xf>
    <xf numFmtId="184" fontId="0" fillId="0" borderId="1" xfId="0" applyNumberFormat="1" applyFont="1" applyFill="1" applyBorder="1" applyAlignment="1">
      <alignment horizontal="right" vertical="center"/>
    </xf>
    <xf numFmtId="9" fontId="14" fillId="0" borderId="1" xfId="3" applyFont="1" applyBorder="1">
      <alignment vertical="center"/>
    </xf>
    <xf numFmtId="0" fontId="23" fillId="7" borderId="1" xfId="0" applyFont="1" applyFill="1" applyBorder="1" applyAlignment="1">
      <alignment horizontal="center" vertical="center" wrapText="1" readingOrder="1"/>
    </xf>
    <xf numFmtId="0" fontId="12" fillId="0" borderId="1" xfId="6" applyFill="1" applyBorder="1" applyAlignment="1">
      <alignment horizontal="center" vertical="center" wrapText="1" readingOrder="1"/>
    </xf>
    <xf numFmtId="0" fontId="12" fillId="0" borderId="1" xfId="6" applyFill="1" applyBorder="1" applyAlignment="1">
      <alignment horizontal="right" vertical="center" wrapText="1" readingOrder="1"/>
    </xf>
    <xf numFmtId="0" fontId="8" fillId="0" borderId="1" xfId="6" applyFont="1" applyFill="1" applyBorder="1" applyAlignment="1">
      <alignment horizontal="center" vertical="center" wrapText="1" readingOrder="1"/>
    </xf>
    <xf numFmtId="0" fontId="0" fillId="0" borderId="1" xfId="0" applyBorder="1" applyAlignment="1">
      <alignment horizontal="center" vertical="center" wrapText="1"/>
    </xf>
    <xf numFmtId="49" fontId="28" fillId="0" borderId="5" xfId="0" applyNumberFormat="1" applyFont="1" applyFill="1" applyBorder="1" applyAlignment="1">
      <alignment horizontal="center" vertical="center" shrinkToFit="1"/>
    </xf>
    <xf numFmtId="49" fontId="29" fillId="0" borderId="5" xfId="0" applyNumberFormat="1" applyFont="1" applyFill="1" applyBorder="1" applyAlignment="1">
      <alignment horizontal="center" vertical="center" shrinkToFit="1"/>
    </xf>
    <xf numFmtId="177" fontId="28" fillId="0" borderId="5" xfId="0" applyNumberFormat="1" applyFont="1" applyFill="1" applyBorder="1" applyAlignment="1">
      <alignment horizontal="center" vertical="center" shrinkToFit="1"/>
    </xf>
    <xf numFmtId="49" fontId="28" fillId="0" borderId="5" xfId="0" applyNumberFormat="1" applyFont="1" applyFill="1" applyBorder="1" applyAlignment="1">
      <alignment horizontal="left" vertical="center" shrinkToFit="1"/>
    </xf>
    <xf numFmtId="49" fontId="30" fillId="0" borderId="5" xfId="6" applyNumberFormat="1" applyFont="1" applyFill="1" applyBorder="1" applyAlignment="1">
      <alignment horizontal="left" vertical="center" shrinkToFit="1"/>
    </xf>
    <xf numFmtId="49" fontId="28" fillId="0" borderId="5" xfId="0" applyNumberFormat="1" applyFont="1" applyFill="1" applyBorder="1" applyAlignment="1">
      <alignment horizontal="left" vertical="center" wrapText="1" shrinkToFit="1"/>
    </xf>
    <xf numFmtId="0" fontId="28" fillId="0" borderId="5" xfId="0" applyNumberFormat="1" applyFont="1" applyFill="1" applyBorder="1" applyAlignment="1">
      <alignment horizontal="left" vertical="center" shrinkToFit="1"/>
    </xf>
    <xf numFmtId="0" fontId="31" fillId="0" borderId="0" xfId="0" applyFont="1" applyAlignment="1">
      <alignment horizontal="center" vertical="center"/>
    </xf>
    <xf numFmtId="0" fontId="31" fillId="0" borderId="0" xfId="0" applyFont="1" applyAlignment="1">
      <alignment vertical="center"/>
    </xf>
    <xf numFmtId="49" fontId="28" fillId="10" borderId="5" xfId="0" applyNumberFormat="1" applyFont="1" applyFill="1" applyBorder="1" applyAlignment="1">
      <alignment horizontal="center" vertical="center" shrinkToFit="1"/>
    </xf>
    <xf numFmtId="0" fontId="28" fillId="0" borderId="5" xfId="0" applyNumberFormat="1" applyFont="1" applyFill="1" applyBorder="1" applyAlignment="1">
      <alignment horizontal="left" vertical="center" wrapText="1" shrinkToFit="1"/>
    </xf>
    <xf numFmtId="0" fontId="28" fillId="0" borderId="5" xfId="0" applyNumberFormat="1" applyFont="1" applyFill="1" applyBorder="1" applyAlignment="1">
      <alignment horizontal="right" vertical="center" shrinkToFit="1"/>
    </xf>
    <xf numFmtId="49" fontId="29" fillId="0" borderId="5" xfId="0" applyNumberFormat="1" applyFont="1" applyFill="1" applyBorder="1" applyAlignment="1">
      <alignment horizontal="left" vertical="center" wrapText="1" shrinkToFit="1"/>
    </xf>
    <xf numFmtId="4" fontId="28" fillId="0" borderId="5" xfId="0" applyNumberFormat="1" applyFont="1" applyFill="1" applyBorder="1" applyAlignment="1">
      <alignment horizontal="right" vertical="center" shrinkToFit="1"/>
    </xf>
    <xf numFmtId="49" fontId="28" fillId="10" borderId="5" xfId="0" applyNumberFormat="1" applyFont="1" applyFill="1" applyBorder="1" applyAlignment="1">
      <alignment horizontal="left" vertical="center" shrinkToFit="1"/>
    </xf>
    <xf numFmtId="185" fontId="28" fillId="10" borderId="5" xfId="0" applyNumberFormat="1" applyFont="1" applyFill="1" applyBorder="1" applyAlignment="1">
      <alignment horizontal="center" vertical="center" shrinkToFit="1"/>
    </xf>
    <xf numFmtId="49" fontId="28" fillId="11" borderId="5" xfId="0" applyNumberFormat="1" applyFont="1" applyFill="1" applyBorder="1" applyAlignment="1">
      <alignment horizontal="center" vertical="center" wrapText="1" shrinkToFit="1"/>
    </xf>
    <xf numFmtId="49" fontId="28" fillId="2" borderId="5" xfId="0" applyNumberFormat="1" applyFont="1" applyFill="1" applyBorder="1" applyAlignment="1">
      <alignment horizontal="center" vertical="center" shrinkToFit="1"/>
    </xf>
    <xf numFmtId="0" fontId="32" fillId="10" borderId="22" xfId="0" applyNumberFormat="1" applyFont="1" applyFill="1" applyBorder="1" applyAlignment="1">
      <alignment horizontal="center" vertical="center" wrapText="1"/>
    </xf>
    <xf numFmtId="49" fontId="32" fillId="10" borderId="23" xfId="0" applyNumberFormat="1" applyFont="1" applyFill="1" applyBorder="1" applyAlignment="1">
      <alignment horizontal="center" vertical="center" wrapText="1"/>
    </xf>
    <xf numFmtId="49" fontId="32" fillId="10" borderId="24" xfId="0" applyNumberFormat="1" applyFont="1" applyFill="1" applyBorder="1" applyAlignment="1">
      <alignment horizontal="center" vertical="center" wrapText="1"/>
    </xf>
    <xf numFmtId="0" fontId="33" fillId="0" borderId="0" xfId="0" applyNumberFormat="1" applyFont="1" applyFill="1" applyAlignment="1">
      <alignment vertical="center" wrapText="1"/>
    </xf>
    <xf numFmtId="176" fontId="33" fillId="0" borderId="0" xfId="0" applyNumberFormat="1" applyFont="1" applyFill="1" applyAlignment="1">
      <alignment horizontal="center" vertical="center" wrapText="1"/>
    </xf>
    <xf numFmtId="0" fontId="32" fillId="10" borderId="24" xfId="0" applyNumberFormat="1" applyFont="1" applyFill="1" applyBorder="1" applyAlignment="1">
      <alignment horizontal="center" vertical="center" wrapText="1"/>
    </xf>
    <xf numFmtId="0" fontId="0" fillId="0" borderId="0" xfId="0" applyAlignment="1">
      <alignment vertical="center"/>
    </xf>
    <xf numFmtId="0" fontId="0" fillId="0" borderId="9" xfId="0" applyBorder="1">
      <alignment vertical="center"/>
    </xf>
    <xf numFmtId="0" fontId="0" fillId="7" borderId="8" xfId="0" applyFill="1" applyBorder="1" applyAlignment="1">
      <alignment horizontal="center" vertical="center"/>
    </xf>
    <xf numFmtId="176" fontId="26" fillId="0" borderId="1" xfId="0" applyNumberFormat="1" applyFont="1" applyFill="1" applyBorder="1" applyAlignment="1">
      <alignment horizontal="center"/>
    </xf>
    <xf numFmtId="49" fontId="26" fillId="10" borderId="1" xfId="0" applyNumberFormat="1" applyFont="1" applyFill="1" applyBorder="1" applyAlignment="1">
      <alignment horizontal="center" vertical="center"/>
    </xf>
    <xf numFmtId="0" fontId="0" fillId="0" borderId="10" xfId="0" applyBorder="1">
      <alignment vertical="center"/>
    </xf>
    <xf numFmtId="176" fontId="26" fillId="12" borderId="1" xfId="49" applyFont="1" applyFill="1" applyBorder="1" applyAlignment="1">
      <alignment horizontal="center" vertical="center" wrapText="1" readingOrder="1"/>
    </xf>
    <xf numFmtId="49" fontId="34" fillId="3" borderId="2" xfId="0" applyNumberFormat="1" applyFont="1" applyFill="1" applyBorder="1" applyAlignment="1">
      <alignment horizontal="center" vertical="center" shrinkToFit="1"/>
    </xf>
    <xf numFmtId="49" fontId="35" fillId="3" borderId="2" xfId="0" applyNumberFormat="1" applyFont="1" applyFill="1" applyBorder="1" applyAlignment="1">
      <alignment horizontal="center" vertical="center" shrinkToFit="1"/>
    </xf>
    <xf numFmtId="49" fontId="36" fillId="3" borderId="25" xfId="0" applyNumberFormat="1" applyFont="1" applyFill="1" applyBorder="1" applyAlignment="1">
      <alignment horizontal="left" vertical="center" shrinkToFit="1"/>
    </xf>
    <xf numFmtId="0" fontId="37" fillId="3" borderId="0" xfId="0" applyFont="1" applyFill="1" applyBorder="1" applyAlignment="1">
      <alignment horizontal="left" vertical="center"/>
    </xf>
    <xf numFmtId="49" fontId="37" fillId="3" borderId="0" xfId="0" applyNumberFormat="1" applyFont="1" applyFill="1" applyBorder="1" applyAlignment="1">
      <alignment horizontal="left" vertical="center" shrinkToFit="1"/>
    </xf>
    <xf numFmtId="0" fontId="37" fillId="3" borderId="0" xfId="0" applyFont="1" applyFill="1" applyBorder="1" applyAlignment="1">
      <alignment horizontal="center" vertical="center"/>
    </xf>
    <xf numFmtId="0" fontId="37" fillId="3" borderId="3" xfId="0" applyFont="1" applyFill="1" applyBorder="1" applyAlignment="1">
      <alignment horizontal="center" vertical="center"/>
    </xf>
    <xf numFmtId="0" fontId="37" fillId="3" borderId="4" xfId="0" applyFont="1" applyFill="1" applyBorder="1" applyAlignment="1">
      <alignment horizontal="center" vertical="center"/>
    </xf>
    <xf numFmtId="49" fontId="36" fillId="4" borderId="5" xfId="0" applyNumberFormat="1" applyFont="1" applyFill="1" applyBorder="1" applyAlignment="1">
      <alignment horizontal="center" vertical="center" shrinkToFit="1"/>
    </xf>
    <xf numFmtId="177" fontId="37" fillId="3" borderId="5" xfId="0" applyNumberFormat="1" applyFont="1" applyFill="1" applyBorder="1" applyAlignment="1">
      <alignment horizontal="center" vertical="center" shrinkToFit="1"/>
    </xf>
    <xf numFmtId="49" fontId="36" fillId="3" borderId="5" xfId="0" applyNumberFormat="1" applyFont="1" applyFill="1" applyBorder="1" applyAlignment="1">
      <alignment horizontal="center" vertical="center" shrinkToFit="1"/>
    </xf>
    <xf numFmtId="49" fontId="36" fillId="3" borderId="5" xfId="0" applyNumberFormat="1" applyFont="1" applyFill="1" applyBorder="1" applyAlignment="1">
      <alignment horizontal="left" vertical="center" wrapText="1" shrinkToFit="1"/>
    </xf>
    <xf numFmtId="49" fontId="37" fillId="3" borderId="5" xfId="0" applyNumberFormat="1" applyFont="1" applyFill="1" applyBorder="1" applyAlignment="1">
      <alignment horizontal="center" vertical="center" shrinkToFit="1"/>
    </xf>
    <xf numFmtId="0" fontId="37" fillId="3" borderId="5" xfId="0" applyFont="1" applyFill="1" applyBorder="1" applyAlignment="1">
      <alignment horizontal="center" vertical="center" shrinkToFit="1"/>
    </xf>
    <xf numFmtId="49" fontId="36" fillId="3" borderId="5" xfId="0" applyNumberFormat="1" applyFont="1" applyFill="1" applyBorder="1" applyAlignment="1">
      <alignment horizontal="left" vertical="center" shrinkToFit="1"/>
    </xf>
    <xf numFmtId="49" fontId="37" fillId="3" borderId="5" xfId="0" applyNumberFormat="1" applyFont="1" applyFill="1" applyBorder="1" applyAlignment="1">
      <alignment horizontal="left" vertical="center" wrapText="1" shrinkToFit="1"/>
    </xf>
    <xf numFmtId="0" fontId="37" fillId="3" borderId="5" xfId="0" applyFont="1" applyFill="1" applyBorder="1" applyAlignment="1">
      <alignment horizontal="left" vertical="center" shrinkToFit="1"/>
    </xf>
    <xf numFmtId="49" fontId="37" fillId="3" borderId="5" xfId="0" applyNumberFormat="1" applyFont="1" applyFill="1" applyBorder="1" applyAlignment="1">
      <alignment horizontal="left" vertical="center" shrinkToFit="1"/>
    </xf>
    <xf numFmtId="4" fontId="37" fillId="3" borderId="5" xfId="0" applyNumberFormat="1" applyFont="1" applyFill="1" applyBorder="1" applyAlignment="1">
      <alignment horizontal="right" vertical="center" shrinkToFit="1"/>
    </xf>
    <xf numFmtId="49" fontId="37" fillId="3" borderId="5" xfId="0" applyNumberFormat="1" applyFont="1" applyFill="1" applyBorder="1" applyAlignment="1">
      <alignment horizontal="right" vertical="center" shrinkToFit="1"/>
    </xf>
    <xf numFmtId="0" fontId="37" fillId="3" borderId="0" xfId="0" applyFont="1" applyFill="1" applyBorder="1" applyAlignment="1">
      <alignment horizontal="right" vertical="center" shrinkToFit="1"/>
    </xf>
    <xf numFmtId="49" fontId="36" fillId="3" borderId="0" xfId="0" applyNumberFormat="1" applyFont="1" applyFill="1" applyBorder="1" applyAlignment="1">
      <alignment horizontal="right" vertical="center" shrinkToFit="1"/>
    </xf>
    <xf numFmtId="49" fontId="36" fillId="3" borderId="0" xfId="0" applyNumberFormat="1" applyFont="1" applyFill="1" applyBorder="1" applyAlignment="1">
      <alignment horizontal="left" vertical="center" shrinkToFit="1"/>
    </xf>
    <xf numFmtId="179" fontId="37" fillId="3" borderId="0" xfId="0" applyNumberFormat="1" applyFont="1" applyFill="1" applyBorder="1" applyAlignment="1">
      <alignment horizontal="left" vertical="center" shrinkToFit="1"/>
    </xf>
    <xf numFmtId="0" fontId="36" fillId="3" borderId="0" xfId="0" applyFont="1" applyFill="1" applyBorder="1" applyAlignment="1">
      <alignment horizontal="left" vertical="center"/>
    </xf>
    <xf numFmtId="49" fontId="37" fillId="4" borderId="26" xfId="0" applyNumberFormat="1" applyFont="1" applyFill="1" applyBorder="1" applyAlignment="1">
      <alignment horizontal="center" vertical="center"/>
    </xf>
    <xf numFmtId="49" fontId="37" fillId="4" borderId="27" xfId="0" applyNumberFormat="1" applyFont="1" applyFill="1" applyBorder="1" applyAlignment="1">
      <alignment horizontal="center" vertical="center"/>
    </xf>
    <xf numFmtId="4" fontId="36" fillId="3" borderId="5" xfId="0" applyNumberFormat="1" applyFont="1" applyFill="1" applyBorder="1" applyAlignment="1">
      <alignment horizontal="left" vertical="center" shrinkToFit="1"/>
    </xf>
    <xf numFmtId="4" fontId="36" fillId="3" borderId="5" xfId="0" applyNumberFormat="1" applyFont="1" applyFill="1" applyBorder="1" applyAlignment="1">
      <alignment horizontal="center" vertical="center" shrinkToFit="1"/>
    </xf>
    <xf numFmtId="180" fontId="37" fillId="3" borderId="26" xfId="0" applyNumberFormat="1" applyFont="1" applyFill="1" applyBorder="1" applyAlignment="1">
      <alignment horizontal="center" vertical="center"/>
    </xf>
    <xf numFmtId="180" fontId="37" fillId="3" borderId="27" xfId="0" applyNumberFormat="1" applyFont="1" applyFill="1" applyBorder="1" applyAlignment="1">
      <alignment horizontal="center" vertical="center"/>
    </xf>
    <xf numFmtId="49" fontId="38" fillId="13" borderId="1" xfId="0" applyNumberFormat="1" applyFont="1" applyFill="1" applyBorder="1" applyAlignment="1">
      <alignment horizontal="center" vertical="center" shrinkToFit="1"/>
    </xf>
    <xf numFmtId="182" fontId="39" fillId="13" borderId="1" xfId="3" applyNumberFormat="1" applyFont="1" applyFill="1" applyBorder="1" applyAlignment="1">
      <alignment horizontal="center" vertical="center"/>
    </xf>
    <xf numFmtId="43" fontId="39" fillId="13" borderId="1" xfId="0" applyNumberFormat="1" applyFont="1" applyFill="1" applyBorder="1" applyAlignment="1">
      <alignment horizontal="center" vertical="center"/>
    </xf>
    <xf numFmtId="49" fontId="38" fillId="13" borderId="9" xfId="0" applyNumberFormat="1" applyFont="1" applyFill="1" applyBorder="1" applyAlignment="1">
      <alignment horizontal="center" vertical="center" shrinkToFit="1"/>
    </xf>
    <xf numFmtId="9" fontId="39" fillId="13" borderId="1" xfId="3" applyFont="1" applyFill="1" applyBorder="1" applyAlignment="1">
      <alignment horizontal="center" vertical="center"/>
    </xf>
    <xf numFmtId="0" fontId="40" fillId="0" borderId="0" xfId="0" applyFont="1">
      <alignment vertical="center"/>
    </xf>
    <xf numFmtId="49" fontId="32" fillId="13" borderId="1" xfId="0" applyNumberFormat="1" applyFont="1" applyFill="1" applyBorder="1" applyAlignment="1">
      <alignment horizontal="center" vertical="center" shrinkToFit="1"/>
    </xf>
    <xf numFmtId="43" fontId="39" fillId="11" borderId="1" xfId="0" applyNumberFormat="1" applyFont="1" applyFill="1" applyBorder="1" applyAlignment="1">
      <alignment horizontal="center" vertical="center"/>
    </xf>
    <xf numFmtId="0" fontId="0" fillId="0" borderId="0" xfId="0" applyFont="1">
      <alignment vertical="center"/>
    </xf>
    <xf numFmtId="49" fontId="41" fillId="3" borderId="0" xfId="0" applyNumberFormat="1" applyFont="1" applyFill="1" applyBorder="1" applyAlignment="1">
      <alignment horizontal="left" vertical="center"/>
    </xf>
    <xf numFmtId="49" fontId="42" fillId="3" borderId="0" xfId="0" applyNumberFormat="1" applyFont="1" applyFill="1" applyBorder="1" applyAlignment="1">
      <alignment horizontal="left" vertical="center"/>
    </xf>
    <xf numFmtId="49" fontId="43" fillId="3" borderId="4" xfId="0" applyNumberFormat="1" applyFont="1" applyFill="1" applyBorder="1" applyAlignment="1">
      <alignment horizontal="left" vertical="center"/>
    </xf>
    <xf numFmtId="0" fontId="43" fillId="3" borderId="4" xfId="0" applyFont="1" applyFill="1" applyBorder="1" applyAlignment="1">
      <alignment horizontal="center" vertical="center"/>
    </xf>
    <xf numFmtId="0" fontId="0" fillId="14" borderId="28" xfId="0" applyFont="1" applyFill="1" applyBorder="1" applyAlignment="1">
      <alignment horizontal="center" vertical="center"/>
    </xf>
    <xf numFmtId="49" fontId="43" fillId="4" borderId="5" xfId="0" applyNumberFormat="1" applyFont="1" applyFill="1" applyBorder="1" applyAlignment="1">
      <alignment horizontal="center" vertical="center" shrinkToFit="1"/>
    </xf>
    <xf numFmtId="49" fontId="43" fillId="4" borderId="26" xfId="0" applyNumberFormat="1" applyFont="1" applyFill="1" applyBorder="1" applyAlignment="1">
      <alignment horizontal="center" vertical="center" shrinkToFit="1"/>
    </xf>
    <xf numFmtId="49" fontId="43" fillId="4" borderId="27" xfId="0" applyNumberFormat="1" applyFont="1" applyFill="1" applyBorder="1" applyAlignment="1">
      <alignment horizontal="center" vertical="center" shrinkToFit="1"/>
    </xf>
    <xf numFmtId="49" fontId="43" fillId="4" borderId="29" xfId="0" applyNumberFormat="1" applyFont="1" applyFill="1" applyBorder="1" applyAlignment="1">
      <alignment horizontal="center" vertical="center" shrinkToFit="1"/>
    </xf>
    <xf numFmtId="0" fontId="0" fillId="14" borderId="30" xfId="0" applyFont="1" applyFill="1" applyBorder="1" applyAlignment="1">
      <alignment horizontal="center" vertical="center"/>
    </xf>
    <xf numFmtId="49" fontId="44" fillId="4" borderId="5" xfId="0" applyNumberFormat="1" applyFont="1" applyFill="1" applyBorder="1" applyAlignment="1">
      <alignment horizontal="center" vertical="center" shrinkToFit="1"/>
    </xf>
    <xf numFmtId="0" fontId="0" fillId="14" borderId="31" xfId="0" applyFont="1" applyFill="1" applyBorder="1" applyAlignment="1">
      <alignment horizontal="center" vertical="center"/>
    </xf>
    <xf numFmtId="49" fontId="12" fillId="3" borderId="5" xfId="6" applyNumberFormat="1" applyFill="1" applyBorder="1" applyAlignment="1">
      <alignment horizontal="center" vertical="center" shrinkToFit="1"/>
    </xf>
    <xf numFmtId="49" fontId="43" fillId="3" borderId="5" xfId="0" applyNumberFormat="1" applyFont="1" applyFill="1" applyBorder="1" applyAlignment="1">
      <alignment horizontal="center" vertical="center" shrinkToFit="1"/>
    </xf>
    <xf numFmtId="4" fontId="43" fillId="3" borderId="5" xfId="0" applyNumberFormat="1" applyFont="1" applyFill="1" applyBorder="1" applyAlignment="1">
      <alignment horizontal="right" vertical="center" shrinkToFit="1"/>
    </xf>
    <xf numFmtId="49" fontId="43" fillId="5" borderId="5" xfId="0" applyNumberFormat="1" applyFont="1" applyFill="1" applyBorder="1" applyAlignment="1">
      <alignment horizontal="center" vertical="center"/>
    </xf>
    <xf numFmtId="49" fontId="43" fillId="3" borderId="4" xfId="0" applyNumberFormat="1" applyFont="1" applyFill="1" applyBorder="1" applyAlignment="1">
      <alignment horizontal="right" vertical="center"/>
    </xf>
    <xf numFmtId="179" fontId="43" fillId="3" borderId="4" xfId="0" applyNumberFormat="1" applyFont="1" applyFill="1" applyBorder="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3" fillId="0" borderId="1" xfId="0" applyFont="1" applyBorder="1" applyAlignment="1">
      <alignment horizontal="center" vertical="center"/>
    </xf>
    <xf numFmtId="0" fontId="3" fillId="11" borderId="1" xfId="0" applyFont="1" applyFill="1" applyBorder="1" applyAlignment="1">
      <alignment horizontal="center" vertical="center"/>
    </xf>
    <xf numFmtId="186" fontId="45" fillId="0" borderId="0" xfId="0" applyNumberFormat="1" applyFont="1" applyFill="1" applyAlignment="1"/>
    <xf numFmtId="0" fontId="46" fillId="0" borderId="0" xfId="0" applyFont="1">
      <alignment vertical="center"/>
    </xf>
    <xf numFmtId="186" fontId="2" fillId="15" borderId="32" xfId="0" applyNumberFormat="1" applyFont="1" applyFill="1" applyBorder="1" applyAlignment="1">
      <alignment horizontal="center" vertical="center" wrapText="1" readingOrder="1"/>
    </xf>
    <xf numFmtId="186" fontId="47" fillId="15" borderId="32" xfId="0" applyNumberFormat="1" applyFont="1" applyFill="1" applyBorder="1" applyAlignment="1">
      <alignment horizontal="center" vertical="center" wrapText="1" readingOrder="1"/>
    </xf>
    <xf numFmtId="9" fontId="47" fillId="15" borderId="32" xfId="0" applyNumberFormat="1" applyFont="1" applyFill="1" applyBorder="1" applyAlignment="1">
      <alignment horizontal="center" vertical="center" wrapText="1" readingOrder="1"/>
    </xf>
    <xf numFmtId="9" fontId="47" fillId="15" borderId="32" xfId="3" applyFont="1" applyFill="1" applyBorder="1" applyAlignment="1" applyProtection="1">
      <alignment horizontal="center" vertical="center" wrapText="1" readingOrder="1"/>
    </xf>
    <xf numFmtId="186" fontId="2" fillId="15" borderId="33" xfId="0" applyNumberFormat="1" applyFont="1" applyFill="1" applyBorder="1" applyAlignment="1">
      <alignment horizontal="center" vertical="center" wrapText="1" readingOrder="1"/>
    </xf>
    <xf numFmtId="186" fontId="47" fillId="15" borderId="33" xfId="0" applyNumberFormat="1" applyFont="1" applyFill="1" applyBorder="1" applyAlignment="1">
      <alignment horizontal="center" vertical="center" wrapText="1" readingOrder="1"/>
    </xf>
    <xf numFmtId="9" fontId="47" fillId="15" borderId="33" xfId="0" applyNumberFormat="1" applyFont="1" applyFill="1" applyBorder="1" applyAlignment="1">
      <alignment horizontal="center" vertical="center" wrapText="1" readingOrder="1"/>
    </xf>
    <xf numFmtId="9" fontId="47" fillId="15" borderId="33" xfId="3" applyFont="1" applyFill="1" applyBorder="1" applyAlignment="1" applyProtection="1">
      <alignment horizontal="center" vertical="center" wrapText="1" readingOrder="1"/>
    </xf>
    <xf numFmtId="0" fontId="48" fillId="14" borderId="1" xfId="6" applyFont="1" applyFill="1" applyBorder="1" applyAlignment="1">
      <alignment horizontal="center" vertical="center"/>
    </xf>
    <xf numFmtId="182" fontId="0" fillId="14" borderId="1" xfId="0" applyNumberFormat="1" applyFill="1" applyBorder="1">
      <alignment vertical="center"/>
    </xf>
    <xf numFmtId="9" fontId="49" fillId="14" borderId="1" xfId="3" applyFont="1" applyFill="1" applyBorder="1">
      <alignment vertical="center"/>
    </xf>
    <xf numFmtId="9" fontId="0" fillId="14" borderId="1" xfId="3" applyFill="1" applyBorder="1">
      <alignment vertical="center"/>
    </xf>
    <xf numFmtId="0" fontId="50" fillId="14" borderId="1" xfId="6" applyFont="1" applyFill="1" applyBorder="1" applyAlignment="1">
      <alignment horizontal="center" vertical="center"/>
    </xf>
    <xf numFmtId="0" fontId="51" fillId="14" borderId="1" xfId="6" applyFont="1" applyFill="1" applyBorder="1" applyAlignment="1">
      <alignment horizontal="center" vertical="center"/>
    </xf>
    <xf numFmtId="182" fontId="14" fillId="14" borderId="1" xfId="0" applyNumberFormat="1" applyFont="1" applyFill="1" applyBorder="1">
      <alignment vertical="center"/>
    </xf>
    <xf numFmtId="9" fontId="52" fillId="14" borderId="1" xfId="3" applyFont="1" applyFill="1" applyBorder="1">
      <alignment vertical="center"/>
    </xf>
    <xf numFmtId="184" fontId="47" fillId="15" borderId="32" xfId="3" applyNumberFormat="1" applyFont="1" applyFill="1" applyBorder="1" applyAlignment="1" applyProtection="1">
      <alignment horizontal="center" vertical="center" wrapText="1" readingOrder="1"/>
    </xf>
    <xf numFmtId="184" fontId="47" fillId="15" borderId="33" xfId="3" applyNumberFormat="1" applyFont="1" applyFill="1" applyBorder="1" applyAlignment="1" applyProtection="1">
      <alignment horizontal="center"/>
    </xf>
    <xf numFmtId="183" fontId="0" fillId="14" borderId="1" xfId="3" applyNumberFormat="1" applyFill="1" applyBorder="1">
      <alignment vertical="center"/>
    </xf>
    <xf numFmtId="9" fontId="14" fillId="14" borderId="1" xfId="3" applyFont="1" applyFill="1" applyBorder="1">
      <alignment vertical="center"/>
    </xf>
    <xf numFmtId="49" fontId="53" fillId="3" borderId="0" xfId="0" applyNumberFormat="1" applyFont="1" applyFill="1" applyBorder="1" applyAlignment="1">
      <alignment horizontal="center" vertical="center"/>
    </xf>
    <xf numFmtId="0" fontId="54" fillId="3" borderId="4" xfId="0" applyFont="1" applyFill="1" applyBorder="1" applyAlignment="1">
      <alignment horizontal="center" vertical="center"/>
    </xf>
    <xf numFmtId="49" fontId="54" fillId="3" borderId="4" xfId="0" applyNumberFormat="1" applyFont="1" applyFill="1" applyBorder="1" applyAlignment="1">
      <alignment horizontal="center" vertical="center"/>
    </xf>
    <xf numFmtId="49" fontId="54" fillId="4" borderId="5" xfId="0" applyNumberFormat="1" applyFont="1" applyFill="1" applyBorder="1" applyAlignment="1">
      <alignment horizontal="center" vertical="center" shrinkToFit="1"/>
    </xf>
    <xf numFmtId="49" fontId="54" fillId="3" borderId="4" xfId="0" applyNumberFormat="1" applyFont="1" applyFill="1" applyBorder="1" applyAlignment="1">
      <alignment horizontal="right" vertical="center"/>
    </xf>
    <xf numFmtId="49" fontId="54" fillId="3" borderId="4" xfId="0" applyNumberFormat="1" applyFont="1" applyFill="1" applyBorder="1" applyAlignment="1">
      <alignment horizontal="left" vertical="center"/>
    </xf>
    <xf numFmtId="179" fontId="54" fillId="3" borderId="4" xfId="0" applyNumberFormat="1" applyFont="1" applyFill="1" applyBorder="1" applyAlignment="1">
      <alignment horizontal="left" vertical="center"/>
    </xf>
    <xf numFmtId="186" fontId="0" fillId="2" borderId="1" xfId="0" applyNumberFormat="1" applyFont="1" applyFill="1" applyBorder="1" applyAlignment="1">
      <alignment horizontal="center" vertical="center"/>
    </xf>
    <xf numFmtId="0" fontId="47" fillId="2" borderId="1" xfId="0" applyFont="1" applyFill="1" applyBorder="1" applyAlignment="1">
      <alignment horizontal="center"/>
    </xf>
    <xf numFmtId="0" fontId="47" fillId="2" borderId="1" xfId="0" applyNumberFormat="1" applyFont="1" applyFill="1" applyBorder="1" applyAlignment="1">
      <alignment horizontal="center" vertical="center" readingOrder="1"/>
    </xf>
    <xf numFmtId="182" fontId="47" fillId="2" borderId="1" xfId="0" applyNumberFormat="1" applyFont="1" applyFill="1" applyBorder="1" applyAlignment="1">
      <alignment horizontal="center" vertical="center" readingOrder="1"/>
    </xf>
    <xf numFmtId="9" fontId="47" fillId="2" borderId="1" xfId="3" applyFont="1" applyFill="1" applyBorder="1" applyAlignment="1">
      <alignment horizontal="center" vertical="center" readingOrder="1"/>
    </xf>
    <xf numFmtId="186" fontId="0" fillId="2" borderId="9" xfId="0" applyNumberFormat="1" applyFont="1" applyFill="1" applyBorder="1" applyAlignment="1">
      <alignment horizontal="center" vertical="center"/>
    </xf>
    <xf numFmtId="186" fontId="0" fillId="2" borderId="10" xfId="0" applyNumberFormat="1" applyFont="1" applyFill="1" applyBorder="1" applyAlignment="1">
      <alignment horizontal="center" vertical="center"/>
    </xf>
    <xf numFmtId="0" fontId="55" fillId="14" borderId="0" xfId="0" applyFont="1" applyFill="1" applyAlignment="1">
      <alignment vertical="center"/>
    </xf>
    <xf numFmtId="0" fontId="0" fillId="14" borderId="0" xfId="0" applyFont="1" applyFill="1" applyAlignment="1">
      <alignment vertical="center"/>
    </xf>
    <xf numFmtId="0" fontId="27" fillId="14" borderId="0" xfId="0" applyFont="1" applyFill="1" applyAlignment="1">
      <alignment vertical="center"/>
    </xf>
    <xf numFmtId="0" fontId="0" fillId="14" borderId="0" xfId="0" applyFill="1" applyAlignment="1">
      <alignment vertical="center"/>
    </xf>
    <xf numFmtId="0" fontId="27" fillId="15" borderId="0" xfId="0" applyFont="1" applyFill="1" applyAlignment="1">
      <alignment vertical="center"/>
    </xf>
    <xf numFmtId="0" fontId="56" fillId="15" borderId="0" xfId="0" applyFont="1" applyFill="1" applyAlignment="1">
      <alignment horizontal="center" vertical="center"/>
    </xf>
    <xf numFmtId="0" fontId="56" fillId="15" borderId="0" xfId="0" applyFont="1" applyFill="1" applyAlignment="1">
      <alignment vertical="center"/>
    </xf>
    <xf numFmtId="0" fontId="57" fillId="15" borderId="0" xfId="0" applyFont="1" applyFill="1" applyAlignment="1">
      <alignment horizontal="center" vertical="center" wrapText="1"/>
    </xf>
    <xf numFmtId="0" fontId="57" fillId="15" borderId="0" xfId="0" applyFont="1" applyFill="1" applyAlignment="1">
      <alignment horizontal="center" vertical="center"/>
    </xf>
    <xf numFmtId="0" fontId="58" fillId="14" borderId="0" xfId="0" applyFont="1" applyFill="1" applyAlignment="1">
      <alignment horizontal="center" vertical="center"/>
    </xf>
    <xf numFmtId="0" fontId="59" fillId="14" borderId="34" xfId="6" applyFont="1" applyFill="1" applyBorder="1" applyAlignment="1">
      <alignment horizontal="center" vertical="center"/>
    </xf>
    <xf numFmtId="0" fontId="60" fillId="14" borderId="0" xfId="0" applyFont="1" applyFill="1" applyAlignment="1">
      <alignment horizontal="center" vertical="center"/>
    </xf>
    <xf numFmtId="0" fontId="16" fillId="14" borderId="0" xfId="0" applyFont="1" applyFill="1" applyAlignment="1">
      <alignment horizontal="center" vertical="center"/>
    </xf>
    <xf numFmtId="182" fontId="60" fillId="14" borderId="0" xfId="0" applyNumberFormat="1" applyFont="1" applyFill="1" applyAlignment="1">
      <alignment horizontal="right" vertical="center"/>
    </xf>
    <xf numFmtId="182" fontId="61" fillId="14" borderId="0" xfId="0" applyNumberFormat="1" applyFont="1" applyFill="1" applyAlignment="1">
      <alignment horizontal="right" vertical="center"/>
    </xf>
    <xf numFmtId="0" fontId="55" fillId="14" borderId="0" xfId="0" applyFont="1" applyFill="1" applyAlignment="1">
      <alignment horizontal="center" vertical="center"/>
    </xf>
    <xf numFmtId="182" fontId="55" fillId="14" borderId="0" xfId="0" applyNumberFormat="1" applyFont="1" applyFill="1" applyAlignment="1">
      <alignment horizontal="right" vertical="center"/>
    </xf>
    <xf numFmtId="0" fontId="62" fillId="15" borderId="0" xfId="0" applyFont="1" applyFill="1" applyAlignment="1">
      <alignment horizontal="center" vertical="center"/>
    </xf>
    <xf numFmtId="0" fontId="33" fillId="14" borderId="0" xfId="0" applyFont="1" applyFill="1" applyAlignment="1">
      <alignment vertical="center"/>
    </xf>
    <xf numFmtId="0" fontId="55" fillId="14" borderId="0" xfId="0" applyFont="1" applyFill="1" applyAlignment="1">
      <alignment horizontal="right" vertical="center"/>
    </xf>
    <xf numFmtId="0" fontId="55" fillId="14" borderId="34" xfId="0" applyFont="1" applyFill="1" applyBorder="1" applyAlignment="1">
      <alignment horizontal="right" vertical="center"/>
    </xf>
    <xf numFmtId="9" fontId="55" fillId="14" borderId="0" xfId="3" applyFont="1" applyFill="1" applyAlignment="1">
      <alignment horizontal="right" vertical="center"/>
    </xf>
    <xf numFmtId="9" fontId="55" fillId="14" borderId="34" xfId="3" applyFont="1" applyFill="1" applyBorder="1" applyAlignment="1">
      <alignment horizontal="right" vertical="center"/>
    </xf>
    <xf numFmtId="9" fontId="55" fillId="14" borderId="0" xfId="0" applyNumberFormat="1" applyFont="1" applyFill="1" applyAlignment="1">
      <alignment horizontal="right" vertical="center"/>
    </xf>
    <xf numFmtId="182" fontId="61" fillId="14" borderId="34" xfId="0" applyNumberFormat="1" applyFont="1" applyFill="1" applyBorder="1" applyAlignment="1">
      <alignment horizontal="right" vertical="center"/>
    </xf>
    <xf numFmtId="0" fontId="63" fillId="7" borderId="0" xfId="0" applyFont="1" applyFill="1" applyAlignment="1">
      <alignment horizontal="center" vertical="center"/>
    </xf>
    <xf numFmtId="0" fontId="63" fillId="14" borderId="0" xfId="0" applyFont="1" applyFill="1" applyAlignment="1">
      <alignment horizontal="center" vertical="center"/>
    </xf>
    <xf numFmtId="0" fontId="47" fillId="15" borderId="35" xfId="0" applyFont="1" applyFill="1" applyBorder="1" applyAlignment="1">
      <alignment horizontal="center" vertical="center" wrapText="1"/>
    </xf>
    <xf numFmtId="0" fontId="47" fillId="15" borderId="36" xfId="0" applyFont="1" applyFill="1" applyBorder="1" applyAlignment="1">
      <alignment horizontal="center" vertical="center"/>
    </xf>
    <xf numFmtId="0" fontId="0" fillId="14" borderId="36" xfId="0" applyFill="1" applyBorder="1" applyAlignment="1">
      <alignment vertical="center"/>
    </xf>
    <xf numFmtId="0" fontId="47" fillId="15" borderId="37" xfId="0" applyFont="1" applyFill="1" applyBorder="1" applyAlignment="1">
      <alignment horizontal="center" vertical="center"/>
    </xf>
    <xf numFmtId="0" fontId="47" fillId="15" borderId="0" xfId="0" applyFont="1" applyFill="1" applyAlignment="1">
      <alignment horizontal="center" vertical="center"/>
    </xf>
    <xf numFmtId="0" fontId="47" fillId="15" borderId="38" xfId="0" applyFont="1" applyFill="1" applyBorder="1" applyAlignment="1">
      <alignment horizontal="center" vertical="center"/>
    </xf>
    <xf numFmtId="0" fontId="47" fillId="15" borderId="39" xfId="0" applyFont="1" applyFill="1" applyBorder="1" applyAlignment="1">
      <alignment horizontal="center" vertical="center"/>
    </xf>
    <xf numFmtId="0" fontId="27" fillId="14" borderId="39" xfId="0" applyFont="1" applyFill="1" applyBorder="1" applyAlignment="1">
      <alignment vertical="center"/>
    </xf>
    <xf numFmtId="0" fontId="0" fillId="14" borderId="39" xfId="0" applyFill="1" applyBorder="1" applyAlignment="1">
      <alignment vertical="center"/>
    </xf>
    <xf numFmtId="0" fontId="47" fillId="15" borderId="37" xfId="0" applyFont="1" applyFill="1" applyBorder="1" applyAlignment="1">
      <alignment horizontal="center" vertical="center" wrapText="1"/>
    </xf>
    <xf numFmtId="0" fontId="47" fillId="15" borderId="40" xfId="0" applyFont="1" applyFill="1" applyBorder="1" applyAlignment="1">
      <alignment horizontal="center" vertical="center"/>
    </xf>
    <xf numFmtId="0" fontId="0" fillId="14" borderId="41" xfId="0" applyFill="1" applyBorder="1" applyAlignment="1">
      <alignment vertical="center"/>
    </xf>
    <xf numFmtId="0" fontId="47" fillId="15" borderId="42" xfId="0" applyFont="1" applyFill="1" applyBorder="1" applyAlignment="1">
      <alignment horizontal="center" vertical="center"/>
    </xf>
    <xf numFmtId="0" fontId="47" fillId="15" borderId="43" xfId="0" applyFont="1" applyFill="1" applyBorder="1" applyAlignment="1">
      <alignment horizontal="center" vertical="center" wrapText="1"/>
    </xf>
    <xf numFmtId="0" fontId="47" fillId="15" borderId="41" xfId="0" applyFont="1" applyFill="1" applyBorder="1" applyAlignment="1">
      <alignment horizontal="center" vertical="center" wrapText="1"/>
    </xf>
    <xf numFmtId="182" fontId="64" fillId="14" borderId="0" xfId="0" applyNumberFormat="1" applyFont="1" applyFill="1" applyAlignment="1">
      <alignment horizontal="right" vertical="center"/>
    </xf>
    <xf numFmtId="182" fontId="64" fillId="14" borderId="34" xfId="0" applyNumberFormat="1" applyFont="1" applyFill="1" applyBorder="1" applyAlignment="1">
      <alignment horizontal="right" vertical="center"/>
    </xf>
    <xf numFmtId="0" fontId="55" fillId="14" borderId="0" xfId="0" applyFont="1" applyFill="1" applyBorder="1" applyAlignment="1">
      <alignment horizontal="right" vertical="center"/>
    </xf>
    <xf numFmtId="0" fontId="0" fillId="14" borderId="37" xfId="0" applyFill="1" applyBorder="1" applyAlignment="1">
      <alignment vertical="center"/>
    </xf>
    <xf numFmtId="0" fontId="65" fillId="14" borderId="44" xfId="0" applyFont="1" applyFill="1" applyBorder="1" applyAlignment="1">
      <alignment horizontal="center" vertical="center"/>
    </xf>
    <xf numFmtId="0" fontId="0" fillId="14" borderId="15" xfId="0" applyFill="1" applyBorder="1">
      <alignment vertical="center"/>
    </xf>
    <xf numFmtId="0" fontId="0" fillId="14" borderId="0" xfId="0" applyFill="1">
      <alignment vertical="center"/>
    </xf>
    <xf numFmtId="0" fontId="0" fillId="15" borderId="0" xfId="0" applyFill="1" applyAlignment="1">
      <alignment vertical="center"/>
    </xf>
    <xf numFmtId="9" fontId="55" fillId="14" borderId="0" xfId="3" applyNumberFormat="1" applyFont="1" applyFill="1" applyAlignment="1">
      <alignment horizontal="right" vertical="center"/>
    </xf>
    <xf numFmtId="182" fontId="66" fillId="14" borderId="0" xfId="6" applyNumberFormat="1" applyFont="1" applyFill="1" applyAlignment="1">
      <alignment horizontal="right" vertical="center"/>
    </xf>
    <xf numFmtId="182" fontId="66" fillId="14" borderId="34" xfId="6" applyNumberFormat="1" applyFont="1" applyFill="1" applyBorder="1" applyAlignment="1">
      <alignment horizontal="right" vertical="center"/>
    </xf>
    <xf numFmtId="0" fontId="67" fillId="14" borderId="44" xfId="0" applyFont="1" applyFill="1" applyBorder="1">
      <alignment vertical="center"/>
    </xf>
    <xf numFmtId="0" fontId="68" fillId="14" borderId="44" xfId="0" applyFont="1" applyFill="1" applyBorder="1">
      <alignment vertical="center"/>
    </xf>
    <xf numFmtId="0" fontId="68" fillId="14" borderId="0" xfId="0" applyFont="1" applyFill="1">
      <alignment vertical="center"/>
    </xf>
    <xf numFmtId="187" fontId="69" fillId="15" borderId="0" xfId="0" applyNumberFormat="1" applyFont="1" applyFill="1" applyAlignment="1">
      <alignment horizontal="center" vertical="center"/>
    </xf>
    <xf numFmtId="188" fontId="69" fillId="15" borderId="0" xfId="0" applyNumberFormat="1" applyFont="1" applyFill="1" applyAlignment="1">
      <alignment horizontal="center" vertical="center"/>
    </xf>
    <xf numFmtId="9" fontId="32" fillId="14" borderId="0" xfId="0" applyNumberFormat="1" applyFont="1" applyFill="1" applyAlignment="1">
      <alignment horizontal="right" vertical="center"/>
    </xf>
    <xf numFmtId="0" fontId="32" fillId="14" borderId="34" xfId="0" applyFont="1" applyFill="1" applyBorder="1" applyAlignment="1">
      <alignment horizontal="right" vertical="center"/>
    </xf>
    <xf numFmtId="0" fontId="0" fillId="14" borderId="43" xfId="0" applyFill="1" applyBorder="1" applyAlignment="1">
      <alignment vertical="center"/>
    </xf>
    <xf numFmtId="0" fontId="0" fillId="11" borderId="0" xfId="0" applyFill="1" applyAlignment="1">
      <alignment vertical="center"/>
    </xf>
    <xf numFmtId="0" fontId="0" fillId="14" borderId="45" xfId="0" applyFill="1" applyBorder="1" applyAlignment="1">
      <alignment vertical="center"/>
    </xf>
    <xf numFmtId="9" fontId="65" fillId="14" borderId="0" xfId="3" applyFont="1" applyFill="1" applyAlignment="1">
      <alignment horizontal="center" vertical="center"/>
    </xf>
    <xf numFmtId="9" fontId="0" fillId="14" borderId="0" xfId="3" applyFill="1" applyAlignment="1">
      <alignment vertical="center"/>
    </xf>
    <xf numFmtId="9" fontId="0" fillId="14" borderId="0" xfId="0" applyNumberFormat="1" applyFill="1" applyAlignment="1">
      <alignment vertical="center"/>
    </xf>
    <xf numFmtId="0" fontId="47" fillId="15" borderId="46" xfId="0" applyFont="1" applyFill="1" applyBorder="1" applyAlignment="1">
      <alignment horizontal="center" vertical="center"/>
    </xf>
    <xf numFmtId="0" fontId="47" fillId="15" borderId="36" xfId="0" applyFont="1" applyFill="1" applyBorder="1" applyAlignment="1">
      <alignment horizontal="center" vertical="center" wrapText="1"/>
    </xf>
    <xf numFmtId="0" fontId="47" fillId="15" borderId="0" xfId="0" applyFont="1" applyFill="1" applyAlignment="1">
      <alignment horizontal="center" vertical="center" wrapText="1"/>
    </xf>
    <xf numFmtId="0" fontId="70" fillId="14" borderId="0" xfId="0" applyFont="1" applyFill="1" applyAlignment="1">
      <alignment vertical="center"/>
    </xf>
    <xf numFmtId="0" fontId="71" fillId="14" borderId="0" xfId="0" applyFont="1" applyFill="1" applyAlignment="1">
      <alignment vertical="center"/>
    </xf>
    <xf numFmtId="0" fontId="0" fillId="14" borderId="1" xfId="0" applyFill="1" applyBorder="1" applyAlignment="1">
      <alignment vertical="center"/>
    </xf>
    <xf numFmtId="182" fontId="27" fillId="14" borderId="32" xfId="6" applyNumberFormat="1" applyFont="1" applyFill="1" applyBorder="1" applyAlignment="1" applyProtection="1">
      <alignment horizontal="right" vertical="center"/>
    </xf>
    <xf numFmtId="9" fontId="27" fillId="14" borderId="32" xfId="6" applyNumberFormat="1" applyFont="1" applyFill="1" applyBorder="1" applyAlignment="1" applyProtection="1">
      <alignment horizontal="right" vertical="center"/>
    </xf>
    <xf numFmtId="0" fontId="2" fillId="15" borderId="1" xfId="0" applyFont="1" applyFill="1" applyBorder="1" applyAlignment="1">
      <alignment horizontal="left" vertical="center"/>
    </xf>
    <xf numFmtId="0" fontId="2" fillId="15" borderId="1" xfId="0" applyFont="1" applyFill="1" applyBorder="1" applyAlignment="1">
      <alignment horizontal="left" vertical="center" wrapText="1"/>
    </xf>
    <xf numFmtId="0" fontId="72" fillId="16" borderId="1" xfId="0" applyFont="1" applyFill="1" applyBorder="1" applyAlignment="1">
      <alignment horizontal="left" vertical="center" wrapText="1"/>
    </xf>
    <xf numFmtId="0" fontId="72" fillId="16" borderId="1" xfId="0" applyFont="1" applyFill="1" applyBorder="1" applyAlignment="1">
      <alignment horizontal="left" vertical="center"/>
    </xf>
    <xf numFmtId="0" fontId="73" fillId="14" borderId="1" xfId="0" applyFont="1" applyFill="1" applyBorder="1" applyAlignment="1">
      <alignment horizontal="left" vertical="center"/>
    </xf>
    <xf numFmtId="0" fontId="21" fillId="14" borderId="1" xfId="0" applyFont="1" applyFill="1" applyBorder="1" applyAlignment="1">
      <alignment horizontal="left" vertical="center"/>
    </xf>
    <xf numFmtId="0" fontId="73" fillId="14" borderId="1" xfId="0" applyFont="1" applyFill="1" applyBorder="1" applyAlignment="1">
      <alignment horizontal="left" vertical="center" wrapText="1"/>
    </xf>
    <xf numFmtId="0" fontId="73" fillId="0" borderId="1" xfId="0" applyFont="1" applyBorder="1" applyAlignment="1">
      <alignment horizontal="left" vertical="center" wrapText="1"/>
    </xf>
    <xf numFmtId="0" fontId="74" fillId="0" borderId="1" xfId="0" applyFont="1" applyBorder="1" applyAlignment="1">
      <alignment horizontal="left" vertical="center" wrapText="1"/>
    </xf>
    <xf numFmtId="0" fontId="73" fillId="0" borderId="1" xfId="0" applyFont="1" applyBorder="1" applyAlignment="1">
      <alignment horizontal="left" vertical="center"/>
    </xf>
    <xf numFmtId="0" fontId="75" fillId="0" borderId="1" xfId="0" applyFont="1" applyBorder="1" applyAlignment="1">
      <alignment horizontal="left" vertical="center" wrapText="1"/>
    </xf>
    <xf numFmtId="0" fontId="73" fillId="0" borderId="1" xfId="0" applyFont="1" applyBorder="1" applyAlignment="1">
      <alignment vertical="center" wrapText="1"/>
    </xf>
    <xf numFmtId="0" fontId="73" fillId="11" borderId="1" xfId="0" applyFont="1" applyFill="1" applyBorder="1" applyAlignment="1">
      <alignment horizontal="left" vertical="center" wrapText="1"/>
    </xf>
    <xf numFmtId="0" fontId="73" fillId="0" borderId="1" xfId="0" applyFont="1" applyBorder="1">
      <alignment vertical="center"/>
    </xf>
    <xf numFmtId="0" fontId="76" fillId="0" borderId="1" xfId="0" applyFont="1" applyBorder="1" applyAlignment="1">
      <alignment horizontal="left" vertical="top" wrapText="1"/>
    </xf>
    <xf numFmtId="0" fontId="77" fillId="14" borderId="1" xfId="0" applyFont="1" applyFill="1" applyBorder="1" applyAlignment="1">
      <alignment horizontal="left" vertical="center" wrapText="1"/>
    </xf>
    <xf numFmtId="0" fontId="76" fillId="0" borderId="1" xfId="0" applyFont="1" applyBorder="1" applyAlignment="1">
      <alignment horizontal="left" vertical="center" wrapText="1"/>
    </xf>
    <xf numFmtId="0" fontId="74" fillId="14" borderId="1" xfId="0" applyFont="1" applyFill="1" applyBorder="1" applyAlignment="1">
      <alignment horizontal="left" vertical="center" wrapText="1"/>
    </xf>
    <xf numFmtId="0" fontId="74" fillId="11" borderId="1" xfId="0" applyFont="1" applyFill="1" applyBorder="1" applyAlignment="1">
      <alignment horizontal="left" vertical="center" wrapText="1"/>
    </xf>
    <xf numFmtId="0" fontId="73" fillId="11" borderId="1" xfId="0" applyFont="1" applyFill="1" applyBorder="1" applyAlignment="1">
      <alignment vertical="center" wrapText="1"/>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0" xfId="49"/>
    <cellStyle name="常规 2" xfId="50"/>
    <cellStyle name="常规 51 2" xfId="51"/>
  </cellStyles>
  <dxfs count="19">
    <dxf>
      <font>
        <color rgb="FF9C0006"/>
      </font>
      <fill>
        <patternFill patternType="solid">
          <bgColor rgb="FFFFC7CE"/>
        </patternFill>
      </fill>
    </dxf>
    <dxf>
      <font>
        <color rgb="FFFF0000"/>
      </font>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C0C0"/>
      <rgbColor rgb="00DCE1DC"/>
      <rgbColor rgb="00F0F5F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EBF7"/>
      <color rgb="001552D1"/>
      <color rgb="001A39F4"/>
      <color rgb="00155BF9"/>
      <color rgb="00D94C31"/>
      <color rgb="00186CF6"/>
      <color rgb="00FFFFFF"/>
      <color rgb="00FF0000"/>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8" Type="http://schemas.openxmlformats.org/officeDocument/2006/relationships/styles" Target="styles.xml"/><Relationship Id="rId57" Type="http://schemas.openxmlformats.org/officeDocument/2006/relationships/sharedStrings" Target="sharedStrings.xml"/><Relationship Id="rId56" Type="http://schemas.openxmlformats.org/officeDocument/2006/relationships/theme" Target="theme/theme1.xml"/><Relationship Id="rId55" Type="http://schemas.openxmlformats.org/officeDocument/2006/relationships/externalLink" Target="externalLinks/externalLink2.xml"/><Relationship Id="rId54" Type="http://schemas.openxmlformats.org/officeDocument/2006/relationships/externalLink" Target="externalLinks/externalLink1.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48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sz="48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在职人员情况</a:t>
            </a:r>
            <a:endParaRPr sz="48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manualLayout>
          <c:xMode val="edge"/>
          <c:yMode val="edge"/>
          <c:x val="0.418421052631579"/>
          <c:y val="0.03125"/>
        </c:manualLayout>
      </c:layout>
      <c:overlay val="0"/>
      <c:spPr>
        <a:noFill/>
        <a:ln>
          <a:noFill/>
        </a:ln>
        <a:effectLst/>
      </c:spPr>
    </c:title>
    <c:autoTitleDeleted val="0"/>
    <c:plotArea>
      <c:layout>
        <c:manualLayout>
          <c:layoutTarget val="inner"/>
          <c:xMode val="edge"/>
          <c:yMode val="edge"/>
          <c:x val="0.121816961288879"/>
          <c:y val="0.214642857142857"/>
          <c:w val="0.826404117252182"/>
          <c:h val="0.533071428571429"/>
        </c:manualLayout>
      </c:layout>
      <c:barChart>
        <c:barDir val="col"/>
        <c:grouping val="clustered"/>
        <c:varyColors val="0"/>
        <c:ser>
          <c:idx val="0"/>
          <c:order val="0"/>
          <c:tx>
            <c:strRef>
              <c:f>辅助表!$B$7</c:f>
              <c:strCache>
                <c:ptCount val="1"/>
                <c:pt idx="0">
                  <c:v>2025年</c:v>
                </c:pt>
              </c:strCache>
            </c:strRef>
          </c:tx>
          <c:spPr>
            <a:solidFill>
              <a:schemeClr val="accent2"/>
            </a:solidFill>
            <a:ln>
              <a:noFill/>
            </a:ln>
            <a:effectLst/>
          </c:spPr>
          <c:invertIfNegative val="0"/>
          <c:dLbls>
            <c:dLbl>
              <c:idx val="0"/>
              <c:layout>
                <c:manualLayout>
                  <c:x val="-0.00592105263157895"/>
                  <c:y val="-0.05046296296296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394736842105263"/>
                  <c:y val="-0.038194444444444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697368421052632"/>
                  <c:y val="-0.062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4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辅助表!$A$8:$A$19</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辅助表!$B$8:$B$19</c:f>
              <c:numCache>
                <c:formatCode>_ * #,##0_ ;_ * \-#,##0_ ;_ * "-"??_ ;_ @_ </c:formatCode>
                <c:ptCount val="12"/>
                <c:pt idx="0">
                  <c:v>11240</c:v>
                </c:pt>
                <c:pt idx="1">
                  <c:v>10940</c:v>
                </c:pt>
                <c:pt idx="2">
                  <c:v>10840</c:v>
                </c:pt>
              </c:numCache>
            </c:numRef>
          </c:val>
        </c:ser>
        <c:ser>
          <c:idx val="1"/>
          <c:order val="1"/>
          <c:tx>
            <c:strRef>
              <c:f>辅助表!$C$7</c:f>
              <c:strCache>
                <c:ptCount val="1"/>
                <c:pt idx="0">
                  <c:v>2024年</c:v>
                </c:pt>
              </c:strCache>
            </c:strRef>
          </c:tx>
          <c:spPr>
            <a:solidFill>
              <a:schemeClr val="accent1"/>
            </a:solidFill>
            <a:ln>
              <a:noFill/>
            </a:ln>
            <a:effectLst/>
          </c:spPr>
          <c:invertIfNegative val="0"/>
          <c:dLbls>
            <c:delete val="1"/>
          </c:dLbls>
          <c:cat>
            <c:strRef>
              <c:f>辅助表!$A$8:$A$19</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辅助表!$C$8:$C$19</c:f>
              <c:numCache>
                <c:formatCode>_ * #,##0_ ;_ * \-#,##0_ ;_ * "-"??_ ;_ @_ </c:formatCode>
                <c:ptCount val="12"/>
                <c:pt idx="0">
                  <c:v>13100</c:v>
                </c:pt>
                <c:pt idx="1">
                  <c:v>13000</c:v>
                </c:pt>
                <c:pt idx="2">
                  <c:v>12900</c:v>
                </c:pt>
                <c:pt idx="3">
                  <c:v>12800</c:v>
                </c:pt>
                <c:pt idx="4">
                  <c:v>12700</c:v>
                </c:pt>
                <c:pt idx="5">
                  <c:v>12600</c:v>
                </c:pt>
                <c:pt idx="6">
                  <c:v>12500</c:v>
                </c:pt>
                <c:pt idx="7">
                  <c:v>12400</c:v>
                </c:pt>
                <c:pt idx="8">
                  <c:v>12300</c:v>
                </c:pt>
                <c:pt idx="9">
                  <c:v>12200</c:v>
                </c:pt>
                <c:pt idx="10">
                  <c:v>12100</c:v>
                </c:pt>
                <c:pt idx="11">
                  <c:v>12000</c:v>
                </c:pt>
              </c:numCache>
            </c:numRef>
          </c:val>
        </c:ser>
        <c:dLbls>
          <c:showLegendKey val="0"/>
          <c:showVal val="0"/>
          <c:showCatName val="0"/>
          <c:showSerName val="0"/>
          <c:showPercent val="0"/>
          <c:showBubbleSize val="0"/>
        </c:dLbls>
        <c:gapWidth val="32"/>
        <c:overlap val="-27"/>
        <c:axId val="15155403"/>
        <c:axId val="776005902"/>
      </c:barChart>
      <c:lineChart>
        <c:grouping val="standard"/>
        <c:varyColors val="0"/>
        <c:ser>
          <c:idx val="2"/>
          <c:order val="2"/>
          <c:tx>
            <c:strRef>
              <c:f>辅助表!$D$7</c:f>
              <c:strCache>
                <c:ptCount val="1"/>
                <c:pt idx="0">
                  <c:v>同比</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4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辅助表!$A$8:$A$19</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辅助表!$D$8:$D$10</c:f>
              <c:numCache>
                <c:formatCode>0%</c:formatCode>
                <c:ptCount val="3"/>
                <c:pt idx="0">
                  <c:v>-0.141984732824427</c:v>
                </c:pt>
                <c:pt idx="1">
                  <c:v>-0.158461538461538</c:v>
                </c:pt>
                <c:pt idx="2">
                  <c:v>-0.15968992248062</c:v>
                </c:pt>
              </c:numCache>
            </c:numRef>
          </c:val>
          <c:smooth val="0"/>
        </c:ser>
        <c:dLbls>
          <c:showLegendKey val="0"/>
          <c:showVal val="1"/>
          <c:showCatName val="0"/>
          <c:showSerName val="0"/>
          <c:showPercent val="0"/>
          <c:showBubbleSize val="0"/>
        </c:dLbls>
        <c:marker val="0"/>
        <c:smooth val="0"/>
        <c:axId val="421517673"/>
        <c:axId val="483353520"/>
      </c:lineChart>
      <c:catAx>
        <c:axId val="151554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4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776005902"/>
        <c:crosses val="autoZero"/>
        <c:auto val="1"/>
        <c:lblAlgn val="ctr"/>
        <c:lblOffset val="100"/>
        <c:noMultiLvlLbl val="0"/>
      </c:catAx>
      <c:valAx>
        <c:axId val="776005902"/>
        <c:scaling>
          <c:orientation val="minMax"/>
          <c:max val="20000"/>
        </c:scaling>
        <c:delete val="0"/>
        <c:axPos val="l"/>
        <c:numFmt formatCode="_ * #,##0_ ;_ * \-#,##0_ ;_ * &quot;-&quot;??_ ;_ @_ " sourceLinked="1"/>
        <c:majorTickMark val="none"/>
        <c:minorTickMark val="none"/>
        <c:tickLblPos val="nextTo"/>
        <c:spPr>
          <a:noFill/>
          <a:ln>
            <a:noFill/>
          </a:ln>
          <a:effectLst/>
        </c:spPr>
        <c:txPr>
          <a:bodyPr rot="-60000000" spcFirstLastPara="0" vertOverflow="ellipsis" vert="horz" wrap="square" anchor="ctr" anchorCtr="1"/>
          <a:lstStyle/>
          <a:p>
            <a:pPr>
              <a:defRPr lang="zh-CN" sz="4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15155403"/>
        <c:crosses val="autoZero"/>
        <c:crossBetween val="between"/>
      </c:valAx>
      <c:catAx>
        <c:axId val="421517673"/>
        <c:scaling>
          <c:orientation val="minMax"/>
        </c:scaling>
        <c:delete val="1"/>
        <c:axPos val="b"/>
        <c:majorTickMark val="out"/>
        <c:minorTickMark val="none"/>
        <c:tickLblPos val="nextTo"/>
        <c:txPr>
          <a:bodyPr rot="-60000000" spcFirstLastPara="0" vertOverflow="ellipsis" vert="horz" wrap="square" anchor="ctr" anchorCtr="1"/>
          <a:lstStyle/>
          <a:p>
            <a:pPr>
              <a:defRPr lang="zh-CN" sz="4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483353520"/>
        <c:crosses val="autoZero"/>
        <c:auto val="1"/>
        <c:lblAlgn val="ctr"/>
        <c:lblOffset val="100"/>
        <c:noMultiLvlLbl val="0"/>
      </c:catAx>
      <c:valAx>
        <c:axId val="483353520"/>
        <c:scaling>
          <c:orientation val="minMax"/>
          <c:min val="-1"/>
        </c:scaling>
        <c:delete val="0"/>
        <c:axPos val="r"/>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zh-CN" sz="400" b="1" i="0" u="none" strike="noStrike" kern="1200" baseline="0">
                <a:solidFill>
                  <a:schemeClr val="bg1"/>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421517673"/>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4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4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4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overlay val="0"/>
      <c:spPr>
        <a:noFill/>
        <a:ln>
          <a:noFill/>
        </a:ln>
        <a:effectLst/>
      </c:spPr>
      <c:txPr>
        <a:bodyPr rot="0" spcFirstLastPara="0" vertOverflow="ellipsis" vert="horz" wrap="square" anchor="ctr" anchorCtr="1"/>
        <a:lstStyle/>
        <a:p>
          <a:pPr>
            <a:defRPr lang="zh-CN" sz="4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401e9c99-31e2-4cb4-bcf7-eb49afdc733e}"/>
      </c:ext>
    </c:extLst>
  </c:chart>
  <c:spPr>
    <a:solidFill>
      <a:schemeClr val="bg1"/>
    </a:solidFill>
    <a:ln w="6350" cap="flat" cmpd="sng" algn="ctr">
      <a:solidFill>
        <a:schemeClr val="bg1">
          <a:lumMod val="95000"/>
        </a:schemeClr>
      </a:solidFill>
      <a:round/>
    </a:ln>
    <a:effectLst/>
  </c:spPr>
  <c:txPr>
    <a:bodyPr/>
    <a:lstStyle/>
    <a:p>
      <a:pPr>
        <a:defRPr lang="zh-CN" sz="40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84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sz="84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现金利润完成情况</a:t>
            </a:r>
            <a:endParaRPr sz="84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公司级!$G$139</c:f>
              <c:strCache>
                <c:ptCount val="1"/>
                <c:pt idx="0">
                  <c:v>2025年</c:v>
                </c:pt>
              </c:strCache>
            </c:strRef>
          </c:tx>
          <c:spPr>
            <a:solidFill>
              <a:schemeClr val="accent1"/>
            </a:solidFill>
            <a:ln>
              <a:noFill/>
            </a:ln>
            <a:effectLst/>
          </c:spPr>
          <c:invertIfNegative val="0"/>
          <c:dLbls>
            <c:delete val="1"/>
          </c:dLbls>
          <c:cat>
            <c:strRef>
              <c:f>公司级!$F$140:$F$145</c:f>
              <c:strCache>
                <c:ptCount val="6"/>
                <c:pt idx="0">
                  <c:v>体系1</c:v>
                </c:pt>
                <c:pt idx="1">
                  <c:v>体系2</c:v>
                </c:pt>
                <c:pt idx="2">
                  <c:v>体系3</c:v>
                </c:pt>
                <c:pt idx="3">
                  <c:v>体系4</c:v>
                </c:pt>
                <c:pt idx="4">
                  <c:v>体系5</c:v>
                </c:pt>
                <c:pt idx="5">
                  <c:v>体系6</c:v>
                </c:pt>
              </c:strCache>
            </c:strRef>
          </c:cat>
          <c:val>
            <c:numRef>
              <c:f>公司级!$G$140:$G$145</c:f>
              <c:numCache>
                <c:formatCode>_ * #,##0_ ;_ * \-#,##0_ ;_ * "-"??_ ;_ @_ </c:formatCode>
                <c:ptCount val="6"/>
                <c:pt idx="0">
                  <c:v>0.810723999999976</c:v>
                </c:pt>
                <c:pt idx="1">
                  <c:v>1767.581067</c:v>
                </c:pt>
                <c:pt idx="2">
                  <c:v>571.294788</c:v>
                </c:pt>
                <c:pt idx="3">
                  <c:v>292.758961</c:v>
                </c:pt>
                <c:pt idx="4">
                  <c:v>356.8151</c:v>
                </c:pt>
                <c:pt idx="5">
                  <c:v>-362.702838</c:v>
                </c:pt>
              </c:numCache>
            </c:numRef>
          </c:val>
        </c:ser>
        <c:ser>
          <c:idx val="1"/>
          <c:order val="1"/>
          <c:tx>
            <c:strRef>
              <c:f>公司级!$H$139</c:f>
              <c:strCache>
                <c:ptCount val="1"/>
                <c:pt idx="0">
                  <c:v>2024年</c:v>
                </c:pt>
              </c:strCache>
            </c:strRef>
          </c:tx>
          <c:spPr>
            <a:solidFill>
              <a:schemeClr val="accent2"/>
            </a:solidFill>
            <a:ln>
              <a:noFill/>
            </a:ln>
            <a:effectLst/>
          </c:spPr>
          <c:invertIfNegative val="0"/>
          <c:dLbls>
            <c:delete val="1"/>
          </c:dLbls>
          <c:cat>
            <c:strRef>
              <c:f>公司级!$F$140:$F$145</c:f>
              <c:strCache>
                <c:ptCount val="6"/>
                <c:pt idx="0">
                  <c:v>体系1</c:v>
                </c:pt>
                <c:pt idx="1">
                  <c:v>体系2</c:v>
                </c:pt>
                <c:pt idx="2">
                  <c:v>体系3</c:v>
                </c:pt>
                <c:pt idx="3">
                  <c:v>体系4</c:v>
                </c:pt>
                <c:pt idx="4">
                  <c:v>体系5</c:v>
                </c:pt>
                <c:pt idx="5">
                  <c:v>体系6</c:v>
                </c:pt>
              </c:strCache>
            </c:strRef>
          </c:cat>
          <c:val>
            <c:numRef>
              <c:f>公司级!$H$140:$H$145</c:f>
              <c:numCache>
                <c:formatCode>_ * #,##0_ ;_ * \-#,##0_ ;_ * "-"??_ ;_ @_ </c:formatCode>
                <c:ptCount val="6"/>
                <c:pt idx="0">
                  <c:v>305.629665</c:v>
                </c:pt>
                <c:pt idx="1">
                  <c:v>2445.288626</c:v>
                </c:pt>
                <c:pt idx="2">
                  <c:v>792.396073</c:v>
                </c:pt>
                <c:pt idx="3">
                  <c:v>315.515968</c:v>
                </c:pt>
                <c:pt idx="4">
                  <c:v>-154.899411</c:v>
                </c:pt>
                <c:pt idx="5">
                  <c:v>-521.806567</c:v>
                </c:pt>
              </c:numCache>
            </c:numRef>
          </c:val>
        </c:ser>
        <c:dLbls>
          <c:showLegendKey val="0"/>
          <c:showVal val="0"/>
          <c:showCatName val="0"/>
          <c:showSerName val="0"/>
          <c:showPercent val="0"/>
          <c:showBubbleSize val="0"/>
        </c:dLbls>
        <c:gapWidth val="219"/>
        <c:overlap val="-27"/>
        <c:axId val="227965216"/>
        <c:axId val="380009016"/>
      </c:barChart>
      <c:lineChart>
        <c:grouping val="standard"/>
        <c:varyColors val="0"/>
        <c:ser>
          <c:idx val="2"/>
          <c:order val="2"/>
          <c:tx>
            <c:strRef>
              <c:f>公司级!$I$139</c:f>
              <c:strCache>
                <c:ptCount val="1"/>
                <c:pt idx="0">
                  <c:v>同比</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7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公司级!$F$140:$F$145</c:f>
              <c:strCache>
                <c:ptCount val="6"/>
                <c:pt idx="0">
                  <c:v>体系1</c:v>
                </c:pt>
                <c:pt idx="1">
                  <c:v>体系2</c:v>
                </c:pt>
                <c:pt idx="2">
                  <c:v>体系3</c:v>
                </c:pt>
                <c:pt idx="3">
                  <c:v>体系4</c:v>
                </c:pt>
                <c:pt idx="4">
                  <c:v>体系5</c:v>
                </c:pt>
                <c:pt idx="5">
                  <c:v>体系6</c:v>
                </c:pt>
              </c:strCache>
            </c:strRef>
          </c:cat>
          <c:val>
            <c:numRef>
              <c:f>公司级!$I$140:$I$145</c:f>
              <c:numCache>
                <c:formatCode>0%</c:formatCode>
                <c:ptCount val="6"/>
                <c:pt idx="0">
                  <c:v>-0.997347364824681</c:v>
                </c:pt>
                <c:pt idx="1">
                  <c:v>-0.277148289078902</c:v>
                </c:pt>
                <c:pt idx="2">
                  <c:v>-0.279028749048331</c:v>
                </c:pt>
                <c:pt idx="3">
                  <c:v>-0.0721263242055626</c:v>
                </c:pt>
                <c:pt idx="4">
                  <c:v>-3.30352780360153</c:v>
                </c:pt>
                <c:pt idx="5">
                  <c:v>-0.304909403334512</c:v>
                </c:pt>
              </c:numCache>
            </c:numRef>
          </c:val>
          <c:smooth val="0"/>
        </c:ser>
        <c:ser>
          <c:idx val="3"/>
          <c:order val="3"/>
          <c:tx>
            <c:strRef>
              <c:f>公司级!$J$139</c:f>
              <c:strCache>
                <c:ptCount val="1"/>
                <c:pt idx="0">
                  <c:v>完成比</c:v>
                </c:pt>
              </c:strCache>
            </c:strRef>
          </c:tx>
          <c:spPr>
            <a:ln w="28575" cap="rnd">
              <a:solidFill>
                <a:schemeClr val="accent4"/>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7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公司级!$F$140:$F$145</c:f>
              <c:strCache>
                <c:ptCount val="6"/>
                <c:pt idx="0">
                  <c:v>体系1</c:v>
                </c:pt>
                <c:pt idx="1">
                  <c:v>体系2</c:v>
                </c:pt>
                <c:pt idx="2">
                  <c:v>体系3</c:v>
                </c:pt>
                <c:pt idx="3">
                  <c:v>体系4</c:v>
                </c:pt>
                <c:pt idx="4">
                  <c:v>体系5</c:v>
                </c:pt>
                <c:pt idx="5">
                  <c:v>体系6</c:v>
                </c:pt>
              </c:strCache>
            </c:strRef>
          </c:cat>
          <c:val>
            <c:numRef>
              <c:f>公司级!$J$140:$J$145</c:f>
              <c:numCache>
                <c:formatCode>0%</c:formatCode>
                <c:ptCount val="6"/>
                <c:pt idx="0">
                  <c:v>0.000655316252911666</c:v>
                </c:pt>
                <c:pt idx="1">
                  <c:v>2.02637759623588</c:v>
                </c:pt>
                <c:pt idx="2">
                  <c:v>0.263762348285053</c:v>
                </c:pt>
                <c:pt idx="3">
                  <c:v>0.140641944856355</c:v>
                </c:pt>
                <c:pt idx="4">
                  <c:v>0.287405990475492</c:v>
                </c:pt>
                <c:pt idx="5">
                  <c:v>0.697989108630489</c:v>
                </c:pt>
              </c:numCache>
            </c:numRef>
          </c:val>
          <c:smooth val="0"/>
        </c:ser>
        <c:dLbls>
          <c:showLegendKey val="0"/>
          <c:showVal val="1"/>
          <c:showCatName val="0"/>
          <c:showSerName val="0"/>
          <c:showPercent val="0"/>
          <c:showBubbleSize val="0"/>
        </c:dLbls>
        <c:marker val="0"/>
        <c:smooth val="0"/>
        <c:axId val="927762340"/>
        <c:axId val="262144465"/>
      </c:lineChart>
      <c:catAx>
        <c:axId val="227965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380009016"/>
        <c:crosses val="autoZero"/>
        <c:auto val="1"/>
        <c:lblAlgn val="ctr"/>
        <c:lblOffset val="100"/>
        <c:noMultiLvlLbl val="0"/>
      </c:catAx>
      <c:valAx>
        <c:axId val="380009016"/>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227965216"/>
        <c:crosses val="autoZero"/>
        <c:crossBetween val="between"/>
      </c:valAx>
      <c:catAx>
        <c:axId val="927762340"/>
        <c:scaling>
          <c:orientation val="minMax"/>
        </c:scaling>
        <c:delete val="1"/>
        <c:axPos val="b"/>
        <c:majorTickMark val="out"/>
        <c:minorTickMark val="none"/>
        <c:tickLblPos val="nextTo"/>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262144465"/>
        <c:crosses val="autoZero"/>
        <c:auto val="1"/>
        <c:lblAlgn val="ctr"/>
        <c:lblOffset val="100"/>
        <c:noMultiLvlLbl val="0"/>
      </c:catAx>
      <c:valAx>
        <c:axId val="262144465"/>
        <c:scaling>
          <c:orientation val="minMax"/>
        </c:scaling>
        <c:delete val="0"/>
        <c:axPos val="r"/>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927762340"/>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3"/>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overlay val="0"/>
      <c:spPr>
        <a:noFill/>
        <a:ln>
          <a:noFill/>
        </a:ln>
        <a:effectLst/>
      </c:spPr>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96c1fa2b-5530-4455-93a1-d85b25bb5dcd}"/>
      </c:ext>
    </c:extLst>
  </c:chart>
  <c:spPr>
    <a:solidFill>
      <a:schemeClr val="bg1"/>
    </a:solidFill>
    <a:ln w="9525" cap="flat" cmpd="sng" algn="ctr">
      <a:solidFill>
        <a:schemeClr val="tx1">
          <a:lumMod val="15000"/>
          <a:lumOff val="85000"/>
        </a:schemeClr>
      </a:solidFill>
      <a:round/>
    </a:ln>
    <a:effectLst/>
  </c:spPr>
  <c:txPr>
    <a:bodyPr/>
    <a:lstStyle/>
    <a:p>
      <a:pPr>
        <a:defRPr lang="zh-CN" sz="70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t>在职人员情况</a:t>
            </a:r>
          </a:p>
        </c:rich>
      </c:tx>
      <c:layout>
        <c:manualLayout>
          <c:xMode val="edge"/>
          <c:yMode val="edge"/>
          <c:x val="0.418421052631579"/>
          <c:y val="0.03125"/>
        </c:manualLayout>
      </c:layout>
      <c:overlay val="0"/>
      <c:spPr>
        <a:noFill/>
        <a:ln>
          <a:noFill/>
        </a:ln>
        <a:effectLst/>
      </c:spPr>
    </c:title>
    <c:autoTitleDeleted val="0"/>
    <c:plotArea>
      <c:layout/>
      <c:barChart>
        <c:barDir val="col"/>
        <c:grouping val="clustered"/>
        <c:varyColors val="0"/>
        <c:ser>
          <c:idx val="0"/>
          <c:order val="0"/>
          <c:tx>
            <c:strRef>
              <c:f>辅助表!$B$7</c:f>
              <c:strCache>
                <c:ptCount val="1"/>
                <c:pt idx="0">
                  <c:v>2025年</c:v>
                </c:pt>
              </c:strCache>
            </c:strRef>
          </c:tx>
          <c:spPr>
            <a:solidFill>
              <a:schemeClr val="accent2"/>
            </a:solidFill>
            <a:ln>
              <a:noFill/>
            </a:ln>
            <a:effectLst/>
          </c:spPr>
          <c:invertIfNegative val="0"/>
          <c:dLbls>
            <c:dLbl>
              <c:idx val="0"/>
              <c:layout>
                <c:manualLayout>
                  <c:x val="-0.00592105263157895"/>
                  <c:y val="-0.05046296296296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394736842105263"/>
                  <c:y val="-0.038194444444444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697368421052632"/>
                  <c:y val="-0.062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辅助表!$A$8:$A$19</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辅助表!$B$8:$B$19</c:f>
              <c:numCache>
                <c:formatCode>_ * #,##0_ ;_ * \-#,##0_ ;_ * "-"??_ ;_ @_ </c:formatCode>
                <c:ptCount val="12"/>
                <c:pt idx="0">
                  <c:v>11240</c:v>
                </c:pt>
                <c:pt idx="1">
                  <c:v>10940</c:v>
                </c:pt>
                <c:pt idx="2">
                  <c:v>10840</c:v>
                </c:pt>
              </c:numCache>
            </c:numRef>
          </c:val>
        </c:ser>
        <c:ser>
          <c:idx val="1"/>
          <c:order val="1"/>
          <c:tx>
            <c:strRef>
              <c:f>辅助表!$C$7</c:f>
              <c:strCache>
                <c:ptCount val="1"/>
                <c:pt idx="0">
                  <c:v>2024年</c:v>
                </c:pt>
              </c:strCache>
            </c:strRef>
          </c:tx>
          <c:spPr>
            <a:solidFill>
              <a:schemeClr val="accent1"/>
            </a:solidFill>
            <a:ln>
              <a:noFill/>
            </a:ln>
            <a:effectLst/>
          </c:spPr>
          <c:invertIfNegative val="0"/>
          <c:dLbls>
            <c:delete val="1"/>
          </c:dLbls>
          <c:cat>
            <c:strRef>
              <c:f>辅助表!$A$8:$A$19</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辅助表!$C$8:$C$19</c:f>
              <c:numCache>
                <c:formatCode>_ * #,##0_ ;_ * \-#,##0_ ;_ * "-"??_ ;_ @_ </c:formatCode>
                <c:ptCount val="12"/>
                <c:pt idx="0">
                  <c:v>13100</c:v>
                </c:pt>
                <c:pt idx="1">
                  <c:v>13000</c:v>
                </c:pt>
                <c:pt idx="2">
                  <c:v>12900</c:v>
                </c:pt>
                <c:pt idx="3">
                  <c:v>12800</c:v>
                </c:pt>
                <c:pt idx="4">
                  <c:v>12700</c:v>
                </c:pt>
                <c:pt idx="5">
                  <c:v>12600</c:v>
                </c:pt>
                <c:pt idx="6">
                  <c:v>12500</c:v>
                </c:pt>
                <c:pt idx="7">
                  <c:v>12400</c:v>
                </c:pt>
                <c:pt idx="8">
                  <c:v>12300</c:v>
                </c:pt>
                <c:pt idx="9">
                  <c:v>12200</c:v>
                </c:pt>
                <c:pt idx="10">
                  <c:v>12100</c:v>
                </c:pt>
                <c:pt idx="11">
                  <c:v>12000</c:v>
                </c:pt>
              </c:numCache>
            </c:numRef>
          </c:val>
        </c:ser>
        <c:dLbls>
          <c:showLegendKey val="0"/>
          <c:showVal val="0"/>
          <c:showCatName val="0"/>
          <c:showSerName val="0"/>
          <c:showPercent val="0"/>
          <c:showBubbleSize val="0"/>
        </c:dLbls>
        <c:gapWidth val="219"/>
        <c:overlap val="-27"/>
        <c:axId val="15155403"/>
        <c:axId val="776005902"/>
      </c:barChart>
      <c:lineChart>
        <c:grouping val="standard"/>
        <c:varyColors val="0"/>
        <c:ser>
          <c:idx val="2"/>
          <c:order val="2"/>
          <c:tx>
            <c:strRef>
              <c:f>辅助表!$D$7</c:f>
              <c:strCache>
                <c:ptCount val="1"/>
                <c:pt idx="0">
                  <c:v>同比</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辅助表!$A$8:$A$19</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辅助表!$D$8:$D$10</c:f>
              <c:numCache>
                <c:formatCode>0%</c:formatCode>
                <c:ptCount val="3"/>
                <c:pt idx="0">
                  <c:v>-0.141984732824427</c:v>
                </c:pt>
                <c:pt idx="1">
                  <c:v>-0.158461538461538</c:v>
                </c:pt>
                <c:pt idx="2">
                  <c:v>-0.15968992248062</c:v>
                </c:pt>
              </c:numCache>
            </c:numRef>
          </c:val>
          <c:smooth val="0"/>
        </c:ser>
        <c:dLbls>
          <c:showLegendKey val="0"/>
          <c:showVal val="1"/>
          <c:showCatName val="0"/>
          <c:showSerName val="0"/>
          <c:showPercent val="0"/>
          <c:showBubbleSize val="0"/>
        </c:dLbls>
        <c:marker val="0"/>
        <c:smooth val="0"/>
        <c:axId val="421517673"/>
        <c:axId val="483353520"/>
      </c:lineChart>
      <c:catAx>
        <c:axId val="151554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6005902"/>
        <c:crosses val="autoZero"/>
        <c:auto val="1"/>
        <c:lblAlgn val="ctr"/>
        <c:lblOffset val="100"/>
        <c:noMultiLvlLbl val="0"/>
      </c:catAx>
      <c:valAx>
        <c:axId val="776005902"/>
        <c:scaling>
          <c:orientation val="minMax"/>
          <c:max val="20000"/>
        </c:scaling>
        <c:delete val="0"/>
        <c:axPos val="l"/>
        <c:numFmt formatCode="_ * #,##0_ ;_ * \-#,##0_ ;_ * &quot;-&quot;??_ ;_ @_ "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155403"/>
        <c:crosses val="autoZero"/>
        <c:crossBetween val="between"/>
      </c:valAx>
      <c:catAx>
        <c:axId val="421517673"/>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83353520"/>
        <c:crosses val="autoZero"/>
        <c:auto val="1"/>
        <c:lblAlgn val="ctr"/>
        <c:lblOffset val="100"/>
        <c:noMultiLvlLbl val="0"/>
      </c:catAx>
      <c:valAx>
        <c:axId val="483353520"/>
        <c:scaling>
          <c:orientation val="minMax"/>
          <c:min val="-1"/>
        </c:scaling>
        <c:delete val="0"/>
        <c:axPos val="r"/>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1517673"/>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2d4064d-388c-4c81-905d-f0fe6db680b9}"/>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t>各部门人员情况</a:t>
            </a:r>
          </a:p>
        </c:rich>
      </c:tx>
      <c:layout/>
      <c:overlay val="0"/>
      <c:spPr>
        <a:noFill/>
        <a:ln>
          <a:noFill/>
        </a:ln>
        <a:effectLst/>
      </c:spPr>
    </c:title>
    <c:autoTitleDeleted val="0"/>
    <c:plotArea>
      <c:layout/>
      <c:barChart>
        <c:barDir val="col"/>
        <c:grouping val="clustered"/>
        <c:varyColors val="0"/>
        <c:ser>
          <c:idx val="0"/>
          <c:order val="0"/>
          <c:tx>
            <c:strRef>
              <c:f>辅助表!$B$23</c:f>
              <c:strCache>
                <c:ptCount val="1"/>
                <c:pt idx="0">
                  <c:v>在职人数</c:v>
                </c:pt>
              </c:strCache>
            </c:strRef>
          </c:tx>
          <c:spPr>
            <a:solidFill>
              <a:schemeClr val="accent1"/>
            </a:solidFill>
            <a:ln>
              <a:noFill/>
            </a:ln>
            <a:effectLst/>
          </c:spPr>
          <c:invertIfNegative val="0"/>
          <c:dLbls>
            <c:delete val="1"/>
          </c:dLbls>
          <c:cat>
            <c:strRef>
              <c:f>辅助表!$A$24:$A$28</c:f>
              <c:strCache>
                <c:ptCount val="5"/>
                <c:pt idx="0" c:formatCode="@">
                  <c:v>体系1</c:v>
                </c:pt>
                <c:pt idx="1" c:formatCode="@">
                  <c:v>体系2</c:v>
                </c:pt>
                <c:pt idx="2" c:formatCode="@">
                  <c:v>体系3</c:v>
                </c:pt>
                <c:pt idx="3" c:formatCode="@">
                  <c:v>体系4</c:v>
                </c:pt>
                <c:pt idx="4" c:formatCode="@">
                  <c:v>体系5</c:v>
                </c:pt>
              </c:strCache>
            </c:strRef>
          </c:cat>
          <c:val>
            <c:numRef>
              <c:f>辅助表!$B$24:$B$28</c:f>
              <c:numCache>
                <c:formatCode>General</c:formatCode>
                <c:ptCount val="5"/>
                <c:pt idx="0">
                  <c:v>3400</c:v>
                </c:pt>
                <c:pt idx="1">
                  <c:v>2300</c:v>
                </c:pt>
                <c:pt idx="2">
                  <c:v>5600</c:v>
                </c:pt>
                <c:pt idx="3">
                  <c:v>1300</c:v>
                </c:pt>
                <c:pt idx="4">
                  <c:v>249</c:v>
                </c:pt>
              </c:numCache>
            </c:numRef>
          </c:val>
        </c:ser>
        <c:ser>
          <c:idx val="1"/>
          <c:order val="1"/>
          <c:tx>
            <c:strRef>
              <c:f>辅助表!$C$23</c:f>
              <c:strCache>
                <c:ptCount val="1"/>
                <c:pt idx="0">
                  <c:v>入职人数</c:v>
                </c:pt>
              </c:strCache>
            </c:strRef>
          </c:tx>
          <c:spPr>
            <a:solidFill>
              <a:schemeClr val="accent2"/>
            </a:solidFill>
            <a:ln>
              <a:noFill/>
            </a:ln>
            <a:effectLst/>
          </c:spPr>
          <c:invertIfNegative val="0"/>
          <c:dLbls>
            <c:delete val="1"/>
          </c:dLbls>
          <c:cat>
            <c:strRef>
              <c:f>辅助表!$A$24:$A$28</c:f>
              <c:strCache>
                <c:ptCount val="5"/>
                <c:pt idx="0" c:formatCode="@">
                  <c:v>体系1</c:v>
                </c:pt>
                <c:pt idx="1" c:formatCode="@">
                  <c:v>体系2</c:v>
                </c:pt>
                <c:pt idx="2" c:formatCode="@">
                  <c:v>体系3</c:v>
                </c:pt>
                <c:pt idx="3" c:formatCode="@">
                  <c:v>体系4</c:v>
                </c:pt>
                <c:pt idx="4" c:formatCode="@">
                  <c:v>体系5</c:v>
                </c:pt>
              </c:strCache>
            </c:strRef>
          </c:cat>
          <c:val>
            <c:numRef>
              <c:f>辅助表!$C$24:$C$28</c:f>
              <c:numCache>
                <c:formatCode>_ * #,##0_ ;_ * \-#,##0_ ;_ * "-"??_ ;_ @_ </c:formatCode>
                <c:ptCount val="5"/>
                <c:pt idx="0">
                  <c:v>460</c:v>
                </c:pt>
                <c:pt idx="1" c:formatCode="General">
                  <c:v>340</c:v>
                </c:pt>
                <c:pt idx="2" c:formatCode="General">
                  <c:v>450</c:v>
                </c:pt>
                <c:pt idx="3" c:formatCode="General">
                  <c:v>230</c:v>
                </c:pt>
                <c:pt idx="4" c:formatCode="General">
                  <c:v>29</c:v>
                </c:pt>
              </c:numCache>
            </c:numRef>
          </c:val>
        </c:ser>
        <c:ser>
          <c:idx val="2"/>
          <c:order val="2"/>
          <c:tx>
            <c:strRef>
              <c:f>辅助表!$D$23</c:f>
              <c:strCache>
                <c:ptCount val="1"/>
                <c:pt idx="0">
                  <c:v>离职人数</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辅助表!$A$24:$A$28</c:f>
              <c:strCache>
                <c:ptCount val="5"/>
                <c:pt idx="0" c:formatCode="@">
                  <c:v>体系1</c:v>
                </c:pt>
                <c:pt idx="1" c:formatCode="@">
                  <c:v>体系2</c:v>
                </c:pt>
                <c:pt idx="2" c:formatCode="@">
                  <c:v>体系3</c:v>
                </c:pt>
                <c:pt idx="3" c:formatCode="@">
                  <c:v>体系4</c:v>
                </c:pt>
                <c:pt idx="4" c:formatCode="@">
                  <c:v>体系5</c:v>
                </c:pt>
              </c:strCache>
            </c:strRef>
          </c:cat>
          <c:val>
            <c:numRef>
              <c:f>辅助表!$D$24:$D$28</c:f>
              <c:numCache>
                <c:formatCode>General</c:formatCode>
                <c:ptCount val="5"/>
                <c:pt idx="0">
                  <c:v>90</c:v>
                </c:pt>
                <c:pt idx="1">
                  <c:v>48</c:v>
                </c:pt>
                <c:pt idx="2">
                  <c:v>48</c:v>
                </c:pt>
                <c:pt idx="3">
                  <c:v>29</c:v>
                </c:pt>
                <c:pt idx="4">
                  <c:v>9</c:v>
                </c:pt>
              </c:numCache>
            </c:numRef>
          </c:val>
        </c:ser>
        <c:dLbls>
          <c:showLegendKey val="0"/>
          <c:showVal val="0"/>
          <c:showCatName val="0"/>
          <c:showSerName val="0"/>
          <c:showPercent val="0"/>
          <c:showBubbleSize val="0"/>
        </c:dLbls>
        <c:gapWidth val="219"/>
        <c:overlap val="-27"/>
        <c:axId val="520168876"/>
        <c:axId val="456009730"/>
      </c:barChart>
      <c:lineChart>
        <c:grouping val="standard"/>
        <c:varyColors val="0"/>
        <c:dLbls>
          <c:showLegendKey val="0"/>
          <c:showVal val="0"/>
          <c:showCatName val="0"/>
          <c:showSerName val="0"/>
          <c:showPercent val="0"/>
          <c:showBubbleSize val="0"/>
        </c:dLbls>
        <c:marker val="0"/>
        <c:smooth val="0"/>
        <c:axId val="520168876"/>
        <c:axId val="456009730"/>
      </c:lineChart>
      <c:lineChart>
        <c:grouping val="standard"/>
        <c:varyColors val="0"/>
        <c:ser>
          <c:idx val="3"/>
          <c:order val="3"/>
          <c:tx>
            <c:strRef>
              <c:f>辅助表!$E$23</c:f>
              <c:strCache>
                <c:ptCount val="1"/>
                <c:pt idx="0">
                  <c:v>离职率</c:v>
                </c:pt>
              </c:strCache>
            </c:strRef>
          </c:tx>
          <c:spPr>
            <a:ln w="28575" cap="rnd">
              <a:solidFill>
                <a:srgbClr val="FFC000"/>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辅助表!$A$24:$A$28</c:f>
              <c:strCache>
                <c:ptCount val="5"/>
                <c:pt idx="0" c:formatCode="@">
                  <c:v>体系1</c:v>
                </c:pt>
                <c:pt idx="1" c:formatCode="@">
                  <c:v>体系2</c:v>
                </c:pt>
                <c:pt idx="2" c:formatCode="@">
                  <c:v>体系3</c:v>
                </c:pt>
                <c:pt idx="3" c:formatCode="@">
                  <c:v>体系4</c:v>
                </c:pt>
                <c:pt idx="4" c:formatCode="@">
                  <c:v>体系5</c:v>
                </c:pt>
              </c:strCache>
            </c:strRef>
          </c:cat>
          <c:val>
            <c:numRef>
              <c:f>辅助表!$E$24:$E$28</c:f>
              <c:numCache>
                <c:formatCode>0%</c:formatCode>
                <c:ptCount val="5"/>
                <c:pt idx="0">
                  <c:v>0.13</c:v>
                </c:pt>
                <c:pt idx="1">
                  <c:v>0.09</c:v>
                </c:pt>
                <c:pt idx="2">
                  <c:v>0.23</c:v>
                </c:pt>
                <c:pt idx="3">
                  <c:v>0.12</c:v>
                </c:pt>
                <c:pt idx="4">
                  <c:v>0.09</c:v>
                </c:pt>
              </c:numCache>
            </c:numRef>
          </c:val>
          <c:smooth val="1"/>
        </c:ser>
        <c:dLbls>
          <c:showLegendKey val="0"/>
          <c:showVal val="1"/>
          <c:showCatName val="0"/>
          <c:showSerName val="0"/>
          <c:showPercent val="0"/>
          <c:showBubbleSize val="0"/>
        </c:dLbls>
        <c:marker val="0"/>
        <c:smooth val="1"/>
        <c:axId val="487915782"/>
        <c:axId val="597536476"/>
      </c:lineChart>
      <c:catAx>
        <c:axId val="5201688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56009730"/>
        <c:crosses val="autoZero"/>
        <c:auto val="1"/>
        <c:lblAlgn val="ctr"/>
        <c:lblOffset val="100"/>
        <c:noMultiLvlLbl val="0"/>
      </c:catAx>
      <c:valAx>
        <c:axId val="456009730"/>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0168876"/>
        <c:crosses val="autoZero"/>
        <c:crossBetween val="between"/>
      </c:valAx>
      <c:catAx>
        <c:axId val="487915782"/>
        <c:scaling>
          <c:orientation val="minMax"/>
        </c:scaling>
        <c:delete val="1"/>
        <c:axPos val="b"/>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97536476"/>
        <c:crosses val="autoZero"/>
        <c:auto val="1"/>
        <c:lblAlgn val="ctr"/>
        <c:lblOffset val="100"/>
        <c:noMultiLvlLbl val="0"/>
      </c:catAx>
      <c:valAx>
        <c:axId val="597536476"/>
        <c:scaling>
          <c:orientation val="minMax"/>
        </c:scaling>
        <c:delete val="0"/>
        <c:axPos val="r"/>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87915782"/>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25836cfe-e05f-4d02-901d-99a89d08ae71}"/>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96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title>
    <c:autoTitleDeleted val="0"/>
    <c:plotArea>
      <c:layout/>
      <c:ofPieChart>
        <c:ofPieType val="bar"/>
        <c:varyColors val="1"/>
        <c:ser>
          <c:idx val="0"/>
          <c:order val="0"/>
          <c:tx>
            <c:strRef>
              <c:f>辅助表!$B$36</c:f>
              <c:strCache>
                <c:ptCount val="1"/>
                <c:pt idx="0">
                  <c:v>在职人数</c:v>
                </c:pt>
              </c:strCache>
            </c:strRef>
          </c:tx>
          <c:spPr/>
          <c:explosion val="0"/>
          <c:dPt>
            <c:idx val="0"/>
            <c:bubble3D val="0"/>
            <c:spPr>
              <a:solidFill>
                <a:schemeClr val="accent1"/>
              </a:solidFill>
              <a:ln w="9525">
                <a:solidFill>
                  <a:schemeClr val="bg1"/>
                </a:solidFill>
              </a:ln>
              <a:effectLst/>
            </c:spPr>
          </c:dPt>
          <c:dPt>
            <c:idx val="1"/>
            <c:bubble3D val="0"/>
            <c:spPr>
              <a:solidFill>
                <a:schemeClr val="accent2"/>
              </a:solidFill>
              <a:ln w="9525">
                <a:solidFill>
                  <a:schemeClr val="bg1"/>
                </a:solidFill>
              </a:ln>
              <a:effectLst/>
            </c:spPr>
          </c:dPt>
          <c:dPt>
            <c:idx val="2"/>
            <c:bubble3D val="0"/>
            <c:spPr>
              <a:solidFill>
                <a:schemeClr val="accent3"/>
              </a:solidFill>
              <a:ln w="9525">
                <a:solidFill>
                  <a:schemeClr val="bg1"/>
                </a:solidFill>
              </a:ln>
              <a:effectLst/>
            </c:spPr>
          </c:dPt>
          <c:dPt>
            <c:idx val="3"/>
            <c:bubble3D val="0"/>
            <c:spPr>
              <a:solidFill>
                <a:schemeClr val="accent4"/>
              </a:solidFill>
              <a:ln w="9525">
                <a:solidFill>
                  <a:schemeClr val="bg1"/>
                </a:solidFill>
              </a:ln>
              <a:effectLst/>
            </c:spPr>
          </c:dPt>
          <c:dPt>
            <c:idx val="4"/>
            <c:bubble3D val="0"/>
            <c:spPr>
              <a:solidFill>
                <a:schemeClr val="accent5"/>
              </a:solidFill>
              <a:ln w="9525">
                <a:solidFill>
                  <a:schemeClr val="bg1"/>
                </a:solidFill>
              </a:ln>
              <a:effectLst/>
            </c:spPr>
          </c:dPt>
          <c:dPt>
            <c:idx val="5"/>
            <c:bubble3D val="0"/>
            <c:spPr>
              <a:solidFill>
                <a:schemeClr val="accent6"/>
              </a:solidFill>
              <a:ln w="9525">
                <a:solidFill>
                  <a:schemeClr val="bg1"/>
                </a:solidFill>
              </a:ln>
              <a:effectLst/>
            </c:spPr>
          </c:dPt>
          <c:dPt>
            <c:idx val="6"/>
            <c:bubble3D val="0"/>
            <c:spPr>
              <a:solidFill>
                <a:schemeClr val="accent1">
                  <a:lumMod val="60000"/>
                </a:schemeClr>
              </a:solidFill>
              <a:ln w="9525">
                <a:solidFill>
                  <a:schemeClr val="bg1"/>
                </a:solidFill>
              </a:ln>
              <a:effectLst/>
            </c:spPr>
          </c:dPt>
          <c:dPt>
            <c:idx val="7"/>
            <c:bubble3D val="0"/>
            <c:spPr>
              <a:solidFill>
                <a:schemeClr val="accent2">
                  <a:lumMod val="60000"/>
                </a:schemeClr>
              </a:solidFill>
              <a:ln w="9525">
                <a:solidFill>
                  <a:schemeClr val="bg1"/>
                </a:solidFill>
              </a:ln>
              <a:effectLst/>
            </c:spPr>
          </c:dPt>
          <c:dPt>
            <c:idx val="8"/>
            <c:bubble3D val="0"/>
            <c:spPr>
              <a:solidFill>
                <a:schemeClr val="accent3">
                  <a:lumMod val="60000"/>
                </a:schemeClr>
              </a:solidFill>
              <a:ln w="9525">
                <a:solidFill>
                  <a:schemeClr val="bg1"/>
                </a:solidFill>
              </a:ln>
              <a:effectLst/>
            </c:spPr>
          </c:dPt>
          <c:dPt>
            <c:idx val="9"/>
            <c:bubble3D val="0"/>
            <c:spPr>
              <a:solidFill>
                <a:schemeClr val="accent4">
                  <a:lumMod val="60000"/>
                </a:schemeClr>
              </a:solidFill>
              <a:ln w="9525">
                <a:solidFill>
                  <a:schemeClr val="bg1"/>
                </a:solidFill>
              </a:ln>
              <a:effectLst/>
            </c:spPr>
          </c:dPt>
          <c:dPt>
            <c:idx val="10"/>
            <c:bubble3D val="0"/>
            <c:spPr>
              <a:solidFill>
                <a:schemeClr val="accent5">
                  <a:lumMod val="60000"/>
                </a:schemeClr>
              </a:solidFill>
              <a:ln w="9525">
                <a:solidFill>
                  <a:schemeClr val="bg1"/>
                </a:solidFill>
              </a:ln>
              <a:effectLst/>
            </c:spPr>
          </c:dPt>
          <c:dLbls>
            <c:dLbl>
              <c:idx val="7"/>
              <c:delete val="1"/>
            </c:dLbl>
            <c:dLbl>
              <c:idx val="8"/>
              <c:delete val="1"/>
            </c:dLbl>
            <c:dLbl>
              <c:idx val="9"/>
              <c:delete val="1"/>
            </c:dLbl>
            <c:spPr>
              <a:noFill/>
              <a:ln>
                <a:noFill/>
              </a:ln>
              <a:effectLst/>
            </c:spPr>
            <c:txPr>
              <a:bodyPr rot="0" spcFirstLastPara="0" vertOverflow="ellipsis" vert="horz" wrap="square" lIns="38100" tIns="19050" rIns="38100" bIns="19050" anchor="ctr" anchorCtr="1"/>
              <a:lstStyle/>
              <a:p>
                <a:pPr>
                  <a:defRPr lang="zh-CN" sz="800" b="0" i="0" u="none" strike="noStrike" kern="1200" baseline="0">
                    <a:solidFill>
                      <a:schemeClr val="tx1"/>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bestFit"/>
            <c:showLegendKey val="0"/>
            <c:showVal val="1"/>
            <c:showCatName val="1"/>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辅助表!$A$37:$A$46</c:f>
              <c:strCache>
                <c:ptCount val="10"/>
                <c:pt idx="0" c:formatCode="@">
                  <c:v>服务类</c:v>
                </c:pt>
                <c:pt idx="1">
                  <c:v>实施类</c:v>
                </c:pt>
                <c:pt idx="2">
                  <c:v>运营类</c:v>
                </c:pt>
                <c:pt idx="3">
                  <c:v>研发</c:v>
                </c:pt>
                <c:pt idx="4">
                  <c:v>职能</c:v>
                </c:pt>
                <c:pt idx="5">
                  <c:v>管理</c:v>
                </c:pt>
                <c:pt idx="6">
                  <c:v>销售</c:v>
                </c:pt>
                <c:pt idx="7">
                  <c:v>招聘</c:v>
                </c:pt>
                <c:pt idx="8">
                  <c:v>咨询/售前</c:v>
                </c:pt>
                <c:pt idx="9">
                  <c:v>公共事务</c:v>
                </c:pt>
              </c:strCache>
            </c:strRef>
          </c:cat>
          <c:val>
            <c:numRef>
              <c:f>辅助表!$B$37:$B$46</c:f>
              <c:numCache>
                <c:formatCode>General</c:formatCode>
                <c:ptCount val="10"/>
                <c:pt idx="0">
                  <c:v>6177</c:v>
                </c:pt>
                <c:pt idx="1">
                  <c:v>3432</c:v>
                </c:pt>
                <c:pt idx="2">
                  <c:v>457</c:v>
                </c:pt>
                <c:pt idx="3">
                  <c:v>201</c:v>
                </c:pt>
                <c:pt idx="4">
                  <c:v>197</c:v>
                </c:pt>
                <c:pt idx="5">
                  <c:v>122</c:v>
                </c:pt>
                <c:pt idx="6">
                  <c:v>105</c:v>
                </c:pt>
                <c:pt idx="7">
                  <c:v>32</c:v>
                </c:pt>
                <c:pt idx="8">
                  <c:v>22</c:v>
                </c:pt>
                <c:pt idx="9">
                  <c:v>6</c:v>
                </c:pt>
              </c:numCache>
            </c:numRef>
          </c:val>
        </c:ser>
        <c:dLbls>
          <c:showLegendKey val="0"/>
          <c:showVal val="1"/>
          <c:showCatName val="1"/>
          <c:showSerName val="0"/>
          <c:showPercent val="0"/>
          <c:showBubbleSize val="0"/>
          <c:showLeaderLines val="1"/>
        </c:dLbls>
        <c:gapWidth val="100"/>
        <c:splitType val="pos"/>
        <c:splitPos val="8"/>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extLst>
      <c:ext uri="{0b15fc19-7d7d-44ad-8c2d-2c3a37ce22c3}">
        <chartProps xmlns="https://web.wps.cn/et/2018/main" chartId="{fa4ac9f4-1515-482b-a8af-86e7b84d0207}"/>
      </c:ext>
    </c:extLst>
  </c:chart>
  <c:spPr>
    <a:solidFill>
      <a:schemeClr val="bg1"/>
    </a:solidFill>
    <a:ln w="9525" cap="flat" cmpd="sng" algn="ctr">
      <a:solidFill>
        <a:schemeClr val="tx1">
          <a:lumMod val="15000"/>
          <a:lumOff val="85000"/>
        </a:schemeClr>
      </a:solidFill>
      <a:round/>
    </a:ln>
    <a:effectLst/>
  </c:spPr>
  <c:txPr>
    <a:bodyPr/>
    <a:lstStyle/>
    <a:p>
      <a:pPr>
        <a:defRPr lang="zh-CN" sz="80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t>整体情况</a:t>
            </a:r>
          </a:p>
        </c:rich>
      </c:tx>
      <c:layout/>
      <c:overlay val="0"/>
      <c:spPr>
        <a:noFill/>
        <a:ln>
          <a:noFill/>
        </a:ln>
        <a:effectLst/>
      </c:spPr>
    </c:title>
    <c:autoTitleDeleted val="0"/>
    <c:plotArea>
      <c:layout/>
      <c:barChart>
        <c:barDir val="bar"/>
        <c:grouping val="clustered"/>
        <c:varyColors val="0"/>
        <c:ser>
          <c:idx val="0"/>
          <c:order val="0"/>
          <c:tx>
            <c:strRef>
              <c:f>辅助表!$B$50</c:f>
              <c:strCache>
                <c:ptCount val="1"/>
                <c:pt idx="0">
                  <c:v>数据</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辅助表!$A$51:$A$54</c:f>
              <c:strCache>
                <c:ptCount val="4"/>
                <c:pt idx="0">
                  <c:v>在职人数</c:v>
                </c:pt>
                <c:pt idx="1">
                  <c:v>入职人数</c:v>
                </c:pt>
                <c:pt idx="2">
                  <c:v>离职人数</c:v>
                </c:pt>
                <c:pt idx="3">
                  <c:v>离职率</c:v>
                </c:pt>
              </c:strCache>
            </c:strRef>
          </c:cat>
          <c:val>
            <c:numRef>
              <c:f>辅助表!$B$51:$B$54</c:f>
              <c:numCache>
                <c:formatCode>General</c:formatCode>
                <c:ptCount val="4"/>
                <c:pt idx="0">
                  <c:v>8900</c:v>
                </c:pt>
                <c:pt idx="1">
                  <c:v>980</c:v>
                </c:pt>
                <c:pt idx="2">
                  <c:v>340</c:v>
                </c:pt>
                <c:pt idx="3" c:formatCode="0%">
                  <c:v>0.12</c:v>
                </c:pt>
              </c:numCache>
            </c:numRef>
          </c:val>
        </c:ser>
        <c:dLbls>
          <c:showLegendKey val="0"/>
          <c:showVal val="1"/>
          <c:showCatName val="0"/>
          <c:showSerName val="0"/>
          <c:showPercent val="0"/>
          <c:showBubbleSize val="0"/>
        </c:dLbls>
        <c:gapWidth val="140"/>
        <c:overlap val="-40"/>
        <c:axId val="325708590"/>
        <c:axId val="970195289"/>
      </c:barChart>
      <c:catAx>
        <c:axId val="325708590"/>
        <c:scaling>
          <c:orientation val="maxMin"/>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70195289"/>
        <c:crosses val="autoZero"/>
        <c:auto val="1"/>
        <c:lblAlgn val="ctr"/>
        <c:lblOffset val="100"/>
        <c:noMultiLvlLbl val="0"/>
      </c:catAx>
      <c:valAx>
        <c:axId val="970195289"/>
        <c:scaling>
          <c:orientation val="minMax"/>
        </c:scaling>
        <c:delete val="1"/>
        <c:axPos val="t"/>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25708590"/>
        <c:crosses val="autoZero"/>
        <c:crossBetween val="midCat"/>
      </c:valAx>
      <c:spPr>
        <a:noFill/>
        <a:ln>
          <a:noFill/>
        </a:ln>
        <a:effectLst/>
      </c:spPr>
    </c:plotArea>
    <c:plotVisOnly val="1"/>
    <c:dispBlanksAs val="gap"/>
    <c:showDLblsOverMax val="0"/>
    <c:extLst>
      <c:ext uri="{0b15fc19-7d7d-44ad-8c2d-2c3a37ce22c3}">
        <chartProps xmlns="https://web.wps.cn/et/2018/main" chartId="{f3baea32-7767-4c02-932e-8b75bae15e20}"/>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8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lang="en-US" altLang="zh-CN" sz="108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2025</a:t>
            </a:r>
            <a:r>
              <a:rPr altLang="en-US" sz="108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年闲置休假情况</a:t>
            </a:r>
            <a:endParaRPr lang="en-US" altLang="zh-CN" sz="108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辅助表!$B$68</c:f>
              <c:strCache>
                <c:ptCount val="1"/>
                <c:pt idx="0">
                  <c:v>闲置人月数</c:v>
                </c:pt>
              </c:strCache>
            </c:strRef>
          </c:tx>
          <c:spPr>
            <a:solidFill>
              <a:schemeClr val="accent1"/>
            </a:solidFill>
            <a:ln>
              <a:noFill/>
            </a:ln>
            <a:effectLst/>
          </c:spPr>
          <c:invertIfNegative val="0"/>
          <c:dLbls>
            <c:delete val="1"/>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辅助表!$B$69:$B$73</c:f>
              <c:numCache>
                <c:formatCode>General</c:formatCode>
                <c:ptCount val="5"/>
                <c:pt idx="0">
                  <c:v>340</c:v>
                </c:pt>
                <c:pt idx="1">
                  <c:v>234</c:v>
                </c:pt>
                <c:pt idx="2">
                  <c:v>456</c:v>
                </c:pt>
                <c:pt idx="3">
                  <c:v>123</c:v>
                </c:pt>
                <c:pt idx="4">
                  <c:v>1</c:v>
                </c:pt>
              </c:numCache>
            </c:numRef>
          </c:val>
        </c:ser>
        <c:ser>
          <c:idx val="1"/>
          <c:order val="1"/>
          <c:tx>
            <c:strRef>
              <c:f>辅助表!$C$68</c:f>
              <c:strCache>
                <c:ptCount val="1"/>
                <c:pt idx="0">
                  <c:v>待岗人月数</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辅助表!$C$69:$C$73</c:f>
              <c:numCache>
                <c:formatCode>_ * #,##0_ ;_ * \-#,##0_ ;_ * "-"??_ ;_ @_ </c:formatCode>
                <c:ptCount val="5"/>
                <c:pt idx="0">
                  <c:v>460</c:v>
                </c:pt>
                <c:pt idx="1" c:formatCode="General">
                  <c:v>340</c:v>
                </c:pt>
                <c:pt idx="2" c:formatCode="General">
                  <c:v>450</c:v>
                </c:pt>
                <c:pt idx="3" c:formatCode="General">
                  <c:v>230</c:v>
                </c:pt>
                <c:pt idx="4" c:formatCode="General">
                  <c:v>29</c:v>
                </c:pt>
              </c:numCache>
            </c:numRef>
          </c:val>
        </c:ser>
        <c:ser>
          <c:idx val="2"/>
          <c:order val="2"/>
          <c:tx>
            <c:strRef>
              <c:f>辅助表!$D$68</c:f>
              <c:strCache>
                <c:ptCount val="1"/>
                <c:pt idx="0">
                  <c:v>休假人月数</c:v>
                </c:pt>
              </c:strCache>
            </c:strRef>
          </c:tx>
          <c:spPr>
            <a:solidFill>
              <a:schemeClr val="accent3"/>
            </a:solidFill>
            <a:ln>
              <a:noFill/>
            </a:ln>
            <a:effectLst/>
          </c:spPr>
          <c:invertIfNegative val="0"/>
          <c:dLbls>
            <c:delete val="1"/>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辅助表!$D$69:$D$73</c:f>
              <c:numCache>
                <c:formatCode>General</c:formatCode>
                <c:ptCount val="5"/>
                <c:pt idx="0">
                  <c:v>90</c:v>
                </c:pt>
                <c:pt idx="1">
                  <c:v>48</c:v>
                </c:pt>
                <c:pt idx="2">
                  <c:v>48</c:v>
                </c:pt>
                <c:pt idx="3">
                  <c:v>29</c:v>
                </c:pt>
                <c:pt idx="4">
                  <c:v>9</c:v>
                </c:pt>
              </c:numCache>
            </c:numRef>
          </c:val>
        </c:ser>
        <c:dLbls>
          <c:showLegendKey val="0"/>
          <c:showVal val="0"/>
          <c:showCatName val="0"/>
          <c:showSerName val="0"/>
          <c:showPercent val="0"/>
          <c:showBubbleSize val="0"/>
        </c:dLbls>
        <c:gapWidth val="246"/>
        <c:overlap val="-28"/>
        <c:axId val="650090561"/>
        <c:axId val="623437688"/>
      </c:barChart>
      <c:barChart>
        <c:barDir val="col"/>
        <c:grouping val="clustered"/>
        <c:varyColors val="0"/>
        <c:dLbls>
          <c:showLegendKey val="0"/>
          <c:showVal val="0"/>
          <c:showCatName val="0"/>
          <c:showSerName val="0"/>
          <c:showPercent val="0"/>
          <c:showBubbleSize val="0"/>
        </c:dLbls>
        <c:gapWidth val="246"/>
        <c:overlap val="-28"/>
        <c:axId val="68927866"/>
        <c:axId val="921144158"/>
      </c:barChart>
      <c:lineChart>
        <c:grouping val="standard"/>
        <c:varyColors val="0"/>
        <c:ser>
          <c:idx val="3"/>
          <c:order val="3"/>
          <c:tx>
            <c:strRef>
              <c:f>辅助表!$E$68</c:f>
              <c:strCache>
                <c:ptCount val="1"/>
                <c:pt idx="0">
                  <c:v>闲置待岗率</c:v>
                </c:pt>
              </c:strCache>
            </c:strRef>
          </c:tx>
          <c:spPr>
            <a:ln w="15875" cap="flat">
              <a:solidFill>
                <a:schemeClr val="accent1"/>
              </a:solidFill>
              <a:round/>
            </a:ln>
            <a:effectLst/>
            <a:sp3d contourW="15875"/>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辅助表!$E$69:$E$73</c:f>
              <c:numCache>
                <c:formatCode>0%</c:formatCode>
                <c:ptCount val="5"/>
                <c:pt idx="0">
                  <c:v>0.235294117647059</c:v>
                </c:pt>
                <c:pt idx="1">
                  <c:v>0.249565217391304</c:v>
                </c:pt>
                <c:pt idx="2">
                  <c:v>0.161785714285714</c:v>
                </c:pt>
                <c:pt idx="3">
                  <c:v>0.271538461538462</c:v>
                </c:pt>
                <c:pt idx="4">
                  <c:v>0.120481927710843</c:v>
                </c:pt>
              </c:numCache>
            </c:numRef>
          </c:val>
          <c:smooth val="1"/>
        </c:ser>
        <c:ser>
          <c:idx val="4"/>
          <c:order val="4"/>
          <c:tx>
            <c:strRef>
              <c:f>辅助表!$F$68</c:f>
              <c:strCache>
                <c:ptCount val="1"/>
                <c:pt idx="0">
                  <c:v>休假率</c:v>
                </c:pt>
              </c:strCache>
            </c:strRef>
          </c:tx>
          <c:spPr>
            <a:ln w="28575" cap="rnd">
              <a:solidFill>
                <a:schemeClr val="accent5"/>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辅助表!$F$69:$F$73</c:f>
              <c:numCache>
                <c:formatCode>0%</c:formatCode>
                <c:ptCount val="5"/>
                <c:pt idx="0">
                  <c:v>0.0264705882352941</c:v>
                </c:pt>
                <c:pt idx="1">
                  <c:v>0.0208695652173913</c:v>
                </c:pt>
                <c:pt idx="2">
                  <c:v>0.00857142857142857</c:v>
                </c:pt>
                <c:pt idx="3">
                  <c:v>0.0223076923076923</c:v>
                </c:pt>
                <c:pt idx="4">
                  <c:v>0.036144578313253</c:v>
                </c:pt>
              </c:numCache>
            </c:numRef>
          </c:val>
          <c:smooth val="1"/>
        </c:ser>
        <c:dLbls>
          <c:showLegendKey val="0"/>
          <c:showVal val="1"/>
          <c:showCatName val="0"/>
          <c:showSerName val="0"/>
          <c:showPercent val="0"/>
          <c:showBubbleSize val="0"/>
        </c:dLbls>
        <c:marker val="0"/>
        <c:smooth val="1"/>
        <c:axId val="68927866"/>
        <c:axId val="921144158"/>
      </c:lineChart>
      <c:catAx>
        <c:axId val="65009056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623437688"/>
        <c:crosses val="autoZero"/>
        <c:auto val="1"/>
        <c:lblAlgn val="ctr"/>
        <c:lblOffset val="100"/>
        <c:noMultiLvlLbl val="0"/>
      </c:catAx>
      <c:valAx>
        <c:axId val="623437688"/>
        <c:scaling>
          <c:orientation val="minMax"/>
          <c:max val="800"/>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650090561"/>
        <c:crosses val="autoZero"/>
        <c:crossBetween val="between"/>
      </c:valAx>
      <c:catAx>
        <c:axId val="68927866"/>
        <c:scaling>
          <c:orientation val="minMax"/>
        </c:scaling>
        <c:delete val="1"/>
        <c:axPos val="b"/>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921144158"/>
        <c:crosses val="autoZero"/>
        <c:auto val="1"/>
        <c:lblAlgn val="ctr"/>
        <c:lblOffset val="100"/>
        <c:noMultiLvlLbl val="0"/>
      </c:catAx>
      <c:valAx>
        <c:axId val="921144158"/>
        <c:scaling>
          <c:orientation val="minMax"/>
          <c:min val="-0.5"/>
        </c:scaling>
        <c:delete val="0"/>
        <c:axPos val="r"/>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68927866"/>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3"/>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4"/>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e44836bd-5237-409c-9a1a-418c7f417b3f}"/>
      </c:ext>
    </c:extLst>
  </c:chart>
  <c:spPr>
    <a:solidFill>
      <a:schemeClr val="bg1"/>
    </a:solidFill>
    <a:ln w="9525" cap="flat" cmpd="sng" algn="ctr">
      <a:solidFill>
        <a:schemeClr val="tx1">
          <a:lumMod val="15000"/>
          <a:lumOff val="85000"/>
        </a:schemeClr>
      </a:solidFill>
      <a:round/>
    </a:ln>
    <a:effectLst/>
  </c:spPr>
  <c:txPr>
    <a:bodyPr/>
    <a:lstStyle/>
    <a:p>
      <a:pPr>
        <a:defRPr lang="zh-CN" sz="90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altLang="en-US"/>
              <a:t>低毛利人员情况</a:t>
            </a:r>
            <a:endParaRPr lang="en-US" altLang="zh-CN"/>
          </a:p>
        </c:rich>
      </c:tx>
      <c:layout/>
      <c:overlay val="0"/>
      <c:spPr>
        <a:noFill/>
        <a:ln>
          <a:noFill/>
        </a:ln>
        <a:effectLst/>
      </c:spPr>
    </c:title>
    <c:autoTitleDeleted val="0"/>
    <c:plotArea>
      <c:layout/>
      <c:barChart>
        <c:barDir val="col"/>
        <c:grouping val="clustered"/>
        <c:varyColors val="0"/>
        <c:ser>
          <c:idx val="0"/>
          <c:order val="0"/>
          <c:tx>
            <c:strRef>
              <c:f>辅助表!$B$76</c:f>
              <c:strCache>
                <c:ptCount val="1"/>
                <c:pt idx="0">
                  <c:v>低毛利人员数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辅助表!$A$77:$A$81</c:f>
              <c:strCache>
                <c:ptCount val="5"/>
                <c:pt idx="0" c:formatCode="@">
                  <c:v>体系1</c:v>
                </c:pt>
                <c:pt idx="1" c:formatCode="@">
                  <c:v>体系2</c:v>
                </c:pt>
                <c:pt idx="2" c:formatCode="@">
                  <c:v>体系3</c:v>
                </c:pt>
                <c:pt idx="3" c:formatCode="@">
                  <c:v>体系4</c:v>
                </c:pt>
                <c:pt idx="4" c:formatCode="@">
                  <c:v>体系5</c:v>
                </c:pt>
              </c:strCache>
            </c:strRef>
          </c:cat>
          <c:val>
            <c:numRef>
              <c:f>辅助表!$B$77:$B$81</c:f>
              <c:numCache>
                <c:formatCode>General</c:formatCode>
                <c:ptCount val="5"/>
                <c:pt idx="0">
                  <c:v>340</c:v>
                </c:pt>
                <c:pt idx="1">
                  <c:v>234</c:v>
                </c:pt>
                <c:pt idx="2">
                  <c:v>456</c:v>
                </c:pt>
                <c:pt idx="3">
                  <c:v>123</c:v>
                </c:pt>
                <c:pt idx="4">
                  <c:v>1</c:v>
                </c:pt>
              </c:numCache>
            </c:numRef>
          </c:val>
        </c:ser>
        <c:ser>
          <c:idx val="1"/>
          <c:order val="1"/>
          <c:tx>
            <c:strRef>
              <c:f>辅助表!$C$76</c:f>
              <c:strCache>
                <c:ptCount val="1"/>
                <c:pt idx="0">
                  <c:v>非付费的低毛利人员数</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辅助表!$A$77:$A$81</c:f>
              <c:strCache>
                <c:ptCount val="5"/>
                <c:pt idx="0" c:formatCode="@">
                  <c:v>体系1</c:v>
                </c:pt>
                <c:pt idx="1" c:formatCode="@">
                  <c:v>体系2</c:v>
                </c:pt>
                <c:pt idx="2" c:formatCode="@">
                  <c:v>体系3</c:v>
                </c:pt>
                <c:pt idx="3" c:formatCode="@">
                  <c:v>体系4</c:v>
                </c:pt>
                <c:pt idx="4" c:formatCode="@">
                  <c:v>体系5</c:v>
                </c:pt>
              </c:strCache>
            </c:strRef>
          </c:cat>
          <c:val>
            <c:numRef>
              <c:f>辅助表!$C$77:$C$81</c:f>
              <c:numCache>
                <c:formatCode>General</c:formatCode>
                <c:ptCount val="5"/>
                <c:pt idx="0">
                  <c:v>30</c:v>
                </c:pt>
                <c:pt idx="1">
                  <c:v>23</c:v>
                </c:pt>
                <c:pt idx="2">
                  <c:v>45</c:v>
                </c:pt>
                <c:pt idx="3">
                  <c:v>12</c:v>
                </c:pt>
                <c:pt idx="4">
                  <c:v>0</c:v>
                </c:pt>
              </c:numCache>
            </c:numRef>
          </c:val>
        </c:ser>
        <c:dLbls>
          <c:showLegendKey val="0"/>
          <c:showVal val="1"/>
          <c:showCatName val="0"/>
          <c:showSerName val="0"/>
          <c:showPercent val="0"/>
          <c:showBubbleSize val="0"/>
        </c:dLbls>
        <c:gapWidth val="219"/>
        <c:overlap val="-27"/>
        <c:axId val="926191168"/>
        <c:axId val="165303997"/>
      </c:barChart>
      <c:lineChart>
        <c:grouping val="standard"/>
        <c:varyColors val="0"/>
        <c:ser>
          <c:idx val="2"/>
          <c:order val="2"/>
          <c:tx>
            <c:strRef>
              <c:f>辅助表!$D$76</c:f>
              <c:strCache>
                <c:ptCount val="1"/>
                <c:pt idx="0">
                  <c:v>低毛利人员占比</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辅助表!$A$77:$A$81</c:f>
              <c:strCache>
                <c:ptCount val="5"/>
                <c:pt idx="0" c:formatCode="@">
                  <c:v>体系1</c:v>
                </c:pt>
                <c:pt idx="1" c:formatCode="@">
                  <c:v>体系2</c:v>
                </c:pt>
                <c:pt idx="2" c:formatCode="@">
                  <c:v>体系3</c:v>
                </c:pt>
                <c:pt idx="3" c:formatCode="@">
                  <c:v>体系4</c:v>
                </c:pt>
                <c:pt idx="4" c:formatCode="@">
                  <c:v>体系5</c:v>
                </c:pt>
              </c:strCache>
            </c:strRef>
          </c:cat>
          <c:val>
            <c:numRef>
              <c:f>辅助表!$D$77:$D$81</c:f>
              <c:numCache>
                <c:formatCode>0%</c:formatCode>
                <c:ptCount val="5"/>
                <c:pt idx="0">
                  <c:v>0.0882352941176471</c:v>
                </c:pt>
                <c:pt idx="1">
                  <c:v>0.0982905982905983</c:v>
                </c:pt>
                <c:pt idx="2">
                  <c:v>0.0986842105263158</c:v>
                </c:pt>
                <c:pt idx="3">
                  <c:v>0.0975609756097561</c:v>
                </c:pt>
                <c:pt idx="4">
                  <c:v>0</c:v>
                </c:pt>
              </c:numCache>
            </c:numRef>
          </c:val>
          <c:smooth val="0"/>
        </c:ser>
        <c:dLbls>
          <c:showLegendKey val="0"/>
          <c:showVal val="1"/>
          <c:showCatName val="0"/>
          <c:showSerName val="0"/>
          <c:showPercent val="0"/>
          <c:showBubbleSize val="0"/>
        </c:dLbls>
        <c:marker val="0"/>
        <c:smooth val="0"/>
        <c:axId val="490735325"/>
        <c:axId val="539780234"/>
      </c:lineChart>
      <c:catAx>
        <c:axId val="926191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303997"/>
        <c:crosses val="autoZero"/>
        <c:auto val="1"/>
        <c:lblAlgn val="ctr"/>
        <c:lblOffset val="100"/>
        <c:noMultiLvlLbl val="0"/>
      </c:catAx>
      <c:valAx>
        <c:axId val="165303997"/>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26191168"/>
        <c:crosses val="autoZero"/>
        <c:crossBetween val="between"/>
      </c:valAx>
      <c:catAx>
        <c:axId val="490735325"/>
        <c:scaling>
          <c:orientation val="minMax"/>
        </c:scaling>
        <c:delete val="1"/>
        <c:axPos val="b"/>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9780234"/>
        <c:crosses val="autoZero"/>
        <c:auto val="1"/>
        <c:lblAlgn val="ctr"/>
        <c:lblOffset val="100"/>
        <c:noMultiLvlLbl val="0"/>
      </c:catAx>
      <c:valAx>
        <c:axId val="539780234"/>
        <c:scaling>
          <c:orientation val="minMax"/>
        </c:scaling>
        <c:delete val="0"/>
        <c:axPos val="r"/>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90735325"/>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43c0ead-4c86-4c70-b568-94d72260733e}"/>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t>人员级别分布</a:t>
            </a:r>
          </a:p>
        </c:rich>
      </c:tx>
      <c:layout/>
      <c:overlay val="0"/>
      <c:spPr>
        <a:noFill/>
        <a:ln>
          <a:noFill/>
        </a:ln>
        <a:effectLst/>
      </c:spPr>
    </c:title>
    <c:autoTitleDeleted val="0"/>
    <c:plotArea>
      <c:layout/>
      <c:barChart>
        <c:barDir val="bar"/>
        <c:grouping val="clustered"/>
        <c:varyColors val="0"/>
        <c:ser>
          <c:idx val="0"/>
          <c:order val="0"/>
          <c:tx>
            <c:strRef>
              <c:f>辅助表!$B$96</c:f>
              <c:strCache>
                <c:ptCount val="1"/>
                <c:pt idx="0">
                  <c:v>在职人员</c:v>
                </c:pt>
              </c:strCache>
            </c:strRef>
          </c:tx>
          <c:spPr>
            <a:solidFill>
              <a:schemeClr val="accent1"/>
            </a:solidFill>
            <a:ln>
              <a:noFill/>
            </a:ln>
            <a:effectLst/>
          </c:spPr>
          <c:invertIfNegative val="0"/>
          <c:dLbls>
            <c:delete val="1"/>
          </c:dLbls>
          <c:cat>
            <c:strRef>
              <c:f>辅助表!$A$97:$A$103</c:f>
              <c:strCache>
                <c:ptCount val="7"/>
                <c:pt idx="0">
                  <c:v>1级</c:v>
                </c:pt>
                <c:pt idx="1">
                  <c:v>2级</c:v>
                </c:pt>
                <c:pt idx="2">
                  <c:v>3级</c:v>
                </c:pt>
                <c:pt idx="3">
                  <c:v>4级</c:v>
                </c:pt>
                <c:pt idx="4">
                  <c:v>5级</c:v>
                </c:pt>
                <c:pt idx="5">
                  <c:v>6级</c:v>
                </c:pt>
                <c:pt idx="6">
                  <c:v>7级及以上</c:v>
                </c:pt>
              </c:strCache>
            </c:strRef>
          </c:cat>
          <c:val>
            <c:numRef>
              <c:f>辅助表!$B$97:$B$103</c:f>
              <c:numCache>
                <c:formatCode>General</c:formatCode>
                <c:ptCount val="7"/>
                <c:pt idx="0">
                  <c:v>891</c:v>
                </c:pt>
                <c:pt idx="1">
                  <c:v>1027</c:v>
                </c:pt>
                <c:pt idx="2">
                  <c:v>1867</c:v>
                </c:pt>
                <c:pt idx="3">
                  <c:v>1144</c:v>
                </c:pt>
                <c:pt idx="4">
                  <c:v>833</c:v>
                </c:pt>
                <c:pt idx="5">
                  <c:v>811</c:v>
                </c:pt>
                <c:pt idx="6">
                  <c:v>811</c:v>
                </c:pt>
              </c:numCache>
            </c:numRef>
          </c:val>
        </c:ser>
        <c:ser>
          <c:idx val="1"/>
          <c:order val="1"/>
          <c:tx>
            <c:strRef>
              <c:f>辅助表!$C$96</c:f>
              <c:strCache>
                <c:ptCount val="1"/>
                <c:pt idx="0">
                  <c:v>入职人员</c:v>
                </c:pt>
              </c:strCache>
            </c:strRef>
          </c:tx>
          <c:spPr>
            <a:solidFill>
              <a:schemeClr val="accent2"/>
            </a:solidFill>
            <a:ln>
              <a:noFill/>
            </a:ln>
            <a:effectLst/>
          </c:spPr>
          <c:invertIfNegative val="0"/>
          <c:dLbls>
            <c:delete val="1"/>
          </c:dLbls>
          <c:cat>
            <c:strRef>
              <c:f>辅助表!$A$97:$A$103</c:f>
              <c:strCache>
                <c:ptCount val="7"/>
                <c:pt idx="0">
                  <c:v>1级</c:v>
                </c:pt>
                <c:pt idx="1">
                  <c:v>2级</c:v>
                </c:pt>
                <c:pt idx="2">
                  <c:v>3级</c:v>
                </c:pt>
                <c:pt idx="3">
                  <c:v>4级</c:v>
                </c:pt>
                <c:pt idx="4">
                  <c:v>5级</c:v>
                </c:pt>
                <c:pt idx="5">
                  <c:v>6级</c:v>
                </c:pt>
                <c:pt idx="6">
                  <c:v>7级及以上</c:v>
                </c:pt>
              </c:strCache>
            </c:strRef>
          </c:cat>
          <c:val>
            <c:numRef>
              <c:f>辅助表!$C$97:$C$103</c:f>
              <c:numCache>
                <c:formatCode>General</c:formatCode>
                <c:ptCount val="7"/>
                <c:pt idx="0">
                  <c:v>91</c:v>
                </c:pt>
                <c:pt idx="1">
                  <c:v>227</c:v>
                </c:pt>
                <c:pt idx="2">
                  <c:v>1067</c:v>
                </c:pt>
                <c:pt idx="3">
                  <c:v>344</c:v>
                </c:pt>
                <c:pt idx="4">
                  <c:v>33</c:v>
                </c:pt>
                <c:pt idx="5">
                  <c:v>11</c:v>
                </c:pt>
                <c:pt idx="6">
                  <c:v>11</c:v>
                </c:pt>
              </c:numCache>
            </c:numRef>
          </c:val>
        </c:ser>
        <c:ser>
          <c:idx val="2"/>
          <c:order val="2"/>
          <c:tx>
            <c:strRef>
              <c:f>辅助表!$D$96</c:f>
              <c:strCache>
                <c:ptCount val="1"/>
                <c:pt idx="0">
                  <c:v>离职人员</c:v>
                </c:pt>
              </c:strCache>
            </c:strRef>
          </c:tx>
          <c:spPr>
            <a:solidFill>
              <a:schemeClr val="accent3"/>
            </a:solidFill>
            <a:ln>
              <a:noFill/>
            </a:ln>
            <a:effectLst/>
          </c:spPr>
          <c:invertIfNegative val="0"/>
          <c:dLbls>
            <c:delete val="1"/>
          </c:dLbls>
          <c:cat>
            <c:strRef>
              <c:f>辅助表!$A$97:$A$103</c:f>
              <c:strCache>
                <c:ptCount val="7"/>
                <c:pt idx="0">
                  <c:v>1级</c:v>
                </c:pt>
                <c:pt idx="1">
                  <c:v>2级</c:v>
                </c:pt>
                <c:pt idx="2">
                  <c:v>3级</c:v>
                </c:pt>
                <c:pt idx="3">
                  <c:v>4级</c:v>
                </c:pt>
                <c:pt idx="4">
                  <c:v>5级</c:v>
                </c:pt>
                <c:pt idx="5">
                  <c:v>6级</c:v>
                </c:pt>
                <c:pt idx="6">
                  <c:v>7级及以上</c:v>
                </c:pt>
              </c:strCache>
            </c:strRef>
          </c:cat>
          <c:val>
            <c:numRef>
              <c:f>辅助表!$D$97:$D$103</c:f>
              <c:numCache>
                <c:formatCode>General</c:formatCode>
                <c:ptCount val="7"/>
                <c:pt idx="0">
                  <c:v>61</c:v>
                </c:pt>
                <c:pt idx="1">
                  <c:v>197</c:v>
                </c:pt>
                <c:pt idx="2">
                  <c:v>1037</c:v>
                </c:pt>
                <c:pt idx="3">
                  <c:v>314</c:v>
                </c:pt>
                <c:pt idx="4">
                  <c:v>3</c:v>
                </c:pt>
                <c:pt idx="5">
                  <c:v>2</c:v>
                </c:pt>
                <c:pt idx="6">
                  <c:v>1</c:v>
                </c:pt>
              </c:numCache>
            </c:numRef>
          </c:val>
        </c:ser>
        <c:dLbls>
          <c:showLegendKey val="0"/>
          <c:showVal val="0"/>
          <c:showCatName val="0"/>
          <c:showSerName val="0"/>
          <c:showPercent val="0"/>
          <c:showBubbleSize val="0"/>
        </c:dLbls>
        <c:gapWidth val="140"/>
        <c:overlap val="-40"/>
        <c:axId val="278845652"/>
        <c:axId val="246944074"/>
      </c:barChart>
      <c:catAx>
        <c:axId val="27884565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46944074"/>
        <c:crosses val="autoZero"/>
        <c:auto val="1"/>
        <c:lblAlgn val="ctr"/>
        <c:lblOffset val="100"/>
        <c:noMultiLvlLbl val="0"/>
      </c:catAx>
      <c:valAx>
        <c:axId val="246944074"/>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7884565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e747d5d9-a4cc-47f0-aee3-312da9732c29}"/>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72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sz="72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各部门人员情况</a:t>
            </a:r>
            <a:endParaRPr sz="72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辅助表!$B$23</c:f>
              <c:strCache>
                <c:ptCount val="1"/>
                <c:pt idx="0">
                  <c:v>在职人数</c:v>
                </c:pt>
              </c:strCache>
            </c:strRef>
          </c:tx>
          <c:spPr>
            <a:solidFill>
              <a:schemeClr val="accent1"/>
            </a:solidFill>
            <a:ln>
              <a:noFill/>
            </a:ln>
            <a:effectLst/>
          </c:spPr>
          <c:invertIfNegative val="0"/>
          <c:dLbls>
            <c:delete val="1"/>
          </c:dLbls>
          <c:cat>
            <c:strRef>
              <c:f>辅助表!$A$24:$A$28</c:f>
              <c:strCache>
                <c:ptCount val="5"/>
                <c:pt idx="0" c:formatCode="@">
                  <c:v>体系1</c:v>
                </c:pt>
                <c:pt idx="1" c:formatCode="@">
                  <c:v>体系2</c:v>
                </c:pt>
                <c:pt idx="2" c:formatCode="@">
                  <c:v>体系3</c:v>
                </c:pt>
                <c:pt idx="3" c:formatCode="@">
                  <c:v>体系4</c:v>
                </c:pt>
                <c:pt idx="4" c:formatCode="@">
                  <c:v>体系5</c:v>
                </c:pt>
              </c:strCache>
            </c:strRef>
          </c:cat>
          <c:val>
            <c:numRef>
              <c:f>辅助表!$B$24:$B$28</c:f>
              <c:numCache>
                <c:formatCode>General</c:formatCode>
                <c:ptCount val="5"/>
                <c:pt idx="0">
                  <c:v>3400</c:v>
                </c:pt>
                <c:pt idx="1">
                  <c:v>2300</c:v>
                </c:pt>
                <c:pt idx="2">
                  <c:v>5600</c:v>
                </c:pt>
                <c:pt idx="3">
                  <c:v>1300</c:v>
                </c:pt>
                <c:pt idx="4">
                  <c:v>249</c:v>
                </c:pt>
              </c:numCache>
            </c:numRef>
          </c:val>
        </c:ser>
        <c:ser>
          <c:idx val="1"/>
          <c:order val="1"/>
          <c:tx>
            <c:strRef>
              <c:f>辅助表!$C$23</c:f>
              <c:strCache>
                <c:ptCount val="1"/>
                <c:pt idx="0">
                  <c:v>入职人数</c:v>
                </c:pt>
              </c:strCache>
            </c:strRef>
          </c:tx>
          <c:spPr>
            <a:solidFill>
              <a:schemeClr val="accent2"/>
            </a:solidFill>
            <a:ln>
              <a:noFill/>
            </a:ln>
            <a:effectLst/>
          </c:spPr>
          <c:invertIfNegative val="0"/>
          <c:dLbls>
            <c:delete val="1"/>
          </c:dLbls>
          <c:cat>
            <c:strRef>
              <c:f>辅助表!$A$24:$A$28</c:f>
              <c:strCache>
                <c:ptCount val="5"/>
                <c:pt idx="0" c:formatCode="@">
                  <c:v>体系1</c:v>
                </c:pt>
                <c:pt idx="1" c:formatCode="@">
                  <c:v>体系2</c:v>
                </c:pt>
                <c:pt idx="2" c:formatCode="@">
                  <c:v>体系3</c:v>
                </c:pt>
                <c:pt idx="3" c:formatCode="@">
                  <c:v>体系4</c:v>
                </c:pt>
                <c:pt idx="4" c:formatCode="@">
                  <c:v>体系5</c:v>
                </c:pt>
              </c:strCache>
            </c:strRef>
          </c:cat>
          <c:val>
            <c:numRef>
              <c:f>辅助表!$C$24:$C$28</c:f>
              <c:numCache>
                <c:formatCode>_ * #,##0_ ;_ * \-#,##0_ ;_ * "-"??_ ;_ @_ </c:formatCode>
                <c:ptCount val="5"/>
                <c:pt idx="0">
                  <c:v>460</c:v>
                </c:pt>
                <c:pt idx="1" c:formatCode="General">
                  <c:v>340</c:v>
                </c:pt>
                <c:pt idx="2" c:formatCode="General">
                  <c:v>450</c:v>
                </c:pt>
                <c:pt idx="3" c:formatCode="General">
                  <c:v>230</c:v>
                </c:pt>
                <c:pt idx="4" c:formatCode="General">
                  <c:v>29</c:v>
                </c:pt>
              </c:numCache>
            </c:numRef>
          </c:val>
        </c:ser>
        <c:ser>
          <c:idx val="2"/>
          <c:order val="2"/>
          <c:tx>
            <c:strRef>
              <c:f>辅助表!$D$23</c:f>
              <c:strCache>
                <c:ptCount val="1"/>
                <c:pt idx="0">
                  <c:v>离职人数</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6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辅助表!$A$24:$A$28</c:f>
              <c:strCache>
                <c:ptCount val="5"/>
                <c:pt idx="0" c:formatCode="@">
                  <c:v>体系1</c:v>
                </c:pt>
                <c:pt idx="1" c:formatCode="@">
                  <c:v>体系2</c:v>
                </c:pt>
                <c:pt idx="2" c:formatCode="@">
                  <c:v>体系3</c:v>
                </c:pt>
                <c:pt idx="3" c:formatCode="@">
                  <c:v>体系4</c:v>
                </c:pt>
                <c:pt idx="4" c:formatCode="@">
                  <c:v>体系5</c:v>
                </c:pt>
              </c:strCache>
            </c:strRef>
          </c:cat>
          <c:val>
            <c:numRef>
              <c:f>辅助表!$D$24:$D$28</c:f>
              <c:numCache>
                <c:formatCode>General</c:formatCode>
                <c:ptCount val="5"/>
                <c:pt idx="0">
                  <c:v>90</c:v>
                </c:pt>
                <c:pt idx="1">
                  <c:v>48</c:v>
                </c:pt>
                <c:pt idx="2">
                  <c:v>48</c:v>
                </c:pt>
                <c:pt idx="3">
                  <c:v>29</c:v>
                </c:pt>
                <c:pt idx="4">
                  <c:v>9</c:v>
                </c:pt>
              </c:numCache>
            </c:numRef>
          </c:val>
        </c:ser>
        <c:dLbls>
          <c:showLegendKey val="0"/>
          <c:showVal val="0"/>
          <c:showCatName val="0"/>
          <c:showSerName val="0"/>
          <c:showPercent val="0"/>
          <c:showBubbleSize val="0"/>
        </c:dLbls>
        <c:gapWidth val="219"/>
        <c:overlap val="-27"/>
        <c:axId val="520168876"/>
        <c:axId val="456009730"/>
      </c:barChart>
      <c:lineChart>
        <c:grouping val="standard"/>
        <c:varyColors val="0"/>
        <c:dLbls>
          <c:showLegendKey val="0"/>
          <c:showVal val="0"/>
          <c:showCatName val="0"/>
          <c:showSerName val="0"/>
          <c:showPercent val="0"/>
          <c:showBubbleSize val="0"/>
        </c:dLbls>
        <c:marker val="0"/>
        <c:smooth val="0"/>
        <c:axId val="520168876"/>
        <c:axId val="456009730"/>
      </c:lineChart>
      <c:lineChart>
        <c:grouping val="standard"/>
        <c:varyColors val="0"/>
        <c:ser>
          <c:idx val="3"/>
          <c:order val="3"/>
          <c:tx>
            <c:strRef>
              <c:f>辅助表!$E$23</c:f>
              <c:strCache>
                <c:ptCount val="1"/>
                <c:pt idx="0">
                  <c:v>离职率</c:v>
                </c:pt>
              </c:strCache>
            </c:strRef>
          </c:tx>
          <c:spPr>
            <a:ln w="28575" cap="rnd">
              <a:solidFill>
                <a:srgbClr val="FFC000"/>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6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辅助表!$A$24:$A$28</c:f>
              <c:strCache>
                <c:ptCount val="5"/>
                <c:pt idx="0" c:formatCode="@">
                  <c:v>体系1</c:v>
                </c:pt>
                <c:pt idx="1" c:formatCode="@">
                  <c:v>体系2</c:v>
                </c:pt>
                <c:pt idx="2" c:formatCode="@">
                  <c:v>体系3</c:v>
                </c:pt>
                <c:pt idx="3" c:formatCode="@">
                  <c:v>体系4</c:v>
                </c:pt>
                <c:pt idx="4" c:formatCode="@">
                  <c:v>体系5</c:v>
                </c:pt>
              </c:strCache>
            </c:strRef>
          </c:cat>
          <c:val>
            <c:numRef>
              <c:f>辅助表!$E$24:$E$28</c:f>
              <c:numCache>
                <c:formatCode>0%</c:formatCode>
                <c:ptCount val="5"/>
                <c:pt idx="0">
                  <c:v>0.13</c:v>
                </c:pt>
                <c:pt idx="1">
                  <c:v>0.09</c:v>
                </c:pt>
                <c:pt idx="2">
                  <c:v>0.23</c:v>
                </c:pt>
                <c:pt idx="3">
                  <c:v>0.12</c:v>
                </c:pt>
                <c:pt idx="4">
                  <c:v>0.09</c:v>
                </c:pt>
              </c:numCache>
            </c:numRef>
          </c:val>
          <c:smooth val="1"/>
        </c:ser>
        <c:dLbls>
          <c:showLegendKey val="0"/>
          <c:showVal val="1"/>
          <c:showCatName val="0"/>
          <c:showSerName val="0"/>
          <c:showPercent val="0"/>
          <c:showBubbleSize val="0"/>
        </c:dLbls>
        <c:marker val="0"/>
        <c:smooth val="1"/>
        <c:axId val="487915782"/>
        <c:axId val="597536476"/>
      </c:lineChart>
      <c:catAx>
        <c:axId val="5201688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456009730"/>
        <c:crosses val="autoZero"/>
        <c:auto val="1"/>
        <c:lblAlgn val="ctr"/>
        <c:lblOffset val="100"/>
        <c:noMultiLvlLbl val="0"/>
      </c:catAx>
      <c:valAx>
        <c:axId val="456009730"/>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520168876"/>
        <c:crosses val="autoZero"/>
        <c:crossBetween val="between"/>
      </c:valAx>
      <c:catAx>
        <c:axId val="487915782"/>
        <c:scaling>
          <c:orientation val="minMax"/>
        </c:scaling>
        <c:delete val="1"/>
        <c:axPos val="b"/>
        <c:majorTickMark val="none"/>
        <c:minorTickMark val="none"/>
        <c:tickLblPos val="nextTo"/>
        <c:txPr>
          <a:bodyPr rot="-6000000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597536476"/>
        <c:crosses val="autoZero"/>
        <c:auto val="1"/>
        <c:lblAlgn val="ctr"/>
        <c:lblOffset val="100"/>
        <c:noMultiLvlLbl val="0"/>
      </c:catAx>
      <c:valAx>
        <c:axId val="597536476"/>
        <c:scaling>
          <c:orientation val="minMax"/>
        </c:scaling>
        <c:delete val="0"/>
        <c:axPos val="r"/>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487915782"/>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3"/>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overlay val="0"/>
      <c:spPr>
        <a:noFill/>
        <a:ln>
          <a:noFill/>
        </a:ln>
        <a:effectLst/>
      </c:spPr>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3453b44d-b9e8-4a16-8909-24e66f6b118d}"/>
      </c:ext>
    </c:extLst>
  </c:chart>
  <c:spPr>
    <a:solidFill>
      <a:schemeClr val="bg1"/>
    </a:solidFill>
    <a:ln w="9525" cap="flat" cmpd="sng" algn="ctr">
      <a:solidFill>
        <a:schemeClr val="tx1">
          <a:lumMod val="15000"/>
          <a:lumOff val="85000"/>
        </a:schemeClr>
      </a:solidFill>
      <a:round/>
    </a:ln>
    <a:effectLst/>
  </c:spPr>
  <c:txPr>
    <a:bodyPr/>
    <a:lstStyle/>
    <a:p>
      <a:pPr>
        <a:defRPr lang="zh-CN" sz="60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72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title>
    <c:autoTitleDeleted val="0"/>
    <c:plotArea>
      <c:layout>
        <c:manualLayout>
          <c:layoutTarget val="inner"/>
          <c:xMode val="edge"/>
          <c:yMode val="edge"/>
          <c:x val="0.0445523648648649"/>
          <c:y val="0.227769679300292"/>
          <c:w val="0.854518581081081"/>
          <c:h val="0.650874635568513"/>
        </c:manualLayout>
      </c:layout>
      <c:ofPieChart>
        <c:ofPieType val="bar"/>
        <c:varyColors val="1"/>
        <c:ser>
          <c:idx val="0"/>
          <c:order val="0"/>
          <c:tx>
            <c:strRef>
              <c:f>辅助表!$B$36</c:f>
              <c:strCache>
                <c:ptCount val="1"/>
                <c:pt idx="0">
                  <c:v>在职人数</c:v>
                </c:pt>
              </c:strCache>
            </c:strRef>
          </c:tx>
          <c:spPr/>
          <c:explosion val="0"/>
          <c:dPt>
            <c:idx val="0"/>
            <c:bubble3D val="0"/>
            <c:spPr>
              <a:solidFill>
                <a:schemeClr val="accent1"/>
              </a:solidFill>
              <a:ln w="9525">
                <a:solidFill>
                  <a:schemeClr val="bg1"/>
                </a:solidFill>
              </a:ln>
              <a:effectLst/>
            </c:spPr>
          </c:dPt>
          <c:dPt>
            <c:idx val="1"/>
            <c:bubble3D val="0"/>
            <c:spPr>
              <a:solidFill>
                <a:schemeClr val="accent2"/>
              </a:solidFill>
              <a:ln w="9525">
                <a:solidFill>
                  <a:schemeClr val="bg1"/>
                </a:solidFill>
              </a:ln>
              <a:effectLst/>
            </c:spPr>
          </c:dPt>
          <c:dPt>
            <c:idx val="2"/>
            <c:bubble3D val="0"/>
            <c:spPr>
              <a:solidFill>
                <a:schemeClr val="accent3"/>
              </a:solidFill>
              <a:ln w="9525">
                <a:solidFill>
                  <a:schemeClr val="bg1"/>
                </a:solidFill>
              </a:ln>
              <a:effectLst/>
            </c:spPr>
          </c:dPt>
          <c:dPt>
            <c:idx val="3"/>
            <c:bubble3D val="0"/>
            <c:spPr>
              <a:solidFill>
                <a:schemeClr val="accent4"/>
              </a:solidFill>
              <a:ln w="9525">
                <a:solidFill>
                  <a:schemeClr val="bg1"/>
                </a:solidFill>
              </a:ln>
              <a:effectLst/>
            </c:spPr>
          </c:dPt>
          <c:dPt>
            <c:idx val="4"/>
            <c:bubble3D val="0"/>
            <c:spPr>
              <a:solidFill>
                <a:schemeClr val="accent5"/>
              </a:solidFill>
              <a:ln w="9525">
                <a:solidFill>
                  <a:schemeClr val="bg1"/>
                </a:solidFill>
              </a:ln>
              <a:effectLst/>
            </c:spPr>
          </c:dPt>
          <c:dPt>
            <c:idx val="5"/>
            <c:bubble3D val="0"/>
            <c:spPr>
              <a:solidFill>
                <a:schemeClr val="accent6"/>
              </a:solidFill>
              <a:ln w="9525">
                <a:solidFill>
                  <a:schemeClr val="bg1"/>
                </a:solidFill>
              </a:ln>
              <a:effectLst/>
            </c:spPr>
          </c:dPt>
          <c:dPt>
            <c:idx val="6"/>
            <c:bubble3D val="0"/>
            <c:spPr>
              <a:solidFill>
                <a:schemeClr val="accent1">
                  <a:lumMod val="60000"/>
                </a:schemeClr>
              </a:solidFill>
              <a:ln w="9525">
                <a:solidFill>
                  <a:schemeClr val="bg1"/>
                </a:solidFill>
              </a:ln>
              <a:effectLst/>
            </c:spPr>
          </c:dPt>
          <c:dPt>
            <c:idx val="7"/>
            <c:bubble3D val="0"/>
            <c:spPr>
              <a:solidFill>
                <a:schemeClr val="accent2">
                  <a:lumMod val="60000"/>
                </a:schemeClr>
              </a:solidFill>
              <a:ln w="9525">
                <a:solidFill>
                  <a:schemeClr val="bg1"/>
                </a:solidFill>
              </a:ln>
              <a:effectLst/>
            </c:spPr>
          </c:dPt>
          <c:dPt>
            <c:idx val="8"/>
            <c:bubble3D val="0"/>
            <c:spPr>
              <a:solidFill>
                <a:schemeClr val="accent3">
                  <a:lumMod val="60000"/>
                </a:schemeClr>
              </a:solidFill>
              <a:ln w="9525">
                <a:solidFill>
                  <a:schemeClr val="bg1"/>
                </a:solidFill>
              </a:ln>
              <a:effectLst/>
            </c:spPr>
          </c:dPt>
          <c:dPt>
            <c:idx val="9"/>
            <c:bubble3D val="0"/>
            <c:spPr>
              <a:solidFill>
                <a:schemeClr val="accent4">
                  <a:lumMod val="60000"/>
                </a:schemeClr>
              </a:solidFill>
              <a:ln w="9525">
                <a:solidFill>
                  <a:schemeClr val="bg1"/>
                </a:solidFill>
              </a:ln>
              <a:effectLst/>
            </c:spPr>
          </c:dPt>
          <c:dPt>
            <c:idx val="10"/>
            <c:bubble3D val="0"/>
            <c:spPr>
              <a:solidFill>
                <a:schemeClr val="accent5">
                  <a:lumMod val="60000"/>
                </a:schemeClr>
              </a:solidFill>
              <a:ln w="9525">
                <a:solidFill>
                  <a:schemeClr val="bg1"/>
                </a:solidFill>
              </a:ln>
              <a:effectLst/>
            </c:spPr>
          </c:dPt>
          <c:dLbls>
            <c:dLbl>
              <c:idx val="7"/>
              <c:delete val="1"/>
            </c:dLbl>
            <c:dLbl>
              <c:idx val="8"/>
              <c:delete val="1"/>
            </c:dLbl>
            <c:dLbl>
              <c:idx val="9"/>
              <c:delete val="1"/>
            </c:dLbl>
            <c:spPr>
              <a:noFill/>
              <a:ln>
                <a:noFill/>
              </a:ln>
              <a:effectLst/>
            </c:spPr>
            <c:txPr>
              <a:bodyPr rot="0" spcFirstLastPara="0" vertOverflow="ellipsis" vert="horz" wrap="square" lIns="38100" tIns="19050" rIns="38100" bIns="19050" anchor="ctr" anchorCtr="1"/>
              <a:lstStyle/>
              <a:p>
                <a:pPr>
                  <a:defRPr lang="zh-CN" sz="600" b="1" i="0" u="none" strike="noStrike" kern="1200" baseline="0">
                    <a:solidFill>
                      <a:schemeClr val="tx1"/>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bestFit"/>
            <c:showLegendKey val="0"/>
            <c:showVal val="1"/>
            <c:showCatName val="1"/>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辅助表!$A$37:$A$46</c:f>
              <c:strCache>
                <c:ptCount val="10"/>
                <c:pt idx="0" c:formatCode="@">
                  <c:v>服务类</c:v>
                </c:pt>
                <c:pt idx="1">
                  <c:v>实施类</c:v>
                </c:pt>
                <c:pt idx="2">
                  <c:v>运营类</c:v>
                </c:pt>
                <c:pt idx="3">
                  <c:v>研发</c:v>
                </c:pt>
                <c:pt idx="4">
                  <c:v>职能</c:v>
                </c:pt>
                <c:pt idx="5">
                  <c:v>管理</c:v>
                </c:pt>
                <c:pt idx="6">
                  <c:v>销售</c:v>
                </c:pt>
                <c:pt idx="7">
                  <c:v>招聘</c:v>
                </c:pt>
                <c:pt idx="8">
                  <c:v>咨询/售前</c:v>
                </c:pt>
                <c:pt idx="9">
                  <c:v>公共事务</c:v>
                </c:pt>
              </c:strCache>
            </c:strRef>
          </c:cat>
          <c:val>
            <c:numRef>
              <c:f>辅助表!$B$37:$B$46</c:f>
              <c:numCache>
                <c:formatCode>General</c:formatCode>
                <c:ptCount val="10"/>
                <c:pt idx="0">
                  <c:v>6177</c:v>
                </c:pt>
                <c:pt idx="1">
                  <c:v>3432</c:v>
                </c:pt>
                <c:pt idx="2">
                  <c:v>457</c:v>
                </c:pt>
                <c:pt idx="3">
                  <c:v>201</c:v>
                </c:pt>
                <c:pt idx="4">
                  <c:v>197</c:v>
                </c:pt>
                <c:pt idx="5">
                  <c:v>122</c:v>
                </c:pt>
                <c:pt idx="6">
                  <c:v>105</c:v>
                </c:pt>
                <c:pt idx="7">
                  <c:v>32</c:v>
                </c:pt>
                <c:pt idx="8">
                  <c:v>22</c:v>
                </c:pt>
                <c:pt idx="9">
                  <c:v>6</c:v>
                </c:pt>
              </c:numCache>
            </c:numRef>
          </c:val>
        </c:ser>
        <c:dLbls>
          <c:showLegendKey val="0"/>
          <c:showVal val="1"/>
          <c:showCatName val="1"/>
          <c:showSerName val="0"/>
          <c:showPercent val="0"/>
          <c:showBubbleSize val="0"/>
          <c:showLeaderLines val="1"/>
        </c:dLbls>
        <c:gapWidth val="100"/>
        <c:splitType val="pos"/>
        <c:splitPos val="8"/>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extLst>
      <c:ext uri="{0b15fc19-7d7d-44ad-8c2d-2c3a37ce22c3}">
        <chartProps xmlns="https://web.wps.cn/et/2018/main" chartId="{729f34bc-4be0-4306-bbce-6dc7a8e7792a}"/>
      </c:ext>
    </c:extLst>
  </c:chart>
  <c:spPr>
    <a:solidFill>
      <a:schemeClr val="bg1"/>
    </a:solidFill>
    <a:ln w="9525" cap="flat" cmpd="sng" algn="ctr">
      <a:solidFill>
        <a:schemeClr val="tx1">
          <a:lumMod val="15000"/>
          <a:lumOff val="85000"/>
        </a:schemeClr>
      </a:solidFill>
      <a:bevel/>
    </a:ln>
    <a:effectLst/>
  </c:spPr>
  <c:txPr>
    <a:bodyPr/>
    <a:lstStyle/>
    <a:p>
      <a:pPr>
        <a:defRPr lang="zh-CN" sz="60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72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sz="72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不同项目类型人员投入情况</a:t>
            </a:r>
            <a:endParaRPr sz="72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overlay val="0"/>
      <c:spPr>
        <a:noFill/>
        <a:ln>
          <a:noFill/>
        </a:ln>
        <a:effectLst/>
      </c:spPr>
    </c:title>
    <c:autoTitleDeleted val="0"/>
    <c:plotArea>
      <c:layout>
        <c:manualLayout>
          <c:layoutTarget val="inner"/>
          <c:xMode val="edge"/>
          <c:yMode val="edge"/>
          <c:x val="0.234911986588433"/>
          <c:y val="0.210872576177285"/>
          <c:w val="0.718985750209556"/>
          <c:h val="0.662950138504155"/>
        </c:manualLayout>
      </c:layout>
      <c:lineChart>
        <c:grouping val="standard"/>
        <c:varyColors val="0"/>
        <c:ser>
          <c:idx val="0"/>
          <c:order val="0"/>
          <c:tx>
            <c:strRef>
              <c:f>[2]体系人头数!$A$19</c:f>
              <c:strCache>
                <c:ptCount val="1"/>
                <c:pt idx="0">
                  <c:v>任务&amp;服务类</c:v>
                </c:pt>
              </c:strCache>
            </c:strRef>
          </c:tx>
          <c:spPr>
            <a:ln w="28575" cap="rnd">
              <a:solidFill>
                <a:schemeClr val="accent1"/>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[2]体系人头数!$B$19:$I$19</c:f>
              <c:numCache>
                <c:formatCode>General</c:formatCode>
                <c:ptCount val="8"/>
                <c:pt idx="0">
                  <c:v>2300</c:v>
                </c:pt>
                <c:pt idx="1">
                  <c:v>2290</c:v>
                </c:pt>
                <c:pt idx="2">
                  <c:v>2280</c:v>
                </c:pt>
                <c:pt idx="3">
                  <c:v>2270</c:v>
                </c:pt>
                <c:pt idx="4">
                  <c:v>2260</c:v>
                </c:pt>
                <c:pt idx="5">
                  <c:v>2250</c:v>
                </c:pt>
                <c:pt idx="6">
                  <c:v>2240</c:v>
                </c:pt>
                <c:pt idx="7">
                  <c:v>2230</c:v>
                </c:pt>
              </c:numCache>
            </c:numRef>
          </c:val>
          <c:smooth val="0"/>
        </c:ser>
        <c:ser>
          <c:idx val="1"/>
          <c:order val="1"/>
          <c:tx>
            <c:strRef>
              <c:f>[2]体系人头数!$A$20</c:f>
              <c:strCache>
                <c:ptCount val="1"/>
                <c:pt idx="0">
                  <c:v>实施类</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[2]体系人头数!$B$20:$I$20</c:f>
              <c:numCache>
                <c:formatCode>General</c:formatCode>
                <c:ptCount val="8"/>
                <c:pt idx="0">
                  <c:v>1900</c:v>
                </c:pt>
                <c:pt idx="1">
                  <c:v>1890</c:v>
                </c:pt>
                <c:pt idx="2">
                  <c:v>1880</c:v>
                </c:pt>
                <c:pt idx="3">
                  <c:v>1870</c:v>
                </c:pt>
                <c:pt idx="4">
                  <c:v>1860</c:v>
                </c:pt>
                <c:pt idx="5">
                  <c:v>1850</c:v>
                </c:pt>
                <c:pt idx="6">
                  <c:v>1840</c:v>
                </c:pt>
                <c:pt idx="7">
                  <c:v>1830</c:v>
                </c:pt>
              </c:numCache>
            </c:numRef>
          </c:val>
          <c:smooth val="0"/>
        </c:ser>
        <c:ser>
          <c:idx val="2"/>
          <c:order val="2"/>
          <c:tx>
            <c:strRef>
              <c:f>[2]汇总数据!#REF!</c:f>
              <c:strCache>
                <c:ptCount val="1"/>
                <c:pt idx="0">
                  <c:v/>
                </c:pt>
              </c:strCache>
            </c:strRef>
          </c:tx>
          <c:spPr>
            <a:ln w="28575" cap="rnd">
              <a:solidFill>
                <a:schemeClr val="accent3"/>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[2]汇总数据!#REF!</c:f>
              <c:numCache>
                <c:formatCode>General</c:formatCode>
                <c:ptCount val="1"/>
                <c:pt idx="0">
                  <c:v>1</c:v>
                </c:pt>
              </c:numCache>
            </c:numRef>
          </c:val>
          <c:smooth val="0"/>
        </c:ser>
        <c:ser>
          <c:idx val="3"/>
          <c:order val="3"/>
          <c:tx>
            <c:strRef>
              <c:f>[2]体系人头数!$A$21</c:f>
              <c:strCache>
                <c:ptCount val="1"/>
                <c:pt idx="0">
                  <c:v>部门公共</c:v>
                </c:pt>
              </c:strCache>
            </c:strRef>
          </c:tx>
          <c:spPr>
            <a:ln w="28575" cap="rnd">
              <a:solidFill>
                <a:schemeClr val="accent4"/>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[2]体系人头数!$B$21:$I$21</c:f>
              <c:numCache>
                <c:formatCode>General</c:formatCode>
                <c:ptCount val="8"/>
                <c:pt idx="0">
                  <c:v>290</c:v>
                </c:pt>
                <c:pt idx="1">
                  <c:v>280</c:v>
                </c:pt>
                <c:pt idx="2">
                  <c:v>270</c:v>
                </c:pt>
                <c:pt idx="3">
                  <c:v>260</c:v>
                </c:pt>
                <c:pt idx="4">
                  <c:v>250</c:v>
                </c:pt>
                <c:pt idx="5">
                  <c:v>240</c:v>
                </c:pt>
                <c:pt idx="6">
                  <c:v>230</c:v>
                </c:pt>
                <c:pt idx="7">
                  <c:v>220</c:v>
                </c:pt>
              </c:numCache>
            </c:numRef>
          </c:val>
          <c:smooth val="0"/>
        </c:ser>
        <c:ser>
          <c:idx val="4"/>
          <c:order val="4"/>
          <c:tx>
            <c:strRef>
              <c:f>[2]体系人头数!$A$22</c:f>
              <c:strCache>
                <c:ptCount val="1"/>
                <c:pt idx="0">
                  <c:v>部门管理</c:v>
                </c:pt>
              </c:strCache>
            </c:strRef>
          </c:tx>
          <c:spPr>
            <a:ln w="28575" cap="rnd">
              <a:solidFill>
                <a:schemeClr val="accent5"/>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[2]体系人头数!$B$22:$I$22</c:f>
              <c:numCache>
                <c:formatCode>General</c:formatCode>
                <c:ptCount val="8"/>
                <c:pt idx="0">
                  <c:v>280</c:v>
                </c:pt>
                <c:pt idx="1">
                  <c:v>270</c:v>
                </c:pt>
                <c:pt idx="2">
                  <c:v>260</c:v>
                </c:pt>
                <c:pt idx="3">
                  <c:v>250</c:v>
                </c:pt>
                <c:pt idx="4">
                  <c:v>240</c:v>
                </c:pt>
                <c:pt idx="5">
                  <c:v>230</c:v>
                </c:pt>
                <c:pt idx="6">
                  <c:v>220</c:v>
                </c:pt>
                <c:pt idx="7">
                  <c:v>210</c:v>
                </c:pt>
              </c:numCache>
            </c:numRef>
          </c:val>
          <c:smooth val="0"/>
        </c:ser>
        <c:ser>
          <c:idx val="5"/>
          <c:order val="5"/>
          <c:tx>
            <c:strRef>
              <c:f>[2]体系人头数!$A$23</c:f>
              <c:strCache>
                <c:ptCount val="1"/>
                <c:pt idx="0">
                  <c:v>部门日常</c:v>
                </c:pt>
              </c:strCache>
            </c:strRef>
          </c:tx>
          <c:spPr>
            <a:ln w="28575" cap="rnd">
              <a:solidFill>
                <a:schemeClr val="accent6"/>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[2]体系人头数!$B$23:$I$23</c:f>
              <c:numCache>
                <c:formatCode>General</c:formatCode>
                <c:ptCount val="8"/>
                <c:pt idx="0">
                  <c:v>270</c:v>
                </c:pt>
                <c:pt idx="1">
                  <c:v>260</c:v>
                </c:pt>
                <c:pt idx="2">
                  <c:v>250</c:v>
                </c:pt>
                <c:pt idx="3">
                  <c:v>240</c:v>
                </c:pt>
                <c:pt idx="4">
                  <c:v>230</c:v>
                </c:pt>
                <c:pt idx="5">
                  <c:v>220</c:v>
                </c:pt>
                <c:pt idx="6">
                  <c:v>210</c:v>
                </c:pt>
                <c:pt idx="7">
                  <c:v>200</c:v>
                </c:pt>
              </c:numCache>
            </c:numRef>
          </c:val>
          <c:smooth val="0"/>
        </c:ser>
        <c:ser>
          <c:idx val="6"/>
          <c:order val="6"/>
          <c:tx>
            <c:strRef>
              <c:f>[2]体系人头数!$A$24</c:f>
              <c:strCache>
                <c:ptCount val="1"/>
                <c:pt idx="0">
                  <c:v>部门闲置</c:v>
                </c:pt>
              </c:strCache>
            </c:strRef>
          </c:tx>
          <c:spPr>
            <a:ln w="28575" cap="rnd">
              <a:solidFill>
                <a:schemeClr val="accent1">
                  <a:lumMod val="60000"/>
                </a:schemeClr>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[2]体系人头数!$B$24:$I$24</c:f>
              <c:numCache>
                <c:formatCode>General</c:formatCode>
                <c:ptCount val="8"/>
                <c:pt idx="0">
                  <c:v>260</c:v>
                </c:pt>
                <c:pt idx="1">
                  <c:v>250</c:v>
                </c:pt>
                <c:pt idx="2">
                  <c:v>240</c:v>
                </c:pt>
                <c:pt idx="3">
                  <c:v>230</c:v>
                </c:pt>
                <c:pt idx="4">
                  <c:v>220</c:v>
                </c:pt>
                <c:pt idx="5">
                  <c:v>210</c:v>
                </c:pt>
                <c:pt idx="6">
                  <c:v>200</c:v>
                </c:pt>
                <c:pt idx="7">
                  <c:v>190</c:v>
                </c:pt>
              </c:numCache>
            </c:numRef>
          </c:val>
          <c:smooth val="0"/>
        </c:ser>
        <c:ser>
          <c:idx val="7"/>
          <c:order val="7"/>
          <c:tx>
            <c:strRef>
              <c:f>[2]体系人头数!$A$25</c:f>
              <c:strCache>
                <c:ptCount val="1"/>
                <c:pt idx="0">
                  <c:v>部门休假</c:v>
                </c:pt>
              </c:strCache>
            </c:strRef>
          </c:tx>
          <c:spPr>
            <a:ln w="28575" cap="rnd">
              <a:solidFill>
                <a:schemeClr val="accent2">
                  <a:lumMod val="60000"/>
                </a:schemeClr>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[2]体系人头数!$B$25:$I$25</c:f>
              <c:numCache>
                <c:formatCode>General</c:formatCode>
                <c:ptCount val="8"/>
                <c:pt idx="0">
                  <c:v>250</c:v>
                </c:pt>
                <c:pt idx="1">
                  <c:v>240</c:v>
                </c:pt>
                <c:pt idx="2">
                  <c:v>230</c:v>
                </c:pt>
                <c:pt idx="3">
                  <c:v>220</c:v>
                </c:pt>
                <c:pt idx="4">
                  <c:v>210</c:v>
                </c:pt>
                <c:pt idx="5">
                  <c:v>200</c:v>
                </c:pt>
                <c:pt idx="6">
                  <c:v>190</c:v>
                </c:pt>
                <c:pt idx="7">
                  <c:v>180</c:v>
                </c:pt>
              </c:numCache>
            </c:numRef>
          </c:val>
          <c:smooth val="0"/>
        </c:ser>
        <c:ser>
          <c:idx val="8"/>
          <c:order val="8"/>
          <c:tx>
            <c:strRef>
              <c:f>[2]体系人头数!$A$26</c:f>
              <c:strCache>
                <c:ptCount val="1"/>
                <c:pt idx="0">
                  <c:v>产品研发</c:v>
                </c:pt>
              </c:strCache>
            </c:strRef>
          </c:tx>
          <c:spPr>
            <a:ln w="28575" cap="rnd">
              <a:solidFill>
                <a:schemeClr val="accent3">
                  <a:lumMod val="60000"/>
                </a:schemeClr>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[2]体系人头数!$B$26:$I$26</c:f>
              <c:numCache>
                <c:formatCode>General</c:formatCode>
                <c:ptCount val="8"/>
                <c:pt idx="0">
                  <c:v>240</c:v>
                </c:pt>
                <c:pt idx="1">
                  <c:v>230</c:v>
                </c:pt>
                <c:pt idx="2">
                  <c:v>220</c:v>
                </c:pt>
                <c:pt idx="3">
                  <c:v>210</c:v>
                </c:pt>
                <c:pt idx="4">
                  <c:v>200</c:v>
                </c:pt>
                <c:pt idx="5">
                  <c:v>190</c:v>
                </c:pt>
                <c:pt idx="6">
                  <c:v>180</c:v>
                </c:pt>
                <c:pt idx="7">
                  <c:v>170</c:v>
                </c:pt>
              </c:numCache>
            </c:numRef>
          </c:val>
          <c:smooth val="0"/>
        </c:ser>
        <c:ser>
          <c:idx val="9"/>
          <c:order val="9"/>
          <c:tx>
            <c:strRef>
              <c:f>[2]体系人头数!$A$27</c:f>
              <c:strCache>
                <c:ptCount val="1"/>
                <c:pt idx="0">
                  <c:v>内部管理</c:v>
                </c:pt>
              </c:strCache>
            </c:strRef>
          </c:tx>
          <c:spPr>
            <a:ln w="28575" cap="rnd">
              <a:solidFill>
                <a:schemeClr val="accent4">
                  <a:lumMod val="60000"/>
                </a:schemeClr>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[2]体系人头数!$B$27:$I$27</c:f>
              <c:numCache>
                <c:formatCode>General</c:formatCode>
                <c:ptCount val="8"/>
                <c:pt idx="0">
                  <c:v>230</c:v>
                </c:pt>
                <c:pt idx="1">
                  <c:v>220</c:v>
                </c:pt>
                <c:pt idx="2">
                  <c:v>210</c:v>
                </c:pt>
                <c:pt idx="3">
                  <c:v>200</c:v>
                </c:pt>
                <c:pt idx="4">
                  <c:v>190</c:v>
                </c:pt>
                <c:pt idx="5">
                  <c:v>180</c:v>
                </c:pt>
                <c:pt idx="6">
                  <c:v>170</c:v>
                </c:pt>
                <c:pt idx="7">
                  <c:v>160</c:v>
                </c:pt>
              </c:numCache>
            </c:numRef>
          </c:val>
          <c:smooth val="0"/>
        </c:ser>
        <c:ser>
          <c:idx val="10"/>
          <c:order val="10"/>
          <c:tx>
            <c:strRef>
              <c:f>[2]体系人头数!$A$28</c:f>
              <c:strCache>
                <c:ptCount val="1"/>
                <c:pt idx="0">
                  <c:v>售前类</c:v>
                </c:pt>
              </c:strCache>
            </c:strRef>
          </c:tx>
          <c:spPr>
            <a:ln w="28575" cap="rnd">
              <a:solidFill>
                <a:schemeClr val="accent5">
                  <a:lumMod val="60000"/>
                </a:schemeClr>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[2]体系人头数!$B$28:$I$28</c:f>
              <c:numCache>
                <c:formatCode>General</c:formatCode>
                <c:ptCount val="8"/>
                <c:pt idx="0">
                  <c:v>220</c:v>
                </c:pt>
                <c:pt idx="1">
                  <c:v>210</c:v>
                </c:pt>
                <c:pt idx="2">
                  <c:v>200</c:v>
                </c:pt>
                <c:pt idx="3">
                  <c:v>190</c:v>
                </c:pt>
                <c:pt idx="4">
                  <c:v>180</c:v>
                </c:pt>
                <c:pt idx="5">
                  <c:v>170</c:v>
                </c:pt>
                <c:pt idx="6">
                  <c:v>160</c:v>
                </c:pt>
                <c:pt idx="7">
                  <c:v>150</c:v>
                </c:pt>
              </c:numCache>
            </c:numRef>
          </c:val>
          <c:smooth val="0"/>
        </c:ser>
        <c:ser>
          <c:idx val="11"/>
          <c:order val="11"/>
          <c:tx>
            <c:strRef>
              <c:f>[2]体系人头数!$A$29</c:f>
              <c:strCache>
                <c:ptCount val="1"/>
                <c:pt idx="0">
                  <c:v>销售费用</c:v>
                </c:pt>
              </c:strCache>
            </c:strRef>
          </c:tx>
          <c:spPr>
            <a:ln w="28575" cap="rnd">
              <a:solidFill>
                <a:schemeClr val="accent6">
                  <a:lumMod val="60000"/>
                </a:schemeClr>
              </a:solidFill>
              <a:round/>
            </a:ln>
            <a:effectLst/>
          </c:spPr>
          <c:marker>
            <c:symbol val="none"/>
          </c:marker>
          <c:dLbls>
            <c:delete val="1"/>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[2]体系人头数!$B$29:$I$29</c:f>
              <c:numCache>
                <c:formatCode>General</c:formatCode>
                <c:ptCount val="8"/>
                <c:pt idx="0">
                  <c:v>210</c:v>
                </c:pt>
                <c:pt idx="1">
                  <c:v>200</c:v>
                </c:pt>
                <c:pt idx="2">
                  <c:v>190</c:v>
                </c:pt>
                <c:pt idx="3">
                  <c:v>180</c:v>
                </c:pt>
                <c:pt idx="4">
                  <c:v>170</c:v>
                </c:pt>
                <c:pt idx="5">
                  <c:v>160</c:v>
                </c:pt>
                <c:pt idx="6">
                  <c:v>150</c:v>
                </c:pt>
                <c:pt idx="7">
                  <c:v>140</c:v>
                </c:pt>
              </c:numCache>
            </c:numRef>
          </c:val>
          <c:smooth val="0"/>
        </c:ser>
        <c:ser>
          <c:idx val="12"/>
          <c:order val="12"/>
          <c:tx>
            <c:strRef>
              <c:f>[2]体系人头数!$A$30</c:f>
              <c:strCache>
                <c:ptCount val="1"/>
                <c:pt idx="0">
                  <c:v>运营类</c:v>
                </c:pt>
              </c:strCache>
            </c:strRef>
          </c:tx>
          <c:spPr>
            <a:ln w="28575" cap="rnd">
              <a:solidFill>
                <a:schemeClr val="accent1">
                  <a:lumMod val="80000"/>
                  <a:lumOff val="20000"/>
                </a:schemeClr>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6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[2]体系人头数!$B$18:$I$18</c:f>
              <c:strCache>
                <c:ptCount val="8"/>
                <c:pt idx="0">
                  <c:v>1月</c:v>
                </c:pt>
                <c:pt idx="1">
                  <c:v>2月</c:v>
                </c:pt>
                <c:pt idx="2">
                  <c:v>3月</c:v>
                </c:pt>
                <c:pt idx="3">
                  <c:v>4月</c:v>
                </c:pt>
                <c:pt idx="4">
                  <c:v>5月</c:v>
                </c:pt>
                <c:pt idx="5">
                  <c:v>6月</c:v>
                </c:pt>
                <c:pt idx="6">
                  <c:v>7月</c:v>
                </c:pt>
                <c:pt idx="7">
                  <c:v>8月</c:v>
                </c:pt>
              </c:strCache>
            </c:strRef>
          </c:cat>
          <c:val>
            <c:numRef>
              <c:f>[2]体系人头数!$B$30:$I$30</c:f>
              <c:numCache>
                <c:formatCode>General</c:formatCode>
                <c:ptCount val="8"/>
                <c:pt idx="0">
                  <c:v>200</c:v>
                </c:pt>
                <c:pt idx="1">
                  <c:v>190</c:v>
                </c:pt>
                <c:pt idx="2">
                  <c:v>180</c:v>
                </c:pt>
                <c:pt idx="3">
                  <c:v>170</c:v>
                </c:pt>
                <c:pt idx="4">
                  <c:v>160</c:v>
                </c:pt>
                <c:pt idx="5">
                  <c:v>150</c:v>
                </c:pt>
                <c:pt idx="6">
                  <c:v>140</c:v>
                </c:pt>
                <c:pt idx="7">
                  <c:v>130</c:v>
                </c:pt>
              </c:numCache>
            </c:numRef>
          </c:val>
          <c:smooth val="0"/>
        </c:ser>
        <c:dLbls>
          <c:showLegendKey val="0"/>
          <c:showVal val="0"/>
          <c:showCatName val="0"/>
          <c:showSerName val="0"/>
          <c:showPercent val="0"/>
          <c:showBubbleSize val="0"/>
        </c:dLbls>
        <c:marker val="0"/>
        <c:smooth val="0"/>
        <c:axId val="49553335"/>
        <c:axId val="429652588"/>
      </c:lineChart>
      <c:catAx>
        <c:axId val="49553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429652588"/>
        <c:crosses val="autoZero"/>
        <c:auto val="1"/>
        <c:lblAlgn val="ctr"/>
        <c:lblOffset val="100"/>
        <c:noMultiLvlLbl val="0"/>
      </c:catAx>
      <c:valAx>
        <c:axId val="42965258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49553335"/>
        <c:crosses val="autoZero"/>
        <c:crossBetween val="between"/>
      </c:valAx>
      <c:spPr>
        <a:noFill/>
        <a:ln>
          <a:noFill/>
        </a:ln>
        <a:effectLst/>
      </c:spPr>
    </c:plotArea>
    <c:legend>
      <c:legendPos val="l"/>
      <c:legendEntry>
        <c:idx val="0"/>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3"/>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4"/>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5"/>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6"/>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7"/>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8"/>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9"/>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0"/>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1"/>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2"/>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manualLayout>
          <c:xMode val="edge"/>
          <c:yMode val="edge"/>
          <c:x val="0.0226320201173512"/>
          <c:y val="0.274584487534626"/>
          <c:w val="0.196563285834032"/>
          <c:h val="0.632963988919668"/>
        </c:manualLayout>
      </c:layout>
      <c:overlay val="0"/>
      <c:spPr>
        <a:noFill/>
        <a:ln>
          <a:noFill/>
        </a:ln>
        <a:effectLst/>
      </c:spPr>
      <c:txPr>
        <a:bodyPr rot="0" spcFirstLastPara="0" vertOverflow="ellipsis" vert="horz" wrap="square" anchor="ctr" anchorCtr="1"/>
        <a:lstStyle/>
        <a:p>
          <a:pPr>
            <a:defRPr lang="zh-CN" sz="6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8507e0a5-d37d-4ff1-9b65-688192525c72}"/>
      </c:ext>
    </c:extLst>
  </c:chart>
  <c:spPr>
    <a:solidFill>
      <a:schemeClr val="bg1"/>
    </a:solidFill>
    <a:ln w="9525" cap="flat" cmpd="sng" algn="ctr">
      <a:solidFill>
        <a:schemeClr val="tx1">
          <a:lumMod val="15000"/>
          <a:lumOff val="85000"/>
        </a:schemeClr>
      </a:solidFill>
      <a:round/>
    </a:ln>
    <a:effectLst/>
  </c:spPr>
  <c:txPr>
    <a:bodyPr/>
    <a:lstStyle/>
    <a:p>
      <a:pPr>
        <a:defRPr lang="zh-CN" sz="60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84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lang="en-US" altLang="zh-CN" sz="84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2025</a:t>
            </a:r>
            <a:r>
              <a:rPr altLang="en-US" sz="84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年闲置休假情况</a:t>
            </a:r>
            <a:endParaRPr lang="en-US" altLang="zh-CN" sz="84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辅助表!$B$68</c:f>
              <c:strCache>
                <c:ptCount val="1"/>
                <c:pt idx="0">
                  <c:v>闲置人月数</c:v>
                </c:pt>
              </c:strCache>
            </c:strRef>
          </c:tx>
          <c:spPr>
            <a:solidFill>
              <a:schemeClr val="accent1"/>
            </a:solidFill>
            <a:ln>
              <a:noFill/>
            </a:ln>
            <a:effectLst/>
          </c:spPr>
          <c:invertIfNegative val="0"/>
          <c:dLbls>
            <c:delete val="1"/>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辅助表!$B$69:$B$73</c:f>
              <c:numCache>
                <c:formatCode>General</c:formatCode>
                <c:ptCount val="5"/>
                <c:pt idx="0">
                  <c:v>340</c:v>
                </c:pt>
                <c:pt idx="1">
                  <c:v>234</c:v>
                </c:pt>
                <c:pt idx="2">
                  <c:v>456</c:v>
                </c:pt>
                <c:pt idx="3">
                  <c:v>123</c:v>
                </c:pt>
                <c:pt idx="4">
                  <c:v>1</c:v>
                </c:pt>
              </c:numCache>
            </c:numRef>
          </c:val>
        </c:ser>
        <c:ser>
          <c:idx val="1"/>
          <c:order val="1"/>
          <c:tx>
            <c:strRef>
              <c:f>辅助表!$C$68</c:f>
              <c:strCache>
                <c:ptCount val="1"/>
                <c:pt idx="0">
                  <c:v>待岗人月数</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7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辅助表!$C$69:$C$73</c:f>
              <c:numCache>
                <c:formatCode>_ * #,##0_ ;_ * \-#,##0_ ;_ * "-"??_ ;_ @_ </c:formatCode>
                <c:ptCount val="5"/>
                <c:pt idx="0">
                  <c:v>460</c:v>
                </c:pt>
                <c:pt idx="1" c:formatCode="General">
                  <c:v>340</c:v>
                </c:pt>
                <c:pt idx="2" c:formatCode="General">
                  <c:v>450</c:v>
                </c:pt>
                <c:pt idx="3" c:formatCode="General">
                  <c:v>230</c:v>
                </c:pt>
                <c:pt idx="4" c:formatCode="General">
                  <c:v>29</c:v>
                </c:pt>
              </c:numCache>
            </c:numRef>
          </c:val>
        </c:ser>
        <c:ser>
          <c:idx val="2"/>
          <c:order val="2"/>
          <c:tx>
            <c:strRef>
              <c:f>辅助表!$D$68</c:f>
              <c:strCache>
                <c:ptCount val="1"/>
                <c:pt idx="0">
                  <c:v>休假人月数</c:v>
                </c:pt>
              </c:strCache>
            </c:strRef>
          </c:tx>
          <c:spPr>
            <a:solidFill>
              <a:schemeClr val="accent3"/>
            </a:solidFill>
            <a:ln>
              <a:noFill/>
            </a:ln>
            <a:effectLst/>
          </c:spPr>
          <c:invertIfNegative val="0"/>
          <c:dLbls>
            <c:delete val="1"/>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辅助表!$D$69:$D$73</c:f>
              <c:numCache>
                <c:formatCode>General</c:formatCode>
                <c:ptCount val="5"/>
                <c:pt idx="0">
                  <c:v>90</c:v>
                </c:pt>
                <c:pt idx="1">
                  <c:v>48</c:v>
                </c:pt>
                <c:pt idx="2">
                  <c:v>48</c:v>
                </c:pt>
                <c:pt idx="3">
                  <c:v>29</c:v>
                </c:pt>
                <c:pt idx="4">
                  <c:v>9</c:v>
                </c:pt>
              </c:numCache>
            </c:numRef>
          </c:val>
        </c:ser>
        <c:dLbls>
          <c:showLegendKey val="0"/>
          <c:showVal val="0"/>
          <c:showCatName val="0"/>
          <c:showSerName val="0"/>
          <c:showPercent val="0"/>
          <c:showBubbleSize val="0"/>
        </c:dLbls>
        <c:gapWidth val="246"/>
        <c:overlap val="-28"/>
        <c:axId val="650090561"/>
        <c:axId val="623437688"/>
      </c:barChart>
      <c:barChart>
        <c:barDir val="col"/>
        <c:grouping val="clustered"/>
        <c:varyColors val="0"/>
        <c:dLbls>
          <c:showLegendKey val="0"/>
          <c:showVal val="0"/>
          <c:showCatName val="0"/>
          <c:showSerName val="0"/>
          <c:showPercent val="0"/>
          <c:showBubbleSize val="0"/>
        </c:dLbls>
        <c:gapWidth val="246"/>
        <c:overlap val="-28"/>
        <c:axId val="68927866"/>
        <c:axId val="921144158"/>
      </c:barChart>
      <c:lineChart>
        <c:grouping val="standard"/>
        <c:varyColors val="0"/>
        <c:ser>
          <c:idx val="3"/>
          <c:order val="3"/>
          <c:tx>
            <c:strRef>
              <c:f>辅助表!$E$68</c:f>
              <c:strCache>
                <c:ptCount val="1"/>
                <c:pt idx="0">
                  <c:v>闲置待岗率</c:v>
                </c:pt>
              </c:strCache>
            </c:strRef>
          </c:tx>
          <c:spPr>
            <a:ln w="15875" cap="flat">
              <a:solidFill>
                <a:schemeClr val="accent1"/>
              </a:solidFill>
              <a:round/>
            </a:ln>
            <a:effectLst/>
            <a:sp3d contourW="15875"/>
          </c:spPr>
          <c:marker>
            <c:symbol val="none"/>
          </c:marker>
          <c:dLbls>
            <c:spPr>
              <a:noFill/>
              <a:ln>
                <a:noFill/>
              </a:ln>
              <a:effectLst/>
            </c:spPr>
            <c:txPr>
              <a:bodyPr rot="0" spcFirstLastPara="0" vertOverflow="ellipsis" vert="horz" wrap="square" lIns="38100" tIns="19050" rIns="38100" bIns="19050" anchor="ctr" anchorCtr="1"/>
              <a:lstStyle/>
              <a:p>
                <a:pPr>
                  <a:defRPr lang="zh-CN" sz="7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辅助表!$E$69:$E$73</c:f>
              <c:numCache>
                <c:formatCode>0%</c:formatCode>
                <c:ptCount val="5"/>
                <c:pt idx="0">
                  <c:v>0.235294117647059</c:v>
                </c:pt>
                <c:pt idx="1">
                  <c:v>0.249565217391304</c:v>
                </c:pt>
                <c:pt idx="2">
                  <c:v>0.161785714285714</c:v>
                </c:pt>
                <c:pt idx="3">
                  <c:v>0.271538461538462</c:v>
                </c:pt>
                <c:pt idx="4">
                  <c:v>0.120481927710843</c:v>
                </c:pt>
              </c:numCache>
            </c:numRef>
          </c:val>
          <c:smooth val="1"/>
        </c:ser>
        <c:ser>
          <c:idx val="4"/>
          <c:order val="4"/>
          <c:tx>
            <c:strRef>
              <c:f>辅助表!$F$68</c:f>
              <c:strCache>
                <c:ptCount val="1"/>
                <c:pt idx="0">
                  <c:v>休假率</c:v>
                </c:pt>
              </c:strCache>
            </c:strRef>
          </c:tx>
          <c:spPr>
            <a:ln w="28575" cap="rnd">
              <a:solidFill>
                <a:schemeClr val="accent5"/>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7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辅助表!$A$69:$A$73</c:f>
              <c:strCache>
                <c:ptCount val="5"/>
                <c:pt idx="0" c:formatCode="@">
                  <c:v>体系1</c:v>
                </c:pt>
                <c:pt idx="1" c:formatCode="@">
                  <c:v>体系2</c:v>
                </c:pt>
                <c:pt idx="2" c:formatCode="@">
                  <c:v>体系3</c:v>
                </c:pt>
                <c:pt idx="3" c:formatCode="@">
                  <c:v>体系4</c:v>
                </c:pt>
                <c:pt idx="4" c:formatCode="@">
                  <c:v>体系5</c:v>
                </c:pt>
              </c:strCache>
            </c:strRef>
          </c:cat>
          <c:val>
            <c:numRef>
              <c:f>辅助表!$F$69:$F$73</c:f>
              <c:numCache>
                <c:formatCode>0%</c:formatCode>
                <c:ptCount val="5"/>
                <c:pt idx="0">
                  <c:v>0.0264705882352941</c:v>
                </c:pt>
                <c:pt idx="1">
                  <c:v>0.0208695652173913</c:v>
                </c:pt>
                <c:pt idx="2">
                  <c:v>0.00857142857142857</c:v>
                </c:pt>
                <c:pt idx="3">
                  <c:v>0.0223076923076923</c:v>
                </c:pt>
                <c:pt idx="4">
                  <c:v>0.036144578313253</c:v>
                </c:pt>
              </c:numCache>
            </c:numRef>
          </c:val>
          <c:smooth val="1"/>
        </c:ser>
        <c:dLbls>
          <c:showLegendKey val="0"/>
          <c:showVal val="1"/>
          <c:showCatName val="0"/>
          <c:showSerName val="0"/>
          <c:showPercent val="0"/>
          <c:showBubbleSize val="0"/>
        </c:dLbls>
        <c:marker val="0"/>
        <c:smooth val="1"/>
        <c:axId val="68927866"/>
        <c:axId val="921144158"/>
      </c:lineChart>
      <c:catAx>
        <c:axId val="65009056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623437688"/>
        <c:crosses val="autoZero"/>
        <c:auto val="1"/>
        <c:lblAlgn val="ctr"/>
        <c:lblOffset val="100"/>
        <c:noMultiLvlLbl val="0"/>
      </c:catAx>
      <c:valAx>
        <c:axId val="623437688"/>
        <c:scaling>
          <c:orientation val="minMax"/>
          <c:max val="800"/>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650090561"/>
        <c:crosses val="autoZero"/>
        <c:crossBetween val="between"/>
      </c:valAx>
      <c:catAx>
        <c:axId val="68927866"/>
        <c:scaling>
          <c:orientation val="minMax"/>
        </c:scaling>
        <c:delete val="1"/>
        <c:axPos val="b"/>
        <c:majorTickMark val="none"/>
        <c:minorTickMark val="none"/>
        <c:tickLblPos val="nextTo"/>
        <c:txPr>
          <a:bodyPr rot="-6000000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921144158"/>
        <c:crosses val="autoZero"/>
        <c:auto val="1"/>
        <c:lblAlgn val="ctr"/>
        <c:lblOffset val="100"/>
        <c:noMultiLvlLbl val="0"/>
      </c:catAx>
      <c:valAx>
        <c:axId val="921144158"/>
        <c:scaling>
          <c:orientation val="minMax"/>
          <c:min val="-0.5"/>
        </c:scaling>
        <c:delete val="0"/>
        <c:axPos val="r"/>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68927866"/>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3"/>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4"/>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overlay val="0"/>
      <c:spPr>
        <a:noFill/>
        <a:ln>
          <a:noFill/>
        </a:ln>
        <a:effectLst/>
      </c:spPr>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6465366e-0d39-4058-b052-50a9b3097798}"/>
      </c:ext>
    </c:extLst>
  </c:chart>
  <c:spPr>
    <a:solidFill>
      <a:schemeClr val="bg1"/>
    </a:solidFill>
    <a:ln w="0" cap="flat" cmpd="sng" algn="ctr">
      <a:solidFill>
        <a:schemeClr val="bg2"/>
      </a:solidFill>
      <a:round/>
    </a:ln>
    <a:effectLst/>
  </c:spPr>
  <c:txPr>
    <a:bodyPr/>
    <a:lstStyle/>
    <a:p>
      <a:pPr>
        <a:defRPr lang="zh-CN" sz="70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84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altLang="en-US" sz="84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低毛利人员情况</a:t>
            </a:r>
            <a:endParaRPr lang="en-US" altLang="zh-CN" sz="84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辅助表!$B$76</c:f>
              <c:strCache>
                <c:ptCount val="1"/>
                <c:pt idx="0">
                  <c:v>低毛利人员数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7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辅助表!$A$77:$A$81</c:f>
              <c:strCache>
                <c:ptCount val="5"/>
                <c:pt idx="0" c:formatCode="@">
                  <c:v>体系1</c:v>
                </c:pt>
                <c:pt idx="1" c:formatCode="@">
                  <c:v>体系2</c:v>
                </c:pt>
                <c:pt idx="2" c:formatCode="@">
                  <c:v>体系3</c:v>
                </c:pt>
                <c:pt idx="3" c:formatCode="@">
                  <c:v>体系4</c:v>
                </c:pt>
                <c:pt idx="4" c:formatCode="@">
                  <c:v>体系5</c:v>
                </c:pt>
              </c:strCache>
            </c:strRef>
          </c:cat>
          <c:val>
            <c:numRef>
              <c:f>辅助表!$B$77:$B$81</c:f>
              <c:numCache>
                <c:formatCode>General</c:formatCode>
                <c:ptCount val="5"/>
                <c:pt idx="0">
                  <c:v>340</c:v>
                </c:pt>
                <c:pt idx="1">
                  <c:v>234</c:v>
                </c:pt>
                <c:pt idx="2">
                  <c:v>456</c:v>
                </c:pt>
                <c:pt idx="3">
                  <c:v>123</c:v>
                </c:pt>
                <c:pt idx="4">
                  <c:v>1</c:v>
                </c:pt>
              </c:numCache>
            </c:numRef>
          </c:val>
        </c:ser>
        <c:ser>
          <c:idx val="1"/>
          <c:order val="1"/>
          <c:tx>
            <c:strRef>
              <c:f>辅助表!$C$76</c:f>
              <c:strCache>
                <c:ptCount val="1"/>
                <c:pt idx="0">
                  <c:v>非付费的低毛利人员数</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7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辅助表!$A$77:$A$81</c:f>
              <c:strCache>
                <c:ptCount val="5"/>
                <c:pt idx="0" c:formatCode="@">
                  <c:v>体系1</c:v>
                </c:pt>
                <c:pt idx="1" c:formatCode="@">
                  <c:v>体系2</c:v>
                </c:pt>
                <c:pt idx="2" c:formatCode="@">
                  <c:v>体系3</c:v>
                </c:pt>
                <c:pt idx="3" c:formatCode="@">
                  <c:v>体系4</c:v>
                </c:pt>
                <c:pt idx="4" c:formatCode="@">
                  <c:v>体系5</c:v>
                </c:pt>
              </c:strCache>
            </c:strRef>
          </c:cat>
          <c:val>
            <c:numRef>
              <c:f>辅助表!$C$77:$C$81</c:f>
              <c:numCache>
                <c:formatCode>General</c:formatCode>
                <c:ptCount val="5"/>
                <c:pt idx="0">
                  <c:v>30</c:v>
                </c:pt>
                <c:pt idx="1">
                  <c:v>23</c:v>
                </c:pt>
                <c:pt idx="2">
                  <c:v>45</c:v>
                </c:pt>
                <c:pt idx="3">
                  <c:v>12</c:v>
                </c:pt>
                <c:pt idx="4">
                  <c:v>0</c:v>
                </c:pt>
              </c:numCache>
            </c:numRef>
          </c:val>
        </c:ser>
        <c:dLbls>
          <c:showLegendKey val="0"/>
          <c:showVal val="1"/>
          <c:showCatName val="0"/>
          <c:showSerName val="0"/>
          <c:showPercent val="0"/>
          <c:showBubbleSize val="0"/>
        </c:dLbls>
        <c:gapWidth val="219"/>
        <c:overlap val="-27"/>
        <c:axId val="926191168"/>
        <c:axId val="165303997"/>
      </c:barChart>
      <c:lineChart>
        <c:grouping val="standard"/>
        <c:varyColors val="0"/>
        <c:ser>
          <c:idx val="2"/>
          <c:order val="2"/>
          <c:tx>
            <c:strRef>
              <c:f>辅助表!$D$76</c:f>
              <c:strCache>
                <c:ptCount val="1"/>
                <c:pt idx="0">
                  <c:v>低毛利人员占比</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7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辅助表!$A$77:$A$81</c:f>
              <c:strCache>
                <c:ptCount val="5"/>
                <c:pt idx="0" c:formatCode="@">
                  <c:v>体系1</c:v>
                </c:pt>
                <c:pt idx="1" c:formatCode="@">
                  <c:v>体系2</c:v>
                </c:pt>
                <c:pt idx="2" c:formatCode="@">
                  <c:v>体系3</c:v>
                </c:pt>
                <c:pt idx="3" c:formatCode="@">
                  <c:v>体系4</c:v>
                </c:pt>
                <c:pt idx="4" c:formatCode="@">
                  <c:v>体系5</c:v>
                </c:pt>
              </c:strCache>
            </c:strRef>
          </c:cat>
          <c:val>
            <c:numRef>
              <c:f>辅助表!$D$77:$D$81</c:f>
              <c:numCache>
                <c:formatCode>0%</c:formatCode>
                <c:ptCount val="5"/>
                <c:pt idx="0">
                  <c:v>0.0882352941176471</c:v>
                </c:pt>
                <c:pt idx="1">
                  <c:v>0.0982905982905983</c:v>
                </c:pt>
                <c:pt idx="2">
                  <c:v>0.0986842105263158</c:v>
                </c:pt>
                <c:pt idx="3">
                  <c:v>0.0975609756097561</c:v>
                </c:pt>
                <c:pt idx="4">
                  <c:v>0</c:v>
                </c:pt>
              </c:numCache>
            </c:numRef>
          </c:val>
          <c:smooth val="0"/>
        </c:ser>
        <c:dLbls>
          <c:showLegendKey val="0"/>
          <c:showVal val="1"/>
          <c:showCatName val="0"/>
          <c:showSerName val="0"/>
          <c:showPercent val="0"/>
          <c:showBubbleSize val="0"/>
        </c:dLbls>
        <c:marker val="0"/>
        <c:smooth val="0"/>
        <c:axId val="490735325"/>
        <c:axId val="539780234"/>
      </c:lineChart>
      <c:catAx>
        <c:axId val="926191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165303997"/>
        <c:crosses val="autoZero"/>
        <c:auto val="1"/>
        <c:lblAlgn val="ctr"/>
        <c:lblOffset val="100"/>
        <c:noMultiLvlLbl val="0"/>
      </c:catAx>
      <c:valAx>
        <c:axId val="165303997"/>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926191168"/>
        <c:crosses val="autoZero"/>
        <c:crossBetween val="between"/>
      </c:valAx>
      <c:catAx>
        <c:axId val="490735325"/>
        <c:scaling>
          <c:orientation val="minMax"/>
        </c:scaling>
        <c:delete val="1"/>
        <c:axPos val="b"/>
        <c:majorTickMark val="none"/>
        <c:minorTickMark val="none"/>
        <c:tickLblPos val="nextTo"/>
        <c:txPr>
          <a:bodyPr rot="-6000000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539780234"/>
        <c:crosses val="autoZero"/>
        <c:auto val="1"/>
        <c:lblAlgn val="ctr"/>
        <c:lblOffset val="100"/>
        <c:noMultiLvlLbl val="0"/>
      </c:catAx>
      <c:valAx>
        <c:axId val="539780234"/>
        <c:scaling>
          <c:orientation val="minMax"/>
        </c:scaling>
        <c:delete val="0"/>
        <c:axPos val="r"/>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490735325"/>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overlay val="0"/>
      <c:spPr>
        <a:noFill/>
        <a:ln>
          <a:noFill/>
        </a:ln>
        <a:effectLst/>
      </c:spPr>
      <c:txPr>
        <a:bodyPr rot="0" spcFirstLastPara="0" vertOverflow="ellipsis" vert="horz" wrap="square" anchor="ctr" anchorCtr="1"/>
        <a:lstStyle/>
        <a:p>
          <a:pPr>
            <a:defRPr lang="zh-CN" sz="7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eb0ffdce-e678-4d7e-a0a2-08dfdfd275bd}"/>
      </c:ext>
    </c:extLst>
  </c:chart>
  <c:spPr>
    <a:solidFill>
      <a:schemeClr val="bg1"/>
    </a:solidFill>
    <a:ln w="9525" cap="flat" cmpd="sng" algn="ctr">
      <a:solidFill>
        <a:schemeClr val="tx1">
          <a:lumMod val="15000"/>
          <a:lumOff val="85000"/>
        </a:schemeClr>
      </a:solidFill>
      <a:round/>
    </a:ln>
    <a:effectLst/>
  </c:spPr>
  <c:txPr>
    <a:bodyPr/>
    <a:lstStyle/>
    <a:p>
      <a:pPr>
        <a:defRPr lang="zh-CN" sz="700">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84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sz="84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人员级别分布</a:t>
            </a:r>
            <a:endParaRPr sz="84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overlay val="0"/>
      <c:spPr>
        <a:noFill/>
        <a:ln>
          <a:noFill/>
        </a:ln>
        <a:effectLst/>
      </c:spPr>
    </c:title>
    <c:autoTitleDeleted val="0"/>
    <c:plotArea>
      <c:layout>
        <c:manualLayout>
          <c:layoutTarget val="inner"/>
          <c:xMode val="edge"/>
          <c:yMode val="edge"/>
          <c:x val="0.230114942528736"/>
          <c:y val="0.142298670836591"/>
          <c:w val="0.714137931034483"/>
          <c:h val="0.725254104769351"/>
        </c:manualLayout>
      </c:layout>
      <c:barChart>
        <c:barDir val="bar"/>
        <c:grouping val="clustered"/>
        <c:varyColors val="0"/>
        <c:ser>
          <c:idx val="0"/>
          <c:order val="0"/>
          <c:tx>
            <c:strRef>
              <c:f>辅助表!$B$96</c:f>
              <c:strCache>
                <c:ptCount val="1"/>
                <c:pt idx="0">
                  <c:v>在职人员</c:v>
                </c:pt>
              </c:strCache>
            </c:strRef>
          </c:tx>
          <c:spPr>
            <a:solidFill>
              <a:schemeClr val="accent1"/>
            </a:solidFill>
            <a:ln>
              <a:noFill/>
            </a:ln>
            <a:effectLst/>
          </c:spPr>
          <c:invertIfNegative val="0"/>
          <c:dLbls>
            <c:delete val="1"/>
          </c:dLbls>
          <c:cat>
            <c:strRef>
              <c:f>辅助表!$A$97:$A$103</c:f>
              <c:strCache>
                <c:ptCount val="7"/>
                <c:pt idx="0">
                  <c:v>1级</c:v>
                </c:pt>
                <c:pt idx="1">
                  <c:v>2级</c:v>
                </c:pt>
                <c:pt idx="2">
                  <c:v>3级</c:v>
                </c:pt>
                <c:pt idx="3">
                  <c:v>4级</c:v>
                </c:pt>
                <c:pt idx="4">
                  <c:v>5级</c:v>
                </c:pt>
                <c:pt idx="5">
                  <c:v>6级</c:v>
                </c:pt>
                <c:pt idx="6">
                  <c:v>7级及以上</c:v>
                </c:pt>
              </c:strCache>
            </c:strRef>
          </c:cat>
          <c:val>
            <c:numRef>
              <c:f>辅助表!$B$97:$B$103</c:f>
              <c:numCache>
                <c:formatCode>General</c:formatCode>
                <c:ptCount val="7"/>
                <c:pt idx="0">
                  <c:v>891</c:v>
                </c:pt>
                <c:pt idx="1">
                  <c:v>1027</c:v>
                </c:pt>
                <c:pt idx="2">
                  <c:v>1867</c:v>
                </c:pt>
                <c:pt idx="3">
                  <c:v>1144</c:v>
                </c:pt>
                <c:pt idx="4">
                  <c:v>833</c:v>
                </c:pt>
                <c:pt idx="5">
                  <c:v>811</c:v>
                </c:pt>
                <c:pt idx="6">
                  <c:v>811</c:v>
                </c:pt>
              </c:numCache>
            </c:numRef>
          </c:val>
        </c:ser>
        <c:ser>
          <c:idx val="1"/>
          <c:order val="1"/>
          <c:tx>
            <c:strRef>
              <c:f>辅助表!$C$96</c:f>
              <c:strCache>
                <c:ptCount val="1"/>
                <c:pt idx="0">
                  <c:v>入职人员</c:v>
                </c:pt>
              </c:strCache>
            </c:strRef>
          </c:tx>
          <c:spPr>
            <a:solidFill>
              <a:schemeClr val="accent2"/>
            </a:solidFill>
            <a:ln>
              <a:noFill/>
            </a:ln>
            <a:effectLst/>
          </c:spPr>
          <c:invertIfNegative val="0"/>
          <c:dLbls>
            <c:delete val="1"/>
          </c:dLbls>
          <c:cat>
            <c:strRef>
              <c:f>辅助表!$A$97:$A$103</c:f>
              <c:strCache>
                <c:ptCount val="7"/>
                <c:pt idx="0">
                  <c:v>1级</c:v>
                </c:pt>
                <c:pt idx="1">
                  <c:v>2级</c:v>
                </c:pt>
                <c:pt idx="2">
                  <c:v>3级</c:v>
                </c:pt>
                <c:pt idx="3">
                  <c:v>4级</c:v>
                </c:pt>
                <c:pt idx="4">
                  <c:v>5级</c:v>
                </c:pt>
                <c:pt idx="5">
                  <c:v>6级</c:v>
                </c:pt>
                <c:pt idx="6">
                  <c:v>7级及以上</c:v>
                </c:pt>
              </c:strCache>
            </c:strRef>
          </c:cat>
          <c:val>
            <c:numRef>
              <c:f>辅助表!$C$97:$C$103</c:f>
              <c:numCache>
                <c:formatCode>General</c:formatCode>
                <c:ptCount val="7"/>
                <c:pt idx="0">
                  <c:v>91</c:v>
                </c:pt>
                <c:pt idx="1">
                  <c:v>227</c:v>
                </c:pt>
                <c:pt idx="2">
                  <c:v>1067</c:v>
                </c:pt>
                <c:pt idx="3">
                  <c:v>344</c:v>
                </c:pt>
                <c:pt idx="4">
                  <c:v>33</c:v>
                </c:pt>
                <c:pt idx="5">
                  <c:v>11</c:v>
                </c:pt>
                <c:pt idx="6">
                  <c:v>11</c:v>
                </c:pt>
              </c:numCache>
            </c:numRef>
          </c:val>
        </c:ser>
        <c:ser>
          <c:idx val="2"/>
          <c:order val="2"/>
          <c:tx>
            <c:strRef>
              <c:f>辅助表!$D$96</c:f>
              <c:strCache>
                <c:ptCount val="1"/>
                <c:pt idx="0">
                  <c:v>离职人员</c:v>
                </c:pt>
              </c:strCache>
            </c:strRef>
          </c:tx>
          <c:spPr>
            <a:solidFill>
              <a:schemeClr val="accent3"/>
            </a:solidFill>
            <a:ln>
              <a:noFill/>
            </a:ln>
            <a:effectLst/>
          </c:spPr>
          <c:invertIfNegative val="0"/>
          <c:dLbls>
            <c:delete val="1"/>
          </c:dLbls>
          <c:cat>
            <c:strRef>
              <c:f>辅助表!$A$97:$A$103</c:f>
              <c:strCache>
                <c:ptCount val="7"/>
                <c:pt idx="0">
                  <c:v>1级</c:v>
                </c:pt>
                <c:pt idx="1">
                  <c:v>2级</c:v>
                </c:pt>
                <c:pt idx="2">
                  <c:v>3级</c:v>
                </c:pt>
                <c:pt idx="3">
                  <c:v>4级</c:v>
                </c:pt>
                <c:pt idx="4">
                  <c:v>5级</c:v>
                </c:pt>
                <c:pt idx="5">
                  <c:v>6级</c:v>
                </c:pt>
                <c:pt idx="6">
                  <c:v>7级及以上</c:v>
                </c:pt>
              </c:strCache>
            </c:strRef>
          </c:cat>
          <c:val>
            <c:numRef>
              <c:f>辅助表!$D$97:$D$103</c:f>
              <c:numCache>
                <c:formatCode>General</c:formatCode>
                <c:ptCount val="7"/>
                <c:pt idx="0">
                  <c:v>61</c:v>
                </c:pt>
                <c:pt idx="1">
                  <c:v>197</c:v>
                </c:pt>
                <c:pt idx="2">
                  <c:v>1037</c:v>
                </c:pt>
                <c:pt idx="3">
                  <c:v>314</c:v>
                </c:pt>
                <c:pt idx="4">
                  <c:v>3</c:v>
                </c:pt>
                <c:pt idx="5">
                  <c:v>2</c:v>
                </c:pt>
                <c:pt idx="6">
                  <c:v>1</c:v>
                </c:pt>
              </c:numCache>
            </c:numRef>
          </c:val>
        </c:ser>
        <c:dLbls>
          <c:showLegendKey val="0"/>
          <c:showVal val="0"/>
          <c:showCatName val="0"/>
          <c:showSerName val="0"/>
          <c:showPercent val="0"/>
          <c:showBubbleSize val="0"/>
        </c:dLbls>
        <c:gapWidth val="27"/>
        <c:overlap val="-40"/>
        <c:axId val="278845652"/>
        <c:axId val="246944074"/>
      </c:barChart>
      <c:catAx>
        <c:axId val="27884565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246944074"/>
        <c:crosses val="autoZero"/>
        <c:auto val="1"/>
        <c:lblAlgn val="ctr"/>
        <c:lblOffset val="100"/>
        <c:noMultiLvlLbl val="0"/>
      </c:catAx>
      <c:valAx>
        <c:axId val="246944074"/>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278845652"/>
        <c:crosses val="autoZero"/>
        <c:crossBetween val="between"/>
      </c:valAx>
      <c:spPr>
        <a:noFill/>
        <a:ln>
          <a:noFill/>
        </a:ln>
        <a:effectLst/>
      </c:spPr>
    </c:plotArea>
    <c:legend>
      <c:legendPos val="r"/>
      <c:legendEntry>
        <c:idx val="0"/>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manualLayout>
          <c:xMode val="edge"/>
          <c:yMode val="edge"/>
          <c:x val="0.706609195402299"/>
          <c:y val="0.138389366692729"/>
        </c:manualLayout>
      </c:layout>
      <c:overlay val="0"/>
      <c:spPr>
        <a:noFill/>
        <a:ln>
          <a:noFill/>
        </a:ln>
        <a:effectLst/>
      </c:spPr>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51ea6da5-b935-42a2-ace6-6de667e7a267}"/>
      </c:ext>
    </c:extLst>
  </c:chart>
  <c:spPr>
    <a:solidFill>
      <a:schemeClr val="bg1"/>
    </a:solidFill>
    <a:ln w="9525" cap="flat" cmpd="sng" algn="ctr">
      <a:solidFill>
        <a:schemeClr val="tx1">
          <a:lumMod val="15000"/>
          <a:lumOff val="85000"/>
        </a:schemeClr>
      </a:solidFill>
      <a:round/>
    </a:ln>
    <a:effectLst/>
  </c:spPr>
  <c:txPr>
    <a:bodyPr/>
    <a:lstStyle/>
    <a:p>
      <a:pPr>
        <a:defRPr lang="zh-CN" sz="70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72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sz="72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实施类未签情况</a:t>
            </a:r>
            <a:endParaRPr sz="72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公司级!$AF$50</c:f>
              <c:strCache>
                <c:ptCount val="1"/>
                <c:pt idx="0">
                  <c:v>未签金额</c:v>
                </c:pt>
              </c:strCache>
            </c:strRef>
          </c:tx>
          <c:spPr>
            <a:solidFill>
              <a:schemeClr val="accent1"/>
            </a:solidFill>
            <a:ln>
              <a:noFill/>
            </a:ln>
            <a:effectLst/>
          </c:spPr>
          <c:invertIfNegative val="0"/>
          <c:dLbls>
            <c:delete val="1"/>
          </c:dLbls>
          <c:cat>
            <c:strRef>
              <c:f>公司级!$AE$51:$AE$55</c:f>
              <c:strCache>
                <c:ptCount val="5"/>
                <c:pt idx="0">
                  <c:v>体系1</c:v>
                </c:pt>
                <c:pt idx="1">
                  <c:v>体系2</c:v>
                </c:pt>
                <c:pt idx="2">
                  <c:v>体系3</c:v>
                </c:pt>
                <c:pt idx="3">
                  <c:v>体系4</c:v>
                </c:pt>
                <c:pt idx="4">
                  <c:v>体系5</c:v>
                </c:pt>
              </c:strCache>
            </c:strRef>
          </c:cat>
          <c:val>
            <c:numRef>
              <c:f>公司级!$AF$51:$AF$55</c:f>
              <c:numCache>
                <c:formatCode>General</c:formatCode>
                <c:ptCount val="5"/>
                <c:pt idx="0">
                  <c:v>2300</c:v>
                </c:pt>
                <c:pt idx="1">
                  <c:v>1200</c:v>
                </c:pt>
                <c:pt idx="2">
                  <c:v>1000</c:v>
                </c:pt>
                <c:pt idx="3">
                  <c:v>800</c:v>
                </c:pt>
                <c:pt idx="4">
                  <c:v>600</c:v>
                </c:pt>
              </c:numCache>
            </c:numRef>
          </c:val>
        </c:ser>
        <c:ser>
          <c:idx val="1"/>
          <c:order val="1"/>
          <c:tx>
            <c:strRef>
              <c:f>公司级!$AG$50</c:f>
              <c:strCache>
                <c:ptCount val="1"/>
                <c:pt idx="0">
                  <c:v>提前入金额</c:v>
                </c:pt>
              </c:strCache>
            </c:strRef>
          </c:tx>
          <c:spPr>
            <a:solidFill>
              <a:schemeClr val="accent2"/>
            </a:solidFill>
            <a:ln>
              <a:noFill/>
            </a:ln>
            <a:effectLst/>
          </c:spPr>
          <c:invertIfNegative val="0"/>
          <c:dLbls>
            <c:delete val="1"/>
          </c:dLbls>
          <c:cat>
            <c:strRef>
              <c:f>公司级!$AE$51:$AE$55</c:f>
              <c:strCache>
                <c:ptCount val="5"/>
                <c:pt idx="0">
                  <c:v>体系1</c:v>
                </c:pt>
                <c:pt idx="1">
                  <c:v>体系2</c:v>
                </c:pt>
                <c:pt idx="2">
                  <c:v>体系3</c:v>
                </c:pt>
                <c:pt idx="3">
                  <c:v>体系4</c:v>
                </c:pt>
                <c:pt idx="4">
                  <c:v>体系5</c:v>
                </c:pt>
              </c:strCache>
            </c:strRef>
          </c:cat>
          <c:val>
            <c:numRef>
              <c:f>公司级!$AG$51:$AG$55</c:f>
              <c:numCache>
                <c:formatCode>General</c:formatCode>
                <c:ptCount val="5"/>
                <c:pt idx="0">
                  <c:v>1200</c:v>
                </c:pt>
                <c:pt idx="1">
                  <c:v>300</c:v>
                </c:pt>
                <c:pt idx="2">
                  <c:v>250</c:v>
                </c:pt>
                <c:pt idx="3">
                  <c:v>200</c:v>
                </c:pt>
                <c:pt idx="4">
                  <c:v>150</c:v>
                </c:pt>
              </c:numCache>
            </c:numRef>
          </c:val>
        </c:ser>
        <c:dLbls>
          <c:showLegendKey val="0"/>
          <c:showVal val="0"/>
          <c:showCatName val="0"/>
          <c:showSerName val="0"/>
          <c:showPercent val="0"/>
          <c:showBubbleSize val="0"/>
        </c:dLbls>
        <c:gapWidth val="246"/>
        <c:overlap val="-28"/>
        <c:axId val="192304651"/>
        <c:axId val="851994133"/>
      </c:barChart>
      <c:barChart>
        <c:barDir val="col"/>
        <c:grouping val="clustered"/>
        <c:varyColors val="0"/>
        <c:dLbls>
          <c:showLegendKey val="0"/>
          <c:showVal val="0"/>
          <c:showCatName val="0"/>
          <c:showSerName val="0"/>
          <c:showPercent val="0"/>
          <c:showBubbleSize val="0"/>
        </c:dLbls>
        <c:gapWidth val="246"/>
        <c:overlap val="-28"/>
        <c:axId val="268234317"/>
        <c:axId val="294391188"/>
      </c:barChart>
      <c:lineChart>
        <c:grouping val="standard"/>
        <c:varyColors val="0"/>
        <c:ser>
          <c:idx val="2"/>
          <c:order val="2"/>
          <c:tx>
            <c:strRef>
              <c:f>公司级!$AH$50</c:f>
              <c:strCache>
                <c:ptCount val="1"/>
                <c:pt idx="0">
                  <c:v>提前投入占比</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6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公司级!$AE$51:$AE$55</c:f>
              <c:strCache>
                <c:ptCount val="5"/>
                <c:pt idx="0">
                  <c:v>体系1</c:v>
                </c:pt>
                <c:pt idx="1">
                  <c:v>体系2</c:v>
                </c:pt>
                <c:pt idx="2">
                  <c:v>体系3</c:v>
                </c:pt>
                <c:pt idx="3">
                  <c:v>体系4</c:v>
                </c:pt>
                <c:pt idx="4">
                  <c:v>体系5</c:v>
                </c:pt>
              </c:strCache>
            </c:strRef>
          </c:cat>
          <c:val>
            <c:numRef>
              <c:f>公司级!$AH$51:$AH$55</c:f>
              <c:numCache>
                <c:formatCode>0%</c:formatCode>
                <c:ptCount val="5"/>
                <c:pt idx="0">
                  <c:v>0.521739130434783</c:v>
                </c:pt>
                <c:pt idx="1">
                  <c:v>0.25</c:v>
                </c:pt>
                <c:pt idx="2">
                  <c:v>0.25</c:v>
                </c:pt>
                <c:pt idx="3">
                  <c:v>0.25</c:v>
                </c:pt>
                <c:pt idx="4">
                  <c:v>0.25</c:v>
                </c:pt>
              </c:numCache>
            </c:numRef>
          </c:val>
          <c:smooth val="0"/>
        </c:ser>
        <c:ser>
          <c:idx val="3"/>
          <c:order val="3"/>
          <c:tx>
            <c:strRef>
              <c:f>公司级!$AI$50</c:f>
              <c:strCache>
                <c:ptCount val="1"/>
                <c:pt idx="0">
                  <c:v>6个月未签占比</c:v>
                </c:pt>
              </c:strCache>
            </c:strRef>
          </c:tx>
          <c:spPr>
            <a:ln w="28575" cap="rnd">
              <a:solidFill>
                <a:schemeClr val="accent4"/>
              </a:solidFill>
              <a:round/>
            </a:ln>
            <a:effectLst/>
          </c:spPr>
          <c:marker>
            <c:symbol val="none"/>
          </c:marker>
          <c:dLbls>
            <c:delete val="1"/>
          </c:dLbls>
          <c:cat>
            <c:strRef>
              <c:f>公司级!$AE$51:$AE$55</c:f>
              <c:strCache>
                <c:ptCount val="5"/>
                <c:pt idx="0">
                  <c:v>体系1</c:v>
                </c:pt>
                <c:pt idx="1">
                  <c:v>体系2</c:v>
                </c:pt>
                <c:pt idx="2">
                  <c:v>体系3</c:v>
                </c:pt>
                <c:pt idx="3">
                  <c:v>体系4</c:v>
                </c:pt>
                <c:pt idx="4">
                  <c:v>体系5</c:v>
                </c:pt>
              </c:strCache>
            </c:strRef>
          </c:cat>
          <c:val>
            <c:numRef>
              <c:f>公司级!$AI$51:$AI$55</c:f>
              <c:numCache>
                <c:formatCode>0%</c:formatCode>
                <c:ptCount val="5"/>
                <c:pt idx="0">
                  <c:v>0.2</c:v>
                </c:pt>
                <c:pt idx="1">
                  <c:v>0.2</c:v>
                </c:pt>
                <c:pt idx="2">
                  <c:v>0.13</c:v>
                </c:pt>
                <c:pt idx="3">
                  <c:v>0.2</c:v>
                </c:pt>
                <c:pt idx="4">
                  <c:v>0.15</c:v>
                </c:pt>
              </c:numCache>
            </c:numRef>
          </c:val>
          <c:smooth val="0"/>
        </c:ser>
        <c:dLbls>
          <c:showLegendKey val="0"/>
          <c:showVal val="0"/>
          <c:showCatName val="0"/>
          <c:showSerName val="0"/>
          <c:showPercent val="0"/>
          <c:showBubbleSize val="0"/>
        </c:dLbls>
        <c:marker val="0"/>
        <c:smooth val="0"/>
        <c:axId val="268234317"/>
        <c:axId val="294391188"/>
      </c:lineChart>
      <c:catAx>
        <c:axId val="1923046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851994133"/>
        <c:crosses val="autoZero"/>
        <c:auto val="1"/>
        <c:lblAlgn val="ctr"/>
        <c:lblOffset val="100"/>
        <c:noMultiLvlLbl val="0"/>
      </c:catAx>
      <c:valAx>
        <c:axId val="851994133"/>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192304651"/>
        <c:crosses val="autoZero"/>
        <c:crossBetween val="between"/>
      </c:valAx>
      <c:catAx>
        <c:axId val="268234317"/>
        <c:scaling>
          <c:orientation val="minMax"/>
        </c:scaling>
        <c:delete val="1"/>
        <c:axPos val="b"/>
        <c:majorTickMark val="none"/>
        <c:minorTickMark val="none"/>
        <c:tickLblPos val="nextTo"/>
        <c:txPr>
          <a:bodyPr rot="-6000000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294391188"/>
        <c:crosses val="autoZero"/>
        <c:auto val="1"/>
        <c:lblAlgn val="ctr"/>
        <c:lblOffset val="100"/>
        <c:noMultiLvlLbl val="0"/>
      </c:catAx>
      <c:valAx>
        <c:axId val="294391188"/>
        <c:scaling>
          <c:orientation val="minMax"/>
        </c:scaling>
        <c:delete val="0"/>
        <c:axPos val="r"/>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268234317"/>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3"/>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overlay val="0"/>
      <c:spPr>
        <a:noFill/>
        <a:ln>
          <a:noFill/>
        </a:ln>
        <a:effectLst/>
      </c:spPr>
      <c:txPr>
        <a:bodyPr rot="0" spcFirstLastPara="0" vertOverflow="ellipsis" vert="horz" wrap="square" anchor="ctr" anchorCtr="1"/>
        <a:lstStyle/>
        <a:p>
          <a:pPr>
            <a:defRPr lang="zh-CN" sz="6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9e97fbba-622b-4a55-bea4-be018dc25976}"/>
      </c:ext>
    </c:extLst>
  </c:chart>
  <c:spPr>
    <a:solidFill>
      <a:schemeClr val="bg1"/>
    </a:solidFill>
    <a:ln w="9525" cap="flat" cmpd="sng" algn="ctr">
      <a:solidFill>
        <a:schemeClr val="tx1">
          <a:lumMod val="15000"/>
          <a:lumOff val="85000"/>
        </a:schemeClr>
      </a:solidFill>
      <a:round/>
    </a:ln>
    <a:effectLst/>
  </c:spPr>
  <c:txPr>
    <a:bodyPr/>
    <a:lstStyle/>
    <a:p>
      <a:pPr>
        <a:defRPr lang="zh-CN" sz="60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84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sz="84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服务</a:t>
            </a:r>
            <a:r>
              <a:rPr lang="en-US" altLang="zh-CN" sz="84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&amp;</a:t>
            </a:r>
            <a:r>
              <a:rPr altLang="en-US" sz="84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rPr>
              <a:t>任务类项目签约投入情况</a:t>
            </a:r>
            <a:endParaRPr lang="en-US" altLang="zh-CN" sz="84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[2]汇总数据!$O$110</c:f>
              <c:strCache>
                <c:ptCount val="1"/>
                <c:pt idx="0">
                  <c:v>2024年</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7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[2]汇总数据!$N$111:$N$113</c:f>
              <c:strCache>
                <c:ptCount val="3"/>
                <c:pt idx="0">
                  <c:v>未签</c:v>
                </c:pt>
                <c:pt idx="1">
                  <c:v>已签</c:v>
                </c:pt>
                <c:pt idx="2">
                  <c:v>已签+未签</c:v>
                </c:pt>
              </c:strCache>
            </c:strRef>
          </c:cat>
          <c:val>
            <c:numRef>
              <c:f>[2]汇总数据!$O$111:$O$113</c:f>
              <c:numCache>
                <c:formatCode>General</c:formatCode>
                <c:ptCount val="3"/>
                <c:pt idx="0">
                  <c:v>52.6285833333333</c:v>
                </c:pt>
                <c:pt idx="1">
                  <c:v>1265.74725</c:v>
                </c:pt>
                <c:pt idx="2">
                  <c:v>1318.37583333333</c:v>
                </c:pt>
              </c:numCache>
            </c:numRef>
          </c:val>
        </c:ser>
        <c:ser>
          <c:idx val="1"/>
          <c:order val="1"/>
          <c:tx>
            <c:strRef>
              <c:f>[2]汇总数据!$P$110</c:f>
              <c:strCache>
                <c:ptCount val="1"/>
                <c:pt idx="0">
                  <c:v>2023年</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7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[2]汇总数据!$N$111:$N$113</c:f>
              <c:strCache>
                <c:ptCount val="3"/>
                <c:pt idx="0">
                  <c:v>未签</c:v>
                </c:pt>
                <c:pt idx="1">
                  <c:v>已签</c:v>
                </c:pt>
                <c:pt idx="2">
                  <c:v>已签+未签</c:v>
                </c:pt>
              </c:strCache>
            </c:strRef>
          </c:cat>
          <c:val>
            <c:numRef>
              <c:f>[2]汇总数据!$P$111:$P$113</c:f>
              <c:numCache>
                <c:formatCode>General</c:formatCode>
                <c:ptCount val="3"/>
                <c:pt idx="0">
                  <c:v>49.31025</c:v>
                </c:pt>
                <c:pt idx="1">
                  <c:v>1494.92425</c:v>
                </c:pt>
                <c:pt idx="2">
                  <c:v>1544.2345</c:v>
                </c:pt>
              </c:numCache>
            </c:numRef>
          </c:val>
        </c:ser>
        <c:dLbls>
          <c:showLegendKey val="0"/>
          <c:showVal val="1"/>
          <c:showCatName val="0"/>
          <c:showSerName val="0"/>
          <c:showPercent val="0"/>
          <c:showBubbleSize val="0"/>
        </c:dLbls>
        <c:gapWidth val="219"/>
        <c:overlap val="-27"/>
        <c:axId val="937145764"/>
        <c:axId val="444635176"/>
      </c:barChart>
      <c:lineChart>
        <c:grouping val="standard"/>
        <c:varyColors val="0"/>
        <c:ser>
          <c:idx val="2"/>
          <c:order val="2"/>
          <c:tx>
            <c:strRef>
              <c:f>[2]汇总数据!$Q$110</c:f>
              <c:strCache>
                <c:ptCount val="1"/>
                <c:pt idx="0">
                  <c:v>同比</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0" vertOverflow="ellipsis" vert="horz" wrap="square" lIns="38100" tIns="19050" rIns="38100" bIns="19050" anchor="ctr" anchorCtr="1"/>
              <a:lstStyle/>
              <a:p>
                <a:pPr>
                  <a:defRPr lang="zh-CN" sz="700" b="1"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[2]汇总数据!$N$111:$N$113</c:f>
              <c:strCache>
                <c:ptCount val="3"/>
                <c:pt idx="0">
                  <c:v>未签</c:v>
                </c:pt>
                <c:pt idx="1">
                  <c:v>已签</c:v>
                </c:pt>
                <c:pt idx="2">
                  <c:v>已签+未签</c:v>
                </c:pt>
              </c:strCache>
            </c:strRef>
          </c:cat>
          <c:val>
            <c:numRef>
              <c:f>[2]汇总数据!$Q$111:$Q$113</c:f>
              <c:numCache>
                <c:formatCode>General</c:formatCode>
                <c:ptCount val="3"/>
                <c:pt idx="0">
                  <c:v>0.0672950012083358</c:v>
                </c:pt>
                <c:pt idx="1">
                  <c:v>-0.153303419889001</c:v>
                </c:pt>
                <c:pt idx="2">
                  <c:v>-0.146259306256056</c:v>
                </c:pt>
              </c:numCache>
            </c:numRef>
          </c:val>
          <c:smooth val="1"/>
        </c:ser>
        <c:dLbls>
          <c:showLegendKey val="0"/>
          <c:showVal val="1"/>
          <c:showCatName val="0"/>
          <c:showSerName val="0"/>
          <c:showPercent val="0"/>
          <c:showBubbleSize val="0"/>
        </c:dLbls>
        <c:marker val="1"/>
        <c:smooth val="1"/>
        <c:axId val="821734227"/>
        <c:axId val="166328900"/>
      </c:lineChart>
      <c:catAx>
        <c:axId val="9371457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444635176"/>
        <c:crosses val="autoZero"/>
        <c:auto val="1"/>
        <c:lblAlgn val="ctr"/>
        <c:lblOffset val="100"/>
        <c:noMultiLvlLbl val="0"/>
      </c:catAx>
      <c:valAx>
        <c:axId val="444635176"/>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937145764"/>
        <c:crosses val="autoZero"/>
        <c:crossBetween val="between"/>
      </c:valAx>
      <c:catAx>
        <c:axId val="821734227"/>
        <c:scaling>
          <c:orientation val="minMax"/>
        </c:scaling>
        <c:delete val="1"/>
        <c:axPos val="b"/>
        <c:majorTickMark val="none"/>
        <c:minorTickMark val="none"/>
        <c:tickLblPos val="nextTo"/>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166328900"/>
        <c:crosses val="autoZero"/>
        <c:auto val="1"/>
        <c:lblAlgn val="ctr"/>
        <c:lblOffset val="100"/>
        <c:noMultiLvlLbl val="0"/>
      </c:catAx>
      <c:valAx>
        <c:axId val="166328900"/>
        <c:scaling>
          <c:orientation val="minMax"/>
        </c:scaling>
        <c:delete val="0"/>
        <c:axPos val="r"/>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crossAx val="821734227"/>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1"/>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egendEntry>
        <c:idx val="2"/>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Entry>
      <c:layout/>
      <c:overlay val="0"/>
      <c:spPr>
        <a:noFill/>
        <a:ln>
          <a:noFill/>
        </a:ln>
        <a:effectLst/>
      </c:spPr>
      <c:txPr>
        <a:bodyPr rot="0" spcFirstLastPara="0" vertOverflow="ellipsis" vert="horz" wrap="square" anchor="ctr" anchorCtr="1"/>
        <a:lstStyle/>
        <a:p>
          <a:pPr>
            <a:defRPr lang="zh-CN" sz="700" b="1"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extLst>
      <c:ext uri="{0b15fc19-7d7d-44ad-8c2d-2c3a37ce22c3}">
        <chartProps xmlns="https://web.wps.cn/et/2018/main" chartId="{9d3d371d-c0fa-4522-856e-d9fec312c675}"/>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zh-CN" sz="700" b="1">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1032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w="9525">
        <a:solidFill>
          <a:schemeClr val="bg1"/>
        </a:solidFill>
      </a:ln>
      <a:effectLst/>
      <a:sp3d contourW="9525"/>
    </cs:spPr>
  </cs:dataPoint>
  <cs:dataPoint3D>
    <cs:lnRef idx="0"/>
    <cs:fillRef idx="1">
      <cs:styleClr val="auto"/>
    </cs:fillRef>
    <cs:effectRef idx="0"/>
    <cs:fontRef idx="minor">
      <a:schemeClr val="tx1"/>
    </cs:fontRef>
    <cs:spPr>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1">
      <cs:styleClr val="auto"/>
    </cs:fillRef>
    <cs:effectRef idx="0"/>
    <cs:fontRef idx="minor">
      <a:schemeClr val="tx1"/>
    </cs:fontRef>
    <cs:spPr>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32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w="9525">
        <a:solidFill>
          <a:schemeClr val="bg1"/>
        </a:solidFill>
      </a:ln>
      <a:effectLst/>
      <a:sp3d contourW="9525"/>
    </cs:spPr>
  </cs:dataPoint>
  <cs:dataPoint3D>
    <cs:lnRef idx="0"/>
    <cs:fillRef idx="1">
      <cs:styleClr val="auto"/>
    </cs:fillRef>
    <cs:effectRef idx="0"/>
    <cs:fontRef idx="minor">
      <a:schemeClr val="tx1"/>
    </cs:fontRef>
    <cs:spPr>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1">
      <cs:styleClr val="auto"/>
    </cs:fillRef>
    <cs:effectRef idx="0"/>
    <cs:fontRef idx="minor">
      <a:schemeClr val="tx1"/>
    </cs:fontRef>
    <cs:spPr>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7" Type="http://schemas.openxmlformats.org/officeDocument/2006/relationships/image" Target="../media/image28.png"/><Relationship Id="rId56" Type="http://schemas.openxmlformats.org/officeDocument/2006/relationships/image" Target="../media/image27.png"/><Relationship Id="rId55" Type="http://schemas.openxmlformats.org/officeDocument/2006/relationships/image" Target="../media/image26.png"/><Relationship Id="rId54" Type="http://schemas.openxmlformats.org/officeDocument/2006/relationships/image" Target="../media/image25.png"/><Relationship Id="rId53" Type="http://schemas.openxmlformats.org/officeDocument/2006/relationships/image" Target="../media/image24.png"/><Relationship Id="rId52" Type="http://schemas.openxmlformats.org/officeDocument/2006/relationships/hyperlink" Target="#'&#20013;&#26631;-&#19994;&#21153;&#26631;&#31614;-&#20307;&#31995;'!A1"/><Relationship Id="rId51" Type="http://schemas.openxmlformats.org/officeDocument/2006/relationships/image" Target="../media/image23.png"/><Relationship Id="rId50" Type="http://schemas.openxmlformats.org/officeDocument/2006/relationships/hyperlink" Target="#'&#20013;&#26631;&#24773;&#20917;-&#20307;&#31995;'!A1"/><Relationship Id="rId5" Type="http://schemas.openxmlformats.org/officeDocument/2006/relationships/chart" Target="../charts/chart5.xml"/><Relationship Id="rId49" Type="http://schemas.openxmlformats.org/officeDocument/2006/relationships/hyperlink" Target="#'&#29616;&#37329;&#21033;&#28070;-&#20307;&#31995;'!A1"/><Relationship Id="rId48" Type="http://schemas.openxmlformats.org/officeDocument/2006/relationships/image" Target="../media/image22.png"/><Relationship Id="rId47" Type="http://schemas.openxmlformats.org/officeDocument/2006/relationships/image" Target="../media/image21.png"/><Relationship Id="rId46" Type="http://schemas.openxmlformats.org/officeDocument/2006/relationships/hyperlink" Target="#'&#32456;&#39564;-&#23458;&#25143;'!A1"/><Relationship Id="rId45" Type="http://schemas.openxmlformats.org/officeDocument/2006/relationships/image" Target="../media/image20.png"/><Relationship Id="rId44" Type="http://schemas.openxmlformats.org/officeDocument/2006/relationships/image" Target="../media/image19.png"/><Relationship Id="rId43" Type="http://schemas.openxmlformats.org/officeDocument/2006/relationships/image" Target="../media/image18.png"/><Relationship Id="rId42" Type="http://schemas.openxmlformats.org/officeDocument/2006/relationships/image" Target="../media/image17.png"/><Relationship Id="rId41" Type="http://schemas.openxmlformats.org/officeDocument/2006/relationships/hyperlink" Target="#&#39033;&#30446;&#35814;&#24773;&#34920;!A1"/><Relationship Id="rId40" Type="http://schemas.openxmlformats.org/officeDocument/2006/relationships/image" Target="../media/image16.png"/><Relationship Id="rId4" Type="http://schemas.openxmlformats.org/officeDocument/2006/relationships/chart" Target="../charts/chart4.xml"/><Relationship Id="rId39" Type="http://schemas.openxmlformats.org/officeDocument/2006/relationships/hyperlink" Target="#'&#32456;&#39564;-&#25910;&#20837;&#25104;&#26412;&#20998;&#31867;-&#20307;&#31995;'!A1"/><Relationship Id="rId38" Type="http://schemas.openxmlformats.org/officeDocument/2006/relationships/image" Target="../media/image15.png"/><Relationship Id="rId37" Type="http://schemas.openxmlformats.org/officeDocument/2006/relationships/hyperlink" Target="#'&#32456;&#39564;-&#25439;&#30410;-&#20307;&#31995;'!A1"/><Relationship Id="rId36" Type="http://schemas.openxmlformats.org/officeDocument/2006/relationships/image" Target="../media/image14.png"/><Relationship Id="rId35" Type="http://schemas.openxmlformats.org/officeDocument/2006/relationships/image" Target="../media/image13.png"/><Relationship Id="rId34" Type="http://schemas.openxmlformats.org/officeDocument/2006/relationships/image" Target="../media/image12.png"/><Relationship Id="rId33" Type="http://schemas.openxmlformats.org/officeDocument/2006/relationships/hyperlink" Target="#'&#23436;&#24037;--&#20307;&#31995;'!A1"/><Relationship Id="rId32" Type="http://schemas.openxmlformats.org/officeDocument/2006/relationships/image" Target="../media/image11.png"/><Relationship Id="rId31" Type="http://schemas.openxmlformats.org/officeDocument/2006/relationships/hyperlink" Target="#'&#25910;&#27454;&#25253;&#34920;-&#20307;&#31995;&amp;&#23458;&#25143;'!A1"/><Relationship Id="rId30" Type="http://schemas.openxmlformats.org/officeDocument/2006/relationships/image" Target="../media/image10.png"/><Relationship Id="rId3" Type="http://schemas.openxmlformats.org/officeDocument/2006/relationships/chart" Target="../charts/chart3.xml"/><Relationship Id="rId29" Type="http://schemas.openxmlformats.org/officeDocument/2006/relationships/image" Target="../media/image9.png"/><Relationship Id="rId28" Type="http://schemas.openxmlformats.org/officeDocument/2006/relationships/image" Target="../media/image8.png"/><Relationship Id="rId27" Type="http://schemas.openxmlformats.org/officeDocument/2006/relationships/image" Target="../media/image7.png"/><Relationship Id="rId26" Type="http://schemas.openxmlformats.org/officeDocument/2006/relationships/hyperlink" Target="#'&#25910;&#27454;&#25253;&#34920;-&#20307;&#31995;'!A1"/><Relationship Id="rId25" Type="http://schemas.openxmlformats.org/officeDocument/2006/relationships/image" Target="../media/image6.png"/><Relationship Id="rId24" Type="http://schemas.openxmlformats.org/officeDocument/2006/relationships/image" Target="../media/image5.png"/><Relationship Id="rId23" Type="http://schemas.openxmlformats.org/officeDocument/2006/relationships/image" Target="../media/image4.png"/><Relationship Id="rId22" Type="http://schemas.openxmlformats.org/officeDocument/2006/relationships/hyperlink" Target="#'&#20219;&#21153;&amp;&#26381;&#21153;&#31867;-&#31614;&#32422;&#25237;&#20837;&#24773;&#20917;-&#23458;&#25143;'!A1"/><Relationship Id="rId21" Type="http://schemas.openxmlformats.org/officeDocument/2006/relationships/image" Target="../media/image3.png"/><Relationship Id="rId20" Type="http://schemas.openxmlformats.org/officeDocument/2006/relationships/hyperlink" Target="#'&#31614;&#32422;&#24773;&#20917;-&#20307;&#31995;'!A1"/><Relationship Id="rId2" Type="http://schemas.openxmlformats.org/officeDocument/2006/relationships/chart" Target="../charts/chart2.xml"/><Relationship Id="rId19" Type="http://schemas.openxmlformats.org/officeDocument/2006/relationships/hyperlink" Target="#'&#20154;&#21592;&#31561;&#32423;&#25253;&#34920;-&#20307;&#31995;'!A1"/><Relationship Id="rId18" Type="http://schemas.openxmlformats.org/officeDocument/2006/relationships/hyperlink" Target="#'&#20154;&#26376;&#39033;&#30446;&#25237;&#20837;-&#20307;&#31995;'!A1"/><Relationship Id="rId17" Type="http://schemas.openxmlformats.org/officeDocument/2006/relationships/hyperlink" Target="#'&#20154;&#21592;&#25237;&#20837;-&#20307;&#31995;'!A1"/><Relationship Id="rId16" Type="http://schemas.openxmlformats.org/officeDocument/2006/relationships/hyperlink" Target="#'&#19981;&#21516;&#31867;&#22411;&#30340;&#20154;&#21592;&#25237;&#20837;&#24773;&#20917;-&#20307;&#31995;'!A1"/><Relationship Id="rId15" Type="http://schemas.openxmlformats.org/officeDocument/2006/relationships/hyperlink" Target="#'&#20154;&#21592;&#26631;&#31614;&#25253;&#34920;-&#20307;&#31995;'!A1"/><Relationship Id="rId14" Type="http://schemas.openxmlformats.org/officeDocument/2006/relationships/hyperlink" Target="#'&#20154;&#21592;&#25968;&#25454;-&#20307;&#31995;'!A1"/><Relationship Id="rId13" Type="http://schemas.openxmlformats.org/officeDocument/2006/relationships/image" Target="../media/image2.png"/><Relationship Id="rId12" Type="http://schemas.openxmlformats.org/officeDocument/2006/relationships/hyperlink" Target="#'&#20013;&#26631;&#24773;&#20917;-&#23458;&#25143;'!A1"/><Relationship Id="rId11" Type="http://schemas.openxmlformats.org/officeDocument/2006/relationships/image" Target="../media/image1.png"/><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9.png"/></Relationships>
</file>

<file path=xl/drawings/_rels/drawing3.xml.rels><?xml version="1.0" encoding="UTF-8" standalone="yes"?>
<Relationships xmlns="http://schemas.openxmlformats.org/package/2006/relationships"><Relationship Id="rId7" Type="http://schemas.openxmlformats.org/officeDocument/2006/relationships/chart" Target="../charts/chart17.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30.png"/></Relationships>
</file>

<file path=xl/drawings/_rels/drawing5.xml.rels><?xml version="1.0" encoding="UTF-8" standalone="yes"?>
<Relationships xmlns="http://schemas.openxmlformats.org/package/2006/relationships"><Relationship Id="rId1" Type="http://schemas.openxmlformats.org/officeDocument/2006/relationships/image" Target="../media/image3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5080</xdr:colOff>
      <xdr:row>4</xdr:row>
      <xdr:rowOff>32385</xdr:rowOff>
    </xdr:from>
    <xdr:to>
      <xdr:col>27</xdr:col>
      <xdr:colOff>33020</xdr:colOff>
      <xdr:row>17</xdr:row>
      <xdr:rowOff>84455</xdr:rowOff>
    </xdr:to>
    <xdr:sp>
      <xdr:nvSpPr>
        <xdr:cNvPr id="2" name="圆角矩形 1"/>
        <xdr:cNvSpPr/>
      </xdr:nvSpPr>
      <xdr:spPr>
        <a:xfrm>
          <a:off x="5080" y="387985"/>
          <a:ext cx="10238740" cy="1537970"/>
        </a:xfrm>
        <a:prstGeom prst="roundRect">
          <a:avLst>
            <a:gd name="adj" fmla="val 2191"/>
          </a:avLst>
        </a:prstGeom>
        <a:noFill/>
        <a:ln>
          <a:solidFill>
            <a:schemeClr val="bg1">
              <a:lumMod val="85000"/>
            </a:schemeClr>
          </a:solidFill>
        </a:ln>
        <a:effectLst>
          <a:outerShdw blurRad="63500" algn="ctr" rotWithShape="0">
            <a:srgbClr val="4B80FA">
              <a:alpha val="40000"/>
            </a:srgbClr>
          </a:outerShdw>
        </a:effectLst>
        <a:extLst>
          <a:ext uri="{909E8E84-426E-40DD-AFC4-6F175D3DCCD1}">
            <a14:hiddenFill xmlns:a14="http://schemas.microsoft.com/office/drawing/2010/main">
              <a:solidFill>
                <a:sysClr val="window" lastClr="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editAs="oneCell">
    <xdr:from>
      <xdr:col>0</xdr:col>
      <xdr:colOff>635</xdr:colOff>
      <xdr:row>0</xdr:row>
      <xdr:rowOff>36830</xdr:rowOff>
    </xdr:from>
    <xdr:to>
      <xdr:col>2</xdr:col>
      <xdr:colOff>37465</xdr:colOff>
      <xdr:row>3</xdr:row>
      <xdr:rowOff>77470</xdr:rowOff>
    </xdr:to>
    <xdr:pic>
      <xdr:nvPicPr>
        <xdr:cNvPr id="3" name="图片 2"/>
        <xdr:cNvPicPr>
          <a:picLocks noChangeAspect="1"/>
        </xdr:cNvPicPr>
      </xdr:nvPicPr>
      <xdr:blipFill>
        <a:blip r:embed="rId11"/>
        <a:stretch>
          <a:fillRect/>
        </a:stretch>
      </xdr:blipFill>
      <xdr:spPr>
        <a:xfrm>
          <a:off x="635" y="36830"/>
          <a:ext cx="330200" cy="307340"/>
        </a:xfrm>
        <a:prstGeom prst="rect">
          <a:avLst/>
        </a:prstGeom>
        <a:noFill/>
        <a:ln w="9525">
          <a:noFill/>
        </a:ln>
      </xdr:spPr>
    </xdr:pic>
    <xdr:clientData/>
  </xdr:twoCellAnchor>
  <xdr:twoCellAnchor editAs="oneCell">
    <xdr:from>
      <xdr:col>20</xdr:col>
      <xdr:colOff>86360</xdr:colOff>
      <xdr:row>38</xdr:row>
      <xdr:rowOff>80645</xdr:rowOff>
    </xdr:from>
    <xdr:to>
      <xdr:col>27</xdr:col>
      <xdr:colOff>71120</xdr:colOff>
      <xdr:row>48</xdr:row>
      <xdr:rowOff>139065</xdr:rowOff>
    </xdr:to>
    <xdr:pic>
      <xdr:nvPicPr>
        <xdr:cNvPr id="8" name="图片 7">
          <a:hlinkClick xmlns:r="http://schemas.openxmlformats.org/officeDocument/2006/relationships" r:id="rId12"/>
        </xdr:cNvPr>
        <xdr:cNvPicPr>
          <a:picLocks noChangeAspect="1"/>
        </xdr:cNvPicPr>
      </xdr:nvPicPr>
      <xdr:blipFill>
        <a:blip r:embed="rId13"/>
        <a:stretch>
          <a:fillRect/>
        </a:stretch>
      </xdr:blipFill>
      <xdr:spPr>
        <a:xfrm>
          <a:off x="7479030" y="6036945"/>
          <a:ext cx="2802890" cy="1976120"/>
        </a:xfrm>
        <a:prstGeom prst="rect">
          <a:avLst/>
        </a:prstGeom>
        <a:noFill/>
        <a:ln w="9525">
          <a:noFill/>
        </a:ln>
      </xdr:spPr>
    </xdr:pic>
    <xdr:clientData/>
  </xdr:twoCellAnchor>
  <xdr:twoCellAnchor>
    <xdr:from>
      <xdr:col>14</xdr:col>
      <xdr:colOff>205740</xdr:colOff>
      <xdr:row>49</xdr:row>
      <xdr:rowOff>93980</xdr:rowOff>
    </xdr:from>
    <xdr:to>
      <xdr:col>20</xdr:col>
      <xdr:colOff>40005</xdr:colOff>
      <xdr:row>58</xdr:row>
      <xdr:rowOff>92710</xdr:rowOff>
    </xdr:to>
    <xdr:sp>
      <xdr:nvSpPr>
        <xdr:cNvPr id="11" name="圆角矩形 10"/>
        <xdr:cNvSpPr/>
      </xdr:nvSpPr>
      <xdr:spPr>
        <a:xfrm>
          <a:off x="5182870" y="8158480"/>
          <a:ext cx="2249805" cy="1827530"/>
        </a:xfrm>
        <a:prstGeom prst="roundRect">
          <a:avLst>
            <a:gd name="adj" fmla="val 5564"/>
          </a:avLst>
        </a:prstGeom>
        <a:noFill/>
        <a:ln>
          <a:solidFill>
            <a:schemeClr val="bg1">
              <a:lumMod val="85000"/>
            </a:schemeClr>
          </a:solidFill>
        </a:ln>
        <a:effectLst>
          <a:outerShdw blurRad="63500" algn="ctr" rotWithShape="0">
            <a:srgbClr val="4B80FA">
              <a:alpha val="40000"/>
            </a:srgbClr>
          </a:outerShdw>
        </a:effectLst>
        <a:extLst>
          <a:ext uri="{909E8E84-426E-40DD-AFC4-6F175D3DCCD1}">
            <a14:hiddenFill xmlns:a14="http://schemas.microsoft.com/office/drawing/2010/main">
              <a:solidFill>
                <a:sysClr val="window" lastClr="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33655</xdr:colOff>
      <xdr:row>19</xdr:row>
      <xdr:rowOff>93980</xdr:rowOff>
    </xdr:from>
    <xdr:to>
      <xdr:col>8</xdr:col>
      <xdr:colOff>114935</xdr:colOff>
      <xdr:row>27</xdr:row>
      <xdr:rowOff>151765</xdr:rowOff>
    </xdr:to>
    <xdr:graphicFrame>
      <xdr:nvGraphicFramePr>
        <xdr:cNvPr id="18" name="图表 17">
          <a:hlinkClick xmlns:r="http://schemas.openxmlformats.org/officeDocument/2006/relationships" r:id="rId14"/>
        </xdr:cNvPr>
        <xdr:cNvGraphicFramePr/>
      </xdr:nvGraphicFramePr>
      <xdr:xfrm>
        <a:off x="327025" y="2189480"/>
        <a:ext cx="2349500" cy="16833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260985</xdr:colOff>
      <xdr:row>19</xdr:row>
      <xdr:rowOff>78740</xdr:rowOff>
    </xdr:from>
    <xdr:to>
      <xdr:col>26</xdr:col>
      <xdr:colOff>234315</xdr:colOff>
      <xdr:row>27</xdr:row>
      <xdr:rowOff>125095</xdr:rowOff>
    </xdr:to>
    <xdr:graphicFrame>
      <xdr:nvGraphicFramePr>
        <xdr:cNvPr id="19" name="图表 18">
          <a:hlinkClick xmlns:r="http://schemas.openxmlformats.org/officeDocument/2006/relationships" r:id="rId14"/>
        </xdr:cNvPr>
        <xdr:cNvGraphicFramePr/>
      </xdr:nvGraphicFramePr>
      <xdr:xfrm>
        <a:off x="7653655" y="2174240"/>
        <a:ext cx="2388870" cy="16719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274955</xdr:colOff>
      <xdr:row>19</xdr:row>
      <xdr:rowOff>61595</xdr:rowOff>
    </xdr:from>
    <xdr:to>
      <xdr:col>14</xdr:col>
      <xdr:colOff>229235</xdr:colOff>
      <xdr:row>27</xdr:row>
      <xdr:rowOff>93980</xdr:rowOff>
    </xdr:to>
    <xdr:graphicFrame>
      <xdr:nvGraphicFramePr>
        <xdr:cNvPr id="20" name="图表 19">
          <a:hlinkClick xmlns:r="http://schemas.openxmlformats.org/officeDocument/2006/relationships" r:id="rId15"/>
        </xdr:cNvPr>
        <xdr:cNvGraphicFramePr/>
      </xdr:nvGraphicFramePr>
      <xdr:xfrm>
        <a:off x="2836545" y="2157095"/>
        <a:ext cx="2369820" cy="165798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33655</xdr:colOff>
      <xdr:row>28</xdr:row>
      <xdr:rowOff>84455</xdr:rowOff>
    </xdr:from>
    <xdr:to>
      <xdr:col>10</xdr:col>
      <xdr:colOff>96520</xdr:colOff>
      <xdr:row>37</xdr:row>
      <xdr:rowOff>102235</xdr:rowOff>
    </xdr:to>
    <xdr:graphicFrame>
      <xdr:nvGraphicFramePr>
        <xdr:cNvPr id="23" name="图表 22">
          <a:hlinkClick xmlns:r="http://schemas.openxmlformats.org/officeDocument/2006/relationships" r:id="rId16"/>
        </xdr:cNvPr>
        <xdr:cNvGraphicFramePr/>
      </xdr:nvGraphicFramePr>
      <xdr:xfrm>
        <a:off x="327025" y="4008755"/>
        <a:ext cx="3136265" cy="18465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149225</xdr:colOff>
      <xdr:row>28</xdr:row>
      <xdr:rowOff>105410</xdr:rowOff>
    </xdr:from>
    <xdr:to>
      <xdr:col>18</xdr:col>
      <xdr:colOff>199390</xdr:colOff>
      <xdr:row>37</xdr:row>
      <xdr:rowOff>89535</xdr:rowOff>
    </xdr:to>
    <xdr:graphicFrame>
      <xdr:nvGraphicFramePr>
        <xdr:cNvPr id="25" name="图表 24">
          <a:hlinkClick xmlns:r="http://schemas.openxmlformats.org/officeDocument/2006/relationships" r:id="rId17"/>
        </xdr:cNvPr>
        <xdr:cNvGraphicFramePr/>
      </xdr:nvGraphicFramePr>
      <xdr:xfrm>
        <a:off x="3515995" y="4029710"/>
        <a:ext cx="3270885" cy="181292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276860</xdr:colOff>
      <xdr:row>28</xdr:row>
      <xdr:rowOff>79375</xdr:rowOff>
    </xdr:from>
    <xdr:to>
      <xdr:col>26</xdr:col>
      <xdr:colOff>207010</xdr:colOff>
      <xdr:row>37</xdr:row>
      <xdr:rowOff>147320</xdr:rowOff>
    </xdr:to>
    <xdr:graphicFrame>
      <xdr:nvGraphicFramePr>
        <xdr:cNvPr id="26" name="图表 25">
          <a:hlinkClick xmlns:r="http://schemas.openxmlformats.org/officeDocument/2006/relationships" r:id="rId18"/>
        </xdr:cNvPr>
        <xdr:cNvGraphicFramePr/>
      </xdr:nvGraphicFramePr>
      <xdr:xfrm>
        <a:off x="6864350" y="4003675"/>
        <a:ext cx="3150870" cy="189674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349885</xdr:colOff>
      <xdr:row>19</xdr:row>
      <xdr:rowOff>78740</xdr:rowOff>
    </xdr:from>
    <xdr:to>
      <xdr:col>20</xdr:col>
      <xdr:colOff>216535</xdr:colOff>
      <xdr:row>27</xdr:row>
      <xdr:rowOff>102870</xdr:rowOff>
    </xdr:to>
    <xdr:graphicFrame>
      <xdr:nvGraphicFramePr>
        <xdr:cNvPr id="27" name="图表 26">
          <a:hlinkClick xmlns:r="http://schemas.openxmlformats.org/officeDocument/2006/relationships" r:id="rId19"/>
        </xdr:cNvPr>
        <xdr:cNvGraphicFramePr/>
      </xdr:nvGraphicFramePr>
      <xdr:xfrm>
        <a:off x="5327015" y="2174240"/>
        <a:ext cx="2282190" cy="164973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216535</xdr:colOff>
      <xdr:row>49</xdr:row>
      <xdr:rowOff>41275</xdr:rowOff>
    </xdr:from>
    <xdr:to>
      <xdr:col>20</xdr:col>
      <xdr:colOff>74930</xdr:colOff>
      <xdr:row>58</xdr:row>
      <xdr:rowOff>36830</xdr:rowOff>
    </xdr:to>
    <xdr:pic>
      <xdr:nvPicPr>
        <xdr:cNvPr id="28" name="图片 27">
          <a:hlinkClick xmlns:r="http://schemas.openxmlformats.org/officeDocument/2006/relationships" r:id="rId20"/>
        </xdr:cNvPr>
        <xdr:cNvPicPr>
          <a:picLocks noChangeAspect="1"/>
        </xdr:cNvPicPr>
      </xdr:nvPicPr>
      <xdr:blipFill>
        <a:blip r:embed="rId21"/>
        <a:stretch>
          <a:fillRect/>
        </a:stretch>
      </xdr:blipFill>
      <xdr:spPr>
        <a:xfrm>
          <a:off x="5193665" y="8105775"/>
          <a:ext cx="2273935" cy="1824355"/>
        </a:xfrm>
        <a:prstGeom prst="rect">
          <a:avLst/>
        </a:prstGeom>
        <a:noFill/>
        <a:ln w="9525">
          <a:noFill/>
        </a:ln>
      </xdr:spPr>
    </xdr:pic>
    <xdr:clientData/>
  </xdr:twoCellAnchor>
  <xdr:twoCellAnchor>
    <xdr:from>
      <xdr:col>20</xdr:col>
      <xdr:colOff>112395</xdr:colOff>
      <xdr:row>49</xdr:row>
      <xdr:rowOff>67310</xdr:rowOff>
    </xdr:from>
    <xdr:to>
      <xdr:col>27</xdr:col>
      <xdr:colOff>99695</xdr:colOff>
      <xdr:row>58</xdr:row>
      <xdr:rowOff>35560</xdr:rowOff>
    </xdr:to>
    <xdr:graphicFrame>
      <xdr:nvGraphicFramePr>
        <xdr:cNvPr id="29" name="图表 28">
          <a:hlinkClick xmlns:r="http://schemas.openxmlformats.org/officeDocument/2006/relationships" r:id="rId20"/>
        </xdr:cNvPr>
        <xdr:cNvGraphicFramePr/>
      </xdr:nvGraphicFramePr>
      <xdr:xfrm>
        <a:off x="7505065" y="8131810"/>
        <a:ext cx="2805430" cy="179705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128905</xdr:colOff>
      <xdr:row>58</xdr:row>
      <xdr:rowOff>174625</xdr:rowOff>
    </xdr:from>
    <xdr:to>
      <xdr:col>10</xdr:col>
      <xdr:colOff>354330</xdr:colOff>
      <xdr:row>66</xdr:row>
      <xdr:rowOff>201295</xdr:rowOff>
    </xdr:to>
    <xdr:graphicFrame>
      <xdr:nvGraphicFramePr>
        <xdr:cNvPr id="30" name="图表 29">
          <a:hlinkClick xmlns:r="http://schemas.openxmlformats.org/officeDocument/2006/relationships" r:id="rId22"/>
        </xdr:cNvPr>
        <xdr:cNvGraphicFramePr/>
      </xdr:nvGraphicFramePr>
      <xdr:xfrm>
        <a:off x="422275" y="10067925"/>
        <a:ext cx="3298825" cy="165227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53340</xdr:colOff>
      <xdr:row>58</xdr:row>
      <xdr:rowOff>79375</xdr:rowOff>
    </xdr:from>
    <xdr:to>
      <xdr:col>17</xdr:col>
      <xdr:colOff>35560</xdr:colOff>
      <xdr:row>67</xdr:row>
      <xdr:rowOff>127000</xdr:rowOff>
    </xdr:to>
    <xdr:pic>
      <xdr:nvPicPr>
        <xdr:cNvPr id="34" name="图片 33">
          <a:hlinkClick xmlns:r="http://schemas.openxmlformats.org/officeDocument/2006/relationships" r:id="rId22"/>
        </xdr:cNvPr>
        <xdr:cNvPicPr>
          <a:picLocks noChangeAspect="1"/>
        </xdr:cNvPicPr>
      </xdr:nvPicPr>
      <xdr:blipFill>
        <a:blip r:embed="rId23"/>
        <a:stretch>
          <a:fillRect/>
        </a:stretch>
      </xdr:blipFill>
      <xdr:spPr>
        <a:xfrm>
          <a:off x="3822700" y="9972675"/>
          <a:ext cx="2397760" cy="1876425"/>
        </a:xfrm>
        <a:prstGeom prst="rect">
          <a:avLst/>
        </a:prstGeom>
        <a:noFill/>
        <a:ln w="9525">
          <a:noFill/>
        </a:ln>
      </xdr:spPr>
    </xdr:pic>
    <xdr:clientData/>
  </xdr:twoCellAnchor>
  <xdr:twoCellAnchor editAs="oneCell">
    <xdr:from>
      <xdr:col>16</xdr:col>
      <xdr:colOff>347980</xdr:colOff>
      <xdr:row>58</xdr:row>
      <xdr:rowOff>116840</xdr:rowOff>
    </xdr:from>
    <xdr:to>
      <xdr:col>21</xdr:col>
      <xdr:colOff>273685</xdr:colOff>
      <xdr:row>67</xdr:row>
      <xdr:rowOff>110490</xdr:rowOff>
    </xdr:to>
    <xdr:pic>
      <xdr:nvPicPr>
        <xdr:cNvPr id="35" name="图片 34">
          <a:hlinkClick xmlns:r="http://schemas.openxmlformats.org/officeDocument/2006/relationships" r:id="rId22"/>
        </xdr:cNvPr>
        <xdr:cNvPicPr>
          <a:picLocks noChangeAspect="1"/>
        </xdr:cNvPicPr>
      </xdr:nvPicPr>
      <xdr:blipFill>
        <a:blip r:embed="rId24"/>
        <a:stretch>
          <a:fillRect/>
        </a:stretch>
      </xdr:blipFill>
      <xdr:spPr>
        <a:xfrm>
          <a:off x="6130290" y="10010140"/>
          <a:ext cx="1938655" cy="1822450"/>
        </a:xfrm>
        <a:prstGeom prst="rect">
          <a:avLst/>
        </a:prstGeom>
        <a:noFill/>
        <a:ln w="9525">
          <a:noFill/>
        </a:ln>
      </xdr:spPr>
    </xdr:pic>
    <xdr:clientData/>
  </xdr:twoCellAnchor>
  <xdr:twoCellAnchor editAs="oneCell">
    <xdr:from>
      <xdr:col>21</xdr:col>
      <xdr:colOff>319405</xdr:colOff>
      <xdr:row>58</xdr:row>
      <xdr:rowOff>160655</xdr:rowOff>
    </xdr:from>
    <xdr:to>
      <xdr:col>27</xdr:col>
      <xdr:colOff>215265</xdr:colOff>
      <xdr:row>68</xdr:row>
      <xdr:rowOff>0</xdr:rowOff>
    </xdr:to>
    <xdr:pic>
      <xdr:nvPicPr>
        <xdr:cNvPr id="36" name="图片 35">
          <a:hlinkClick xmlns:r="http://schemas.openxmlformats.org/officeDocument/2006/relationships" r:id="rId22"/>
        </xdr:cNvPr>
        <xdr:cNvPicPr>
          <a:picLocks noChangeAspect="1"/>
        </xdr:cNvPicPr>
      </xdr:nvPicPr>
      <xdr:blipFill>
        <a:blip r:embed="rId25"/>
        <a:stretch>
          <a:fillRect/>
        </a:stretch>
      </xdr:blipFill>
      <xdr:spPr>
        <a:xfrm>
          <a:off x="8114665" y="10053955"/>
          <a:ext cx="2311400" cy="1871345"/>
        </a:xfrm>
        <a:prstGeom prst="rect">
          <a:avLst/>
        </a:prstGeom>
        <a:noFill/>
        <a:ln w="9525">
          <a:noFill/>
        </a:ln>
      </xdr:spPr>
    </xdr:pic>
    <xdr:clientData/>
  </xdr:twoCellAnchor>
  <xdr:twoCellAnchor editAs="oneCell">
    <xdr:from>
      <xdr:col>2</xdr:col>
      <xdr:colOff>24130</xdr:colOff>
      <xdr:row>68</xdr:row>
      <xdr:rowOff>41275</xdr:rowOff>
    </xdr:from>
    <xdr:to>
      <xdr:col>7</xdr:col>
      <xdr:colOff>331470</xdr:colOff>
      <xdr:row>79</xdr:row>
      <xdr:rowOff>0</xdr:rowOff>
    </xdr:to>
    <xdr:pic>
      <xdr:nvPicPr>
        <xdr:cNvPr id="38" name="图片 37">
          <a:hlinkClick xmlns:r="http://schemas.openxmlformats.org/officeDocument/2006/relationships" r:id="rId26"/>
        </xdr:cNvPr>
        <xdr:cNvPicPr>
          <a:picLocks noChangeAspect="1"/>
        </xdr:cNvPicPr>
      </xdr:nvPicPr>
      <xdr:blipFill>
        <a:blip r:embed="rId27"/>
        <a:stretch>
          <a:fillRect/>
        </a:stretch>
      </xdr:blipFill>
      <xdr:spPr>
        <a:xfrm>
          <a:off x="317500" y="11966575"/>
          <a:ext cx="2172970" cy="1821815"/>
        </a:xfrm>
        <a:prstGeom prst="rect">
          <a:avLst/>
        </a:prstGeom>
        <a:noFill/>
        <a:ln w="9525">
          <a:noFill/>
        </a:ln>
      </xdr:spPr>
    </xdr:pic>
    <xdr:clientData/>
  </xdr:twoCellAnchor>
  <xdr:twoCellAnchor editAs="oneCell">
    <xdr:from>
      <xdr:col>7</xdr:col>
      <xdr:colOff>320040</xdr:colOff>
      <xdr:row>68</xdr:row>
      <xdr:rowOff>27305</xdr:rowOff>
    </xdr:from>
    <xdr:to>
      <xdr:col>12</xdr:col>
      <xdr:colOff>243840</xdr:colOff>
      <xdr:row>78</xdr:row>
      <xdr:rowOff>125730</xdr:rowOff>
    </xdr:to>
    <xdr:pic>
      <xdr:nvPicPr>
        <xdr:cNvPr id="39" name="图片 38">
          <a:hlinkClick xmlns:r="http://schemas.openxmlformats.org/officeDocument/2006/relationships" r:id="rId26"/>
        </xdr:cNvPr>
        <xdr:cNvPicPr>
          <a:picLocks noChangeAspect="1"/>
        </xdr:cNvPicPr>
      </xdr:nvPicPr>
      <xdr:blipFill>
        <a:blip r:embed="rId28"/>
        <a:stretch>
          <a:fillRect/>
        </a:stretch>
      </xdr:blipFill>
      <xdr:spPr>
        <a:xfrm>
          <a:off x="2479040" y="11952605"/>
          <a:ext cx="1936750" cy="1784350"/>
        </a:xfrm>
        <a:prstGeom prst="rect">
          <a:avLst/>
        </a:prstGeom>
        <a:noFill/>
        <a:ln w="9525">
          <a:noFill/>
        </a:ln>
      </xdr:spPr>
    </xdr:pic>
    <xdr:clientData/>
  </xdr:twoCellAnchor>
  <xdr:twoCellAnchor editAs="oneCell">
    <xdr:from>
      <xdr:col>12</xdr:col>
      <xdr:colOff>272415</xdr:colOff>
      <xdr:row>68</xdr:row>
      <xdr:rowOff>36195</xdr:rowOff>
    </xdr:from>
    <xdr:to>
      <xdr:col>18</xdr:col>
      <xdr:colOff>1270</xdr:colOff>
      <xdr:row>78</xdr:row>
      <xdr:rowOff>115570</xdr:rowOff>
    </xdr:to>
    <xdr:pic>
      <xdr:nvPicPr>
        <xdr:cNvPr id="40" name="图片 39">
          <a:hlinkClick xmlns:r="http://schemas.openxmlformats.org/officeDocument/2006/relationships" r:id="rId26"/>
        </xdr:cNvPr>
        <xdr:cNvPicPr>
          <a:picLocks noChangeAspect="1"/>
        </xdr:cNvPicPr>
      </xdr:nvPicPr>
      <xdr:blipFill>
        <a:blip r:embed="rId29"/>
        <a:stretch>
          <a:fillRect/>
        </a:stretch>
      </xdr:blipFill>
      <xdr:spPr>
        <a:xfrm>
          <a:off x="4444365" y="11961495"/>
          <a:ext cx="2144395" cy="1765300"/>
        </a:xfrm>
        <a:prstGeom prst="rect">
          <a:avLst/>
        </a:prstGeom>
        <a:noFill/>
        <a:ln w="9525">
          <a:noFill/>
        </a:ln>
      </xdr:spPr>
    </xdr:pic>
    <xdr:clientData/>
  </xdr:twoCellAnchor>
  <xdr:twoCellAnchor editAs="oneCell">
    <xdr:from>
      <xdr:col>18</xdr:col>
      <xdr:colOff>4445</xdr:colOff>
      <xdr:row>68</xdr:row>
      <xdr:rowOff>47625</xdr:rowOff>
    </xdr:from>
    <xdr:to>
      <xdr:col>23</xdr:col>
      <xdr:colOff>15875</xdr:colOff>
      <xdr:row>78</xdr:row>
      <xdr:rowOff>8890</xdr:rowOff>
    </xdr:to>
    <xdr:pic>
      <xdr:nvPicPr>
        <xdr:cNvPr id="41" name="图片 40">
          <a:hlinkClick xmlns:r="http://schemas.openxmlformats.org/officeDocument/2006/relationships" r:id="rId26"/>
        </xdr:cNvPr>
        <xdr:cNvPicPr>
          <a:picLocks noChangeAspect="1"/>
        </xdr:cNvPicPr>
      </xdr:nvPicPr>
      <xdr:blipFill>
        <a:blip r:embed="rId30"/>
        <a:stretch>
          <a:fillRect/>
        </a:stretch>
      </xdr:blipFill>
      <xdr:spPr>
        <a:xfrm>
          <a:off x="6591935" y="11972925"/>
          <a:ext cx="2024380" cy="1647190"/>
        </a:xfrm>
        <a:prstGeom prst="rect">
          <a:avLst/>
        </a:prstGeom>
        <a:noFill/>
        <a:ln w="9525">
          <a:noFill/>
        </a:ln>
      </xdr:spPr>
    </xdr:pic>
    <xdr:clientData/>
  </xdr:twoCellAnchor>
  <xdr:twoCellAnchor editAs="oneCell">
    <xdr:from>
      <xdr:col>23</xdr:col>
      <xdr:colOff>15875</xdr:colOff>
      <xdr:row>67</xdr:row>
      <xdr:rowOff>178435</xdr:rowOff>
    </xdr:from>
    <xdr:to>
      <xdr:col>27</xdr:col>
      <xdr:colOff>483235</xdr:colOff>
      <xdr:row>78</xdr:row>
      <xdr:rowOff>22860</xdr:rowOff>
    </xdr:to>
    <xdr:pic>
      <xdr:nvPicPr>
        <xdr:cNvPr id="42" name="图片 41">
          <a:hlinkClick xmlns:r="http://schemas.openxmlformats.org/officeDocument/2006/relationships" r:id="rId31"/>
        </xdr:cNvPr>
        <xdr:cNvPicPr>
          <a:picLocks noChangeAspect="1"/>
        </xdr:cNvPicPr>
      </xdr:nvPicPr>
      <xdr:blipFill>
        <a:blip r:embed="rId32"/>
        <a:stretch>
          <a:fillRect/>
        </a:stretch>
      </xdr:blipFill>
      <xdr:spPr>
        <a:xfrm>
          <a:off x="8616315" y="11900535"/>
          <a:ext cx="2077720" cy="1733550"/>
        </a:xfrm>
        <a:prstGeom prst="rect">
          <a:avLst/>
        </a:prstGeom>
        <a:noFill/>
        <a:ln w="9525">
          <a:noFill/>
        </a:ln>
      </xdr:spPr>
    </xdr:pic>
    <xdr:clientData/>
  </xdr:twoCellAnchor>
  <xdr:twoCellAnchor editAs="oneCell">
    <xdr:from>
      <xdr:col>2</xdr:col>
      <xdr:colOff>62865</xdr:colOff>
      <xdr:row>79</xdr:row>
      <xdr:rowOff>71120</xdr:rowOff>
    </xdr:from>
    <xdr:to>
      <xdr:col>10</xdr:col>
      <xdr:colOff>329565</xdr:colOff>
      <xdr:row>90</xdr:row>
      <xdr:rowOff>55880</xdr:rowOff>
    </xdr:to>
    <xdr:pic>
      <xdr:nvPicPr>
        <xdr:cNvPr id="44" name="图片 43">
          <a:hlinkClick xmlns:r="http://schemas.openxmlformats.org/officeDocument/2006/relationships" r:id="rId33"/>
        </xdr:cNvPr>
        <xdr:cNvPicPr>
          <a:picLocks noChangeAspect="1"/>
        </xdr:cNvPicPr>
      </xdr:nvPicPr>
      <xdr:blipFill>
        <a:blip r:embed="rId34"/>
        <a:stretch>
          <a:fillRect/>
        </a:stretch>
      </xdr:blipFill>
      <xdr:spPr>
        <a:xfrm>
          <a:off x="356235" y="13859510"/>
          <a:ext cx="3340100" cy="1847850"/>
        </a:xfrm>
        <a:prstGeom prst="rect">
          <a:avLst/>
        </a:prstGeom>
        <a:noFill/>
        <a:ln w="9525">
          <a:noFill/>
        </a:ln>
      </xdr:spPr>
    </xdr:pic>
    <xdr:clientData/>
  </xdr:twoCellAnchor>
  <xdr:twoCellAnchor editAs="oneCell">
    <xdr:from>
      <xdr:col>10</xdr:col>
      <xdr:colOff>347980</xdr:colOff>
      <xdr:row>78</xdr:row>
      <xdr:rowOff>109220</xdr:rowOff>
    </xdr:from>
    <xdr:to>
      <xdr:col>20</xdr:col>
      <xdr:colOff>32385</xdr:colOff>
      <xdr:row>90</xdr:row>
      <xdr:rowOff>37465</xdr:rowOff>
    </xdr:to>
    <xdr:pic>
      <xdr:nvPicPr>
        <xdr:cNvPr id="45" name="图片 44">
          <a:hlinkClick xmlns:r="http://schemas.openxmlformats.org/officeDocument/2006/relationships" r:id="rId33"/>
        </xdr:cNvPr>
        <xdr:cNvPicPr>
          <a:picLocks noChangeAspect="1"/>
        </xdr:cNvPicPr>
      </xdr:nvPicPr>
      <xdr:blipFill>
        <a:blip r:embed="rId35"/>
        <a:stretch>
          <a:fillRect/>
        </a:stretch>
      </xdr:blipFill>
      <xdr:spPr>
        <a:xfrm>
          <a:off x="3714750" y="13720445"/>
          <a:ext cx="3710305" cy="1968500"/>
        </a:xfrm>
        <a:prstGeom prst="rect">
          <a:avLst/>
        </a:prstGeom>
        <a:noFill/>
        <a:ln w="9525">
          <a:noFill/>
        </a:ln>
      </xdr:spPr>
    </xdr:pic>
    <xdr:clientData/>
  </xdr:twoCellAnchor>
  <xdr:twoCellAnchor editAs="oneCell">
    <xdr:from>
      <xdr:col>20</xdr:col>
      <xdr:colOff>53340</xdr:colOff>
      <xdr:row>79</xdr:row>
      <xdr:rowOff>13335</xdr:rowOff>
    </xdr:from>
    <xdr:to>
      <xdr:col>27</xdr:col>
      <xdr:colOff>525780</xdr:colOff>
      <xdr:row>90</xdr:row>
      <xdr:rowOff>65405</xdr:rowOff>
    </xdr:to>
    <xdr:pic>
      <xdr:nvPicPr>
        <xdr:cNvPr id="46" name="图片 45">
          <a:hlinkClick xmlns:r="http://schemas.openxmlformats.org/officeDocument/2006/relationships" r:id="rId33"/>
        </xdr:cNvPr>
        <xdr:cNvPicPr>
          <a:picLocks noChangeAspect="1"/>
        </xdr:cNvPicPr>
      </xdr:nvPicPr>
      <xdr:blipFill>
        <a:blip r:embed="rId36"/>
        <a:stretch>
          <a:fillRect/>
        </a:stretch>
      </xdr:blipFill>
      <xdr:spPr>
        <a:xfrm>
          <a:off x="7446010" y="13801725"/>
          <a:ext cx="3290570" cy="1915160"/>
        </a:xfrm>
        <a:prstGeom prst="rect">
          <a:avLst/>
        </a:prstGeom>
        <a:noFill/>
        <a:ln w="9525">
          <a:noFill/>
        </a:ln>
      </xdr:spPr>
    </xdr:pic>
    <xdr:clientData/>
  </xdr:twoCellAnchor>
  <xdr:twoCellAnchor editAs="oneCell">
    <xdr:from>
      <xdr:col>2</xdr:col>
      <xdr:colOff>10160</xdr:colOff>
      <xdr:row>91</xdr:row>
      <xdr:rowOff>62230</xdr:rowOff>
    </xdr:from>
    <xdr:to>
      <xdr:col>7</xdr:col>
      <xdr:colOff>307340</xdr:colOff>
      <xdr:row>102</xdr:row>
      <xdr:rowOff>18415</xdr:rowOff>
    </xdr:to>
    <xdr:pic>
      <xdr:nvPicPr>
        <xdr:cNvPr id="49" name="图片 48">
          <a:hlinkClick xmlns:r="http://schemas.openxmlformats.org/officeDocument/2006/relationships" r:id="rId37"/>
        </xdr:cNvPr>
        <xdr:cNvPicPr>
          <a:picLocks noChangeAspect="1"/>
        </xdr:cNvPicPr>
      </xdr:nvPicPr>
      <xdr:blipFill>
        <a:blip r:embed="rId38"/>
        <a:stretch>
          <a:fillRect/>
        </a:stretch>
      </xdr:blipFill>
      <xdr:spPr>
        <a:xfrm>
          <a:off x="303530" y="15890875"/>
          <a:ext cx="2162810" cy="1800225"/>
        </a:xfrm>
        <a:prstGeom prst="rect">
          <a:avLst/>
        </a:prstGeom>
        <a:noFill/>
        <a:ln w="9525">
          <a:noFill/>
        </a:ln>
      </xdr:spPr>
    </xdr:pic>
    <xdr:clientData/>
  </xdr:twoCellAnchor>
  <xdr:twoCellAnchor editAs="oneCell">
    <xdr:from>
      <xdr:col>1</xdr:col>
      <xdr:colOff>128905</xdr:colOff>
      <xdr:row>103</xdr:row>
      <xdr:rowOff>14605</xdr:rowOff>
    </xdr:from>
    <xdr:to>
      <xdr:col>11</xdr:col>
      <xdr:colOff>175895</xdr:colOff>
      <xdr:row>113</xdr:row>
      <xdr:rowOff>108585</xdr:rowOff>
    </xdr:to>
    <xdr:pic>
      <xdr:nvPicPr>
        <xdr:cNvPr id="50" name="图片 49">
          <a:hlinkClick xmlns:r="http://schemas.openxmlformats.org/officeDocument/2006/relationships" r:id="rId39"/>
        </xdr:cNvPr>
        <xdr:cNvPicPr>
          <a:picLocks noChangeAspect="1"/>
        </xdr:cNvPicPr>
      </xdr:nvPicPr>
      <xdr:blipFill>
        <a:blip r:embed="rId40"/>
        <a:stretch>
          <a:fillRect/>
        </a:stretch>
      </xdr:blipFill>
      <xdr:spPr>
        <a:xfrm>
          <a:off x="275590" y="17885410"/>
          <a:ext cx="3669665" cy="1770380"/>
        </a:xfrm>
        <a:prstGeom prst="rect">
          <a:avLst/>
        </a:prstGeom>
        <a:noFill/>
        <a:ln w="9525">
          <a:noFill/>
        </a:ln>
      </xdr:spPr>
    </xdr:pic>
    <xdr:clientData/>
  </xdr:twoCellAnchor>
  <xdr:twoCellAnchor editAs="oneCell">
    <xdr:from>
      <xdr:col>11</xdr:col>
      <xdr:colOff>143510</xdr:colOff>
      <xdr:row>102</xdr:row>
      <xdr:rowOff>66040</xdr:rowOff>
    </xdr:from>
    <xdr:to>
      <xdr:col>27</xdr:col>
      <xdr:colOff>433705</xdr:colOff>
      <xdr:row>113</xdr:row>
      <xdr:rowOff>60325</xdr:rowOff>
    </xdr:to>
    <xdr:pic>
      <xdr:nvPicPr>
        <xdr:cNvPr id="51" name="图片 50">
          <a:hlinkClick xmlns:r="http://schemas.openxmlformats.org/officeDocument/2006/relationships" r:id="rId41"/>
        </xdr:cNvPr>
        <xdr:cNvPicPr>
          <a:picLocks noChangeAspect="1"/>
        </xdr:cNvPicPr>
      </xdr:nvPicPr>
      <xdr:blipFill>
        <a:blip r:embed="rId42"/>
        <a:stretch>
          <a:fillRect/>
        </a:stretch>
      </xdr:blipFill>
      <xdr:spPr>
        <a:xfrm>
          <a:off x="3912870" y="17738725"/>
          <a:ext cx="6731635" cy="1868805"/>
        </a:xfrm>
        <a:prstGeom prst="rect">
          <a:avLst/>
        </a:prstGeom>
        <a:noFill/>
        <a:ln w="9525">
          <a:noFill/>
        </a:ln>
      </xdr:spPr>
    </xdr:pic>
    <xdr:clientData/>
  </xdr:twoCellAnchor>
  <xdr:twoCellAnchor editAs="oneCell">
    <xdr:from>
      <xdr:col>2</xdr:col>
      <xdr:colOff>34290</xdr:colOff>
      <xdr:row>114</xdr:row>
      <xdr:rowOff>46990</xdr:rowOff>
    </xdr:from>
    <xdr:to>
      <xdr:col>16</xdr:col>
      <xdr:colOff>106680</xdr:colOff>
      <xdr:row>124</xdr:row>
      <xdr:rowOff>36195</xdr:rowOff>
    </xdr:to>
    <xdr:pic>
      <xdr:nvPicPr>
        <xdr:cNvPr id="52" name="图片 51">
          <a:hlinkClick xmlns:r="http://schemas.openxmlformats.org/officeDocument/2006/relationships" r:id="rId41"/>
        </xdr:cNvPr>
        <xdr:cNvPicPr>
          <a:picLocks noChangeAspect="1"/>
        </xdr:cNvPicPr>
      </xdr:nvPicPr>
      <xdr:blipFill>
        <a:blip r:embed="rId43"/>
        <a:stretch>
          <a:fillRect/>
        </a:stretch>
      </xdr:blipFill>
      <xdr:spPr>
        <a:xfrm>
          <a:off x="327660" y="19761835"/>
          <a:ext cx="5561330" cy="1665605"/>
        </a:xfrm>
        <a:prstGeom prst="rect">
          <a:avLst/>
        </a:prstGeom>
        <a:noFill/>
        <a:ln w="9525">
          <a:noFill/>
        </a:ln>
      </xdr:spPr>
    </xdr:pic>
    <xdr:clientData/>
  </xdr:twoCellAnchor>
  <xdr:twoCellAnchor editAs="oneCell">
    <xdr:from>
      <xdr:col>16</xdr:col>
      <xdr:colOff>157480</xdr:colOff>
      <xdr:row>114</xdr:row>
      <xdr:rowOff>9525</xdr:rowOff>
    </xdr:from>
    <xdr:to>
      <xdr:col>27</xdr:col>
      <xdr:colOff>527050</xdr:colOff>
      <xdr:row>124</xdr:row>
      <xdr:rowOff>65405</xdr:rowOff>
    </xdr:to>
    <xdr:pic>
      <xdr:nvPicPr>
        <xdr:cNvPr id="53" name="图片 52">
          <a:hlinkClick xmlns:r="http://schemas.openxmlformats.org/officeDocument/2006/relationships" r:id="rId41"/>
        </xdr:cNvPr>
        <xdr:cNvPicPr>
          <a:picLocks noChangeAspect="1"/>
        </xdr:cNvPicPr>
      </xdr:nvPicPr>
      <xdr:blipFill>
        <a:blip r:embed="rId44"/>
        <a:stretch>
          <a:fillRect/>
        </a:stretch>
      </xdr:blipFill>
      <xdr:spPr>
        <a:xfrm>
          <a:off x="5939790" y="19724370"/>
          <a:ext cx="4798060" cy="1732280"/>
        </a:xfrm>
        <a:prstGeom prst="rect">
          <a:avLst/>
        </a:prstGeom>
        <a:noFill/>
        <a:ln w="9525">
          <a:noFill/>
        </a:ln>
      </xdr:spPr>
    </xdr:pic>
    <xdr:clientData/>
  </xdr:twoCellAnchor>
  <xdr:twoCellAnchor editAs="oneCell">
    <xdr:from>
      <xdr:col>2</xdr:col>
      <xdr:colOff>23495</xdr:colOff>
      <xdr:row>126</xdr:row>
      <xdr:rowOff>38100</xdr:rowOff>
    </xdr:from>
    <xdr:to>
      <xdr:col>6</xdr:col>
      <xdr:colOff>273685</xdr:colOff>
      <xdr:row>136</xdr:row>
      <xdr:rowOff>93980</xdr:rowOff>
    </xdr:to>
    <xdr:pic>
      <xdr:nvPicPr>
        <xdr:cNvPr id="54" name="图片 53">
          <a:hlinkClick xmlns:r="http://schemas.openxmlformats.org/officeDocument/2006/relationships" r:id="rId39"/>
        </xdr:cNvPr>
        <xdr:cNvPicPr>
          <a:picLocks noChangeAspect="1"/>
        </xdr:cNvPicPr>
      </xdr:nvPicPr>
      <xdr:blipFill>
        <a:blip r:embed="rId45"/>
        <a:stretch>
          <a:fillRect/>
        </a:stretch>
      </xdr:blipFill>
      <xdr:spPr>
        <a:xfrm>
          <a:off x="316865" y="21802725"/>
          <a:ext cx="1713230" cy="1732280"/>
        </a:xfrm>
        <a:prstGeom prst="rect">
          <a:avLst/>
        </a:prstGeom>
        <a:noFill/>
        <a:ln w="9525">
          <a:noFill/>
        </a:ln>
      </xdr:spPr>
    </xdr:pic>
    <xdr:clientData/>
  </xdr:twoCellAnchor>
  <xdr:twoCellAnchor editAs="oneCell">
    <xdr:from>
      <xdr:col>6</xdr:col>
      <xdr:colOff>281305</xdr:colOff>
      <xdr:row>125</xdr:row>
      <xdr:rowOff>166370</xdr:rowOff>
    </xdr:from>
    <xdr:to>
      <xdr:col>10</xdr:col>
      <xdr:colOff>340995</xdr:colOff>
      <xdr:row>136</xdr:row>
      <xdr:rowOff>165100</xdr:rowOff>
    </xdr:to>
    <xdr:pic>
      <xdr:nvPicPr>
        <xdr:cNvPr id="55" name="图片 54">
          <a:hlinkClick xmlns:r="http://schemas.openxmlformats.org/officeDocument/2006/relationships" r:id="rId46"/>
        </xdr:cNvPr>
        <xdr:cNvPicPr>
          <a:picLocks noChangeAspect="1"/>
        </xdr:cNvPicPr>
      </xdr:nvPicPr>
      <xdr:blipFill>
        <a:blip r:embed="rId47"/>
        <a:stretch>
          <a:fillRect/>
        </a:stretch>
      </xdr:blipFill>
      <xdr:spPr>
        <a:xfrm>
          <a:off x="2037715" y="21725255"/>
          <a:ext cx="1670050" cy="1880870"/>
        </a:xfrm>
        <a:prstGeom prst="rect">
          <a:avLst/>
        </a:prstGeom>
        <a:noFill/>
        <a:ln w="9525">
          <a:noFill/>
        </a:ln>
      </xdr:spPr>
    </xdr:pic>
    <xdr:clientData/>
  </xdr:twoCellAnchor>
  <xdr:twoCellAnchor editAs="oneCell">
    <xdr:from>
      <xdr:col>10</xdr:col>
      <xdr:colOff>329565</xdr:colOff>
      <xdr:row>125</xdr:row>
      <xdr:rowOff>175895</xdr:rowOff>
    </xdr:from>
    <xdr:to>
      <xdr:col>27</xdr:col>
      <xdr:colOff>561975</xdr:colOff>
      <xdr:row>137</xdr:row>
      <xdr:rowOff>74930</xdr:rowOff>
    </xdr:to>
    <xdr:pic>
      <xdr:nvPicPr>
        <xdr:cNvPr id="56" name="图片 55">
          <a:hlinkClick xmlns:r="http://schemas.openxmlformats.org/officeDocument/2006/relationships" r:id="rId46"/>
        </xdr:cNvPr>
        <xdr:cNvPicPr>
          <a:picLocks noChangeAspect="1"/>
        </xdr:cNvPicPr>
      </xdr:nvPicPr>
      <xdr:blipFill>
        <a:blip r:embed="rId48"/>
        <a:stretch>
          <a:fillRect/>
        </a:stretch>
      </xdr:blipFill>
      <xdr:spPr>
        <a:xfrm>
          <a:off x="3696335" y="21734780"/>
          <a:ext cx="7076440" cy="1958340"/>
        </a:xfrm>
        <a:prstGeom prst="rect">
          <a:avLst/>
        </a:prstGeom>
        <a:noFill/>
        <a:ln w="9525">
          <a:noFill/>
        </a:ln>
      </xdr:spPr>
    </xdr:pic>
    <xdr:clientData/>
  </xdr:twoCellAnchor>
  <xdr:twoCellAnchor>
    <xdr:from>
      <xdr:col>2</xdr:col>
      <xdr:colOff>82550</xdr:colOff>
      <xdr:row>137</xdr:row>
      <xdr:rowOff>19050</xdr:rowOff>
    </xdr:from>
    <xdr:to>
      <xdr:col>23</xdr:col>
      <xdr:colOff>212725</xdr:colOff>
      <xdr:row>150</xdr:row>
      <xdr:rowOff>46990</xdr:rowOff>
    </xdr:to>
    <xdr:graphicFrame>
      <xdr:nvGraphicFramePr>
        <xdr:cNvPr id="57" name="图表 56">
          <a:hlinkClick xmlns:r="http://schemas.openxmlformats.org/officeDocument/2006/relationships" r:id="rId49"/>
        </xdr:cNvPr>
        <xdr:cNvGraphicFramePr/>
      </xdr:nvGraphicFramePr>
      <xdr:xfrm>
        <a:off x="375920" y="23637240"/>
        <a:ext cx="8437245" cy="222631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76835</xdr:colOff>
      <xdr:row>38</xdr:row>
      <xdr:rowOff>117475</xdr:rowOff>
    </xdr:from>
    <xdr:to>
      <xdr:col>11</xdr:col>
      <xdr:colOff>152400</xdr:colOff>
      <xdr:row>49</xdr:row>
      <xdr:rowOff>14605</xdr:rowOff>
    </xdr:to>
    <xdr:pic>
      <xdr:nvPicPr>
        <xdr:cNvPr id="59" name="图片 58">
          <a:hlinkClick xmlns:r="http://schemas.openxmlformats.org/officeDocument/2006/relationships" r:id="rId50"/>
        </xdr:cNvPr>
        <xdr:cNvPicPr>
          <a:picLocks noChangeAspect="1"/>
        </xdr:cNvPicPr>
      </xdr:nvPicPr>
      <xdr:blipFill>
        <a:blip r:embed="rId51"/>
        <a:stretch>
          <a:fillRect/>
        </a:stretch>
      </xdr:blipFill>
      <xdr:spPr>
        <a:xfrm>
          <a:off x="370205" y="6073775"/>
          <a:ext cx="3551555" cy="2005330"/>
        </a:xfrm>
        <a:prstGeom prst="rect">
          <a:avLst/>
        </a:prstGeom>
        <a:noFill/>
        <a:ln w="9525">
          <a:noFill/>
        </a:ln>
      </xdr:spPr>
    </xdr:pic>
    <xdr:clientData/>
  </xdr:twoCellAnchor>
  <xdr:twoCellAnchor editAs="oneCell">
    <xdr:from>
      <xdr:col>11</xdr:col>
      <xdr:colOff>172085</xdr:colOff>
      <xdr:row>38</xdr:row>
      <xdr:rowOff>74295</xdr:rowOff>
    </xdr:from>
    <xdr:to>
      <xdr:col>20</xdr:col>
      <xdr:colOff>95250</xdr:colOff>
      <xdr:row>48</xdr:row>
      <xdr:rowOff>171450</xdr:rowOff>
    </xdr:to>
    <xdr:pic>
      <xdr:nvPicPr>
        <xdr:cNvPr id="60" name="图片 59">
          <a:hlinkClick xmlns:r="http://schemas.openxmlformats.org/officeDocument/2006/relationships" r:id="rId52"/>
        </xdr:cNvPr>
        <xdr:cNvPicPr>
          <a:picLocks noChangeAspect="1"/>
        </xdr:cNvPicPr>
      </xdr:nvPicPr>
      <xdr:blipFill>
        <a:blip r:embed="rId53"/>
        <a:stretch>
          <a:fillRect/>
        </a:stretch>
      </xdr:blipFill>
      <xdr:spPr>
        <a:xfrm>
          <a:off x="3941445" y="6030595"/>
          <a:ext cx="3546475" cy="2014855"/>
        </a:xfrm>
        <a:prstGeom prst="rect">
          <a:avLst/>
        </a:prstGeom>
        <a:noFill/>
        <a:ln w="9525">
          <a:noFill/>
        </a:ln>
      </xdr:spPr>
    </xdr:pic>
    <xdr:clientData/>
  </xdr:twoCellAnchor>
  <xdr:twoCellAnchor editAs="oneCell">
    <xdr:from>
      <xdr:col>2</xdr:col>
      <xdr:colOff>34290</xdr:colOff>
      <xdr:row>49</xdr:row>
      <xdr:rowOff>137160</xdr:rowOff>
    </xdr:from>
    <xdr:to>
      <xdr:col>8</xdr:col>
      <xdr:colOff>332740</xdr:colOff>
      <xdr:row>58</xdr:row>
      <xdr:rowOff>48260</xdr:rowOff>
    </xdr:to>
    <xdr:pic>
      <xdr:nvPicPr>
        <xdr:cNvPr id="62" name="图片 61">
          <a:hlinkClick xmlns:r="http://schemas.openxmlformats.org/officeDocument/2006/relationships" r:id="rId20"/>
        </xdr:cNvPr>
        <xdr:cNvPicPr>
          <a:picLocks noChangeAspect="1"/>
        </xdr:cNvPicPr>
      </xdr:nvPicPr>
      <xdr:blipFill>
        <a:blip r:embed="rId54"/>
        <a:stretch>
          <a:fillRect/>
        </a:stretch>
      </xdr:blipFill>
      <xdr:spPr>
        <a:xfrm>
          <a:off x="327660" y="8201660"/>
          <a:ext cx="2566670" cy="1739900"/>
        </a:xfrm>
        <a:prstGeom prst="rect">
          <a:avLst/>
        </a:prstGeom>
        <a:noFill/>
        <a:ln w="9525">
          <a:noFill/>
        </a:ln>
      </xdr:spPr>
    </xdr:pic>
    <xdr:clientData/>
  </xdr:twoCellAnchor>
  <xdr:twoCellAnchor editAs="oneCell">
    <xdr:from>
      <xdr:col>8</xdr:col>
      <xdr:colOff>162560</xdr:colOff>
      <xdr:row>49</xdr:row>
      <xdr:rowOff>65405</xdr:rowOff>
    </xdr:from>
    <xdr:to>
      <xdr:col>14</xdr:col>
      <xdr:colOff>73660</xdr:colOff>
      <xdr:row>58</xdr:row>
      <xdr:rowOff>81915</xdr:rowOff>
    </xdr:to>
    <xdr:pic>
      <xdr:nvPicPr>
        <xdr:cNvPr id="63" name="图片 62">
          <a:hlinkClick xmlns:r="http://schemas.openxmlformats.org/officeDocument/2006/relationships" r:id="rId20"/>
        </xdr:cNvPr>
        <xdr:cNvPicPr>
          <a:picLocks noChangeAspect="1"/>
        </xdr:cNvPicPr>
      </xdr:nvPicPr>
      <xdr:blipFill>
        <a:blip r:embed="rId55"/>
        <a:stretch>
          <a:fillRect/>
        </a:stretch>
      </xdr:blipFill>
      <xdr:spPr>
        <a:xfrm>
          <a:off x="2724150" y="8129905"/>
          <a:ext cx="2326640" cy="1845310"/>
        </a:xfrm>
        <a:prstGeom prst="rect">
          <a:avLst/>
        </a:prstGeom>
        <a:noFill/>
        <a:ln w="9525">
          <a:noFill/>
        </a:ln>
      </xdr:spPr>
    </xdr:pic>
    <xdr:clientData/>
  </xdr:twoCellAnchor>
  <xdr:twoCellAnchor editAs="oneCell">
    <xdr:from>
      <xdr:col>18</xdr:col>
      <xdr:colOff>87630</xdr:colOff>
      <xdr:row>90</xdr:row>
      <xdr:rowOff>161290</xdr:rowOff>
    </xdr:from>
    <xdr:to>
      <xdr:col>28</xdr:col>
      <xdr:colOff>13335</xdr:colOff>
      <xdr:row>102</xdr:row>
      <xdr:rowOff>65405</xdr:rowOff>
    </xdr:to>
    <xdr:pic>
      <xdr:nvPicPr>
        <xdr:cNvPr id="64" name="图片 63">
          <a:hlinkClick xmlns:r="http://schemas.openxmlformats.org/officeDocument/2006/relationships" r:id="rId37"/>
        </xdr:cNvPr>
        <xdr:cNvPicPr>
          <a:picLocks noChangeAspect="1"/>
        </xdr:cNvPicPr>
      </xdr:nvPicPr>
      <xdr:blipFill>
        <a:blip r:embed="rId56"/>
        <a:stretch>
          <a:fillRect/>
        </a:stretch>
      </xdr:blipFill>
      <xdr:spPr>
        <a:xfrm>
          <a:off x="6675120" y="15812770"/>
          <a:ext cx="4173220" cy="1925320"/>
        </a:xfrm>
        <a:prstGeom prst="rect">
          <a:avLst/>
        </a:prstGeom>
        <a:noFill/>
        <a:ln w="9525">
          <a:noFill/>
        </a:ln>
      </xdr:spPr>
    </xdr:pic>
    <xdr:clientData/>
  </xdr:twoCellAnchor>
  <xdr:twoCellAnchor>
    <xdr:from>
      <xdr:col>0</xdr:col>
      <xdr:colOff>0</xdr:colOff>
      <xdr:row>0</xdr:row>
      <xdr:rowOff>0</xdr:rowOff>
    </xdr:from>
    <xdr:to>
      <xdr:col>0</xdr:col>
      <xdr:colOff>0</xdr:colOff>
      <xdr:row>0</xdr:row>
      <xdr:rowOff>0</xdr:rowOff>
    </xdr:to>
    <xdr:cxnSp>
      <xdr:nvCxnSpPr>
        <xdr:cNvPr id="65" name="曲线连接符 64"/>
        <xdr:cNvCxnSpPr/>
      </xdr:nvCxnSpPr>
      <xdr:spPr>
        <a:xfrm>
          <a:off x="0" y="0"/>
          <a:ext cx="0" cy="0"/>
        </a:xfrm>
        <a:prstGeom prst="curvedConnector3">
          <a:avLst/>
        </a:prstGeom>
      </xdr:spPr>
      <xdr:style>
        <a:lnRef idx="2">
          <a:schemeClr val="accent1"/>
        </a:lnRef>
        <a:fillRef idx="0">
          <a:srgbClr val="FFFFFF"/>
        </a:fillRef>
        <a:effectRef idx="0">
          <a:srgbClr val="FFFFFF"/>
        </a:effectRef>
        <a:fontRef idx="minor">
          <a:schemeClr val="tx1"/>
        </a:fontRef>
      </xdr:style>
    </xdr:cxnSp>
    <xdr:clientData/>
  </xdr:twoCellAnchor>
  <xdr:twoCellAnchor editAs="oneCell">
    <xdr:from>
      <xdr:col>8</xdr:col>
      <xdr:colOff>125730</xdr:colOff>
      <xdr:row>90</xdr:row>
      <xdr:rowOff>152400</xdr:rowOff>
    </xdr:from>
    <xdr:to>
      <xdr:col>18</xdr:col>
      <xdr:colOff>324485</xdr:colOff>
      <xdr:row>102</xdr:row>
      <xdr:rowOff>8890</xdr:rowOff>
    </xdr:to>
    <xdr:pic>
      <xdr:nvPicPr>
        <xdr:cNvPr id="66" name="图片 65">
          <a:hlinkClick xmlns:r="http://schemas.openxmlformats.org/officeDocument/2006/relationships" r:id="rId37"/>
        </xdr:cNvPr>
        <xdr:cNvPicPr>
          <a:picLocks noChangeAspect="1"/>
        </xdr:cNvPicPr>
      </xdr:nvPicPr>
      <xdr:blipFill>
        <a:blip r:embed="rId57"/>
        <a:stretch>
          <a:fillRect/>
        </a:stretch>
      </xdr:blipFill>
      <xdr:spPr>
        <a:xfrm>
          <a:off x="2687320" y="15803880"/>
          <a:ext cx="4224655" cy="187769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5080</xdr:colOff>
      <xdr:row>4</xdr:row>
      <xdr:rowOff>123825</xdr:rowOff>
    </xdr:from>
    <xdr:to>
      <xdr:col>16</xdr:col>
      <xdr:colOff>176530</xdr:colOff>
      <xdr:row>41</xdr:row>
      <xdr:rowOff>50800</xdr:rowOff>
    </xdr:to>
    <xdr:pic>
      <xdr:nvPicPr>
        <xdr:cNvPr id="2" name="图片 1"/>
        <xdr:cNvPicPr>
          <a:picLocks noChangeAspect="1"/>
        </xdr:cNvPicPr>
      </xdr:nvPicPr>
      <xdr:blipFill>
        <a:blip r:embed="rId1"/>
        <a:stretch>
          <a:fillRect/>
        </a:stretch>
      </xdr:blipFill>
      <xdr:spPr>
        <a:xfrm>
          <a:off x="5080" y="794385"/>
          <a:ext cx="10158730" cy="612965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366395</xdr:colOff>
      <xdr:row>6</xdr:row>
      <xdr:rowOff>50800</xdr:rowOff>
    </xdr:from>
    <xdr:to>
      <xdr:col>13</xdr:col>
      <xdr:colOff>353695</xdr:colOff>
      <xdr:row>22</xdr:row>
      <xdr:rowOff>69850</xdr:rowOff>
    </xdr:to>
    <xdr:graphicFrame>
      <xdr:nvGraphicFramePr>
        <xdr:cNvPr id="7" name="图表 6"/>
        <xdr:cNvGraphicFramePr/>
      </xdr:nvGraphicFramePr>
      <xdr:xfrm>
        <a:off x="4182745" y="1024255"/>
        <a:ext cx="5238750" cy="28841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517525</xdr:colOff>
      <xdr:row>22</xdr:row>
      <xdr:rowOff>149860</xdr:rowOff>
    </xdr:from>
    <xdr:to>
      <xdr:col>13</xdr:col>
      <xdr:colOff>243205</xdr:colOff>
      <xdr:row>33</xdr:row>
      <xdr:rowOff>140335</xdr:rowOff>
    </xdr:to>
    <xdr:graphicFrame>
      <xdr:nvGraphicFramePr>
        <xdr:cNvPr id="9" name="图表 8"/>
        <xdr:cNvGraphicFramePr/>
      </xdr:nvGraphicFramePr>
      <xdr:xfrm>
        <a:off x="4333875" y="3988435"/>
        <a:ext cx="4977130" cy="216979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160020</xdr:colOff>
      <xdr:row>34</xdr:row>
      <xdr:rowOff>133350</xdr:rowOff>
    </xdr:from>
    <xdr:to>
      <xdr:col>9</xdr:col>
      <xdr:colOff>173355</xdr:colOff>
      <xdr:row>47</xdr:row>
      <xdr:rowOff>114300</xdr:rowOff>
    </xdr:to>
    <xdr:graphicFrame>
      <xdr:nvGraphicFramePr>
        <xdr:cNvPr id="11" name="图表 10"/>
        <xdr:cNvGraphicFramePr/>
      </xdr:nvGraphicFramePr>
      <xdr:xfrm>
        <a:off x="1510030" y="6349365"/>
        <a:ext cx="5234305" cy="283654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128270</xdr:colOff>
      <xdr:row>48</xdr:row>
      <xdr:rowOff>63500</xdr:rowOff>
    </xdr:from>
    <xdr:to>
      <xdr:col>9</xdr:col>
      <xdr:colOff>146050</xdr:colOff>
      <xdr:row>66</xdr:row>
      <xdr:rowOff>5715</xdr:rowOff>
    </xdr:to>
    <xdr:graphicFrame>
      <xdr:nvGraphicFramePr>
        <xdr:cNvPr id="12" name="图表 11"/>
        <xdr:cNvGraphicFramePr/>
      </xdr:nvGraphicFramePr>
      <xdr:xfrm>
        <a:off x="1478280" y="9302750"/>
        <a:ext cx="5238750" cy="295973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213995</xdr:colOff>
      <xdr:row>55</xdr:row>
      <xdr:rowOff>50800</xdr:rowOff>
    </xdr:from>
    <xdr:to>
      <xdr:col>11</xdr:col>
      <xdr:colOff>553720</xdr:colOff>
      <xdr:row>71</xdr:row>
      <xdr:rowOff>165100</xdr:rowOff>
    </xdr:to>
    <xdr:graphicFrame>
      <xdr:nvGraphicFramePr>
        <xdr:cNvPr id="13" name="图表 12"/>
        <xdr:cNvGraphicFramePr/>
      </xdr:nvGraphicFramePr>
      <xdr:xfrm>
        <a:off x="3406140" y="10463530"/>
        <a:ext cx="4966970" cy="29184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304800</xdr:colOff>
      <xdr:row>74</xdr:row>
      <xdr:rowOff>141605</xdr:rowOff>
    </xdr:from>
    <xdr:to>
      <xdr:col>12</xdr:col>
      <xdr:colOff>37465</xdr:colOff>
      <xdr:row>90</xdr:row>
      <xdr:rowOff>151765</xdr:rowOff>
    </xdr:to>
    <xdr:graphicFrame>
      <xdr:nvGraphicFramePr>
        <xdr:cNvPr id="14" name="图表 13"/>
        <xdr:cNvGraphicFramePr/>
      </xdr:nvGraphicFramePr>
      <xdr:xfrm>
        <a:off x="3496945" y="13922375"/>
        <a:ext cx="4984115" cy="2875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213995</xdr:colOff>
      <xdr:row>88</xdr:row>
      <xdr:rowOff>50800</xdr:rowOff>
    </xdr:from>
    <xdr:to>
      <xdr:col>11</xdr:col>
      <xdr:colOff>553720</xdr:colOff>
      <xdr:row>112</xdr:row>
      <xdr:rowOff>36195</xdr:rowOff>
    </xdr:to>
    <xdr:graphicFrame>
      <xdr:nvGraphicFramePr>
        <xdr:cNvPr id="15" name="图表 14"/>
        <xdr:cNvGraphicFramePr/>
      </xdr:nvGraphicFramePr>
      <xdr:xfrm>
        <a:off x="3406140" y="16361410"/>
        <a:ext cx="4966970" cy="404685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16510</xdr:colOff>
      <xdr:row>0</xdr:row>
      <xdr:rowOff>23495</xdr:rowOff>
    </xdr:from>
    <xdr:to>
      <xdr:col>16</xdr:col>
      <xdr:colOff>52705</xdr:colOff>
      <xdr:row>36</xdr:row>
      <xdr:rowOff>125730</xdr:rowOff>
    </xdr:to>
    <xdr:pic>
      <xdr:nvPicPr>
        <xdr:cNvPr id="2" name="图片 1"/>
        <xdr:cNvPicPr>
          <a:picLocks noChangeAspect="1"/>
        </xdr:cNvPicPr>
      </xdr:nvPicPr>
      <xdr:blipFill>
        <a:blip r:embed="rId1"/>
        <a:stretch>
          <a:fillRect/>
        </a:stretch>
      </xdr:blipFill>
      <xdr:spPr>
        <a:xfrm>
          <a:off x="16510" y="23495"/>
          <a:ext cx="10023475" cy="613727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19</xdr:col>
      <xdr:colOff>253365</xdr:colOff>
      <xdr:row>39</xdr:row>
      <xdr:rowOff>107950</xdr:rowOff>
    </xdr:to>
    <xdr:pic>
      <xdr:nvPicPr>
        <xdr:cNvPr id="2" name="图片 1"/>
        <xdr:cNvPicPr>
          <a:picLocks noChangeAspect="1"/>
        </xdr:cNvPicPr>
      </xdr:nvPicPr>
      <xdr:blipFill>
        <a:blip r:embed="rId1"/>
        <a:stretch>
          <a:fillRect/>
        </a:stretch>
      </xdr:blipFill>
      <xdr:spPr>
        <a:xfrm>
          <a:off x="0" y="0"/>
          <a:ext cx="12113260" cy="664591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yhitome\Desktop\&#23431;&#20449;&#31185;&#25216;\&#19987;&#39033;&#24037;&#20316;\&#26376;&#25253;\11&#26376;&#26376;&#25253;\\Users\-sayhitome\Desktop\&#23431;&#20449;&#31185;&#25216;\&#19987;&#39033;&#24037;&#20316;\&#26376;&#25253;\10&#26376;&#26376;&#25253;\\Users\-sayhitome\Desktop\&#23431;&#20449;&#31185;&#25216;\&#19987;&#39033;&#24037;&#20316;\&#26376;&#25253;\9&#26376;&#26376;&#25253;\Users\-sayhitome\Desktop\7&#26376;&#26376;&#25253;\Users\Akira\AppData\Local\Temp\Rar$DIa4348.6800\&#21512;&#21516;&#26126;&#32454;&#34920;-V1.0&#65288;20%20181130&#65289;-&#38598;&#22242;\&#21512;&#21516;&#26126;&#32454;&#34920;-V1.0&#65288;20181130&#65289;-&#38598;&#222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ei\AppData\Roaming\kingsoft\office6\backup\&#25968;&#25454;&#38376;&#25143;&#26500;&#24819;V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签约集团"/>
      <sheetName val="签约-部门"/>
      <sheetName val="合同明细表-20181130"/>
      <sheetName val="当年日期-勿删"/>
      <sheetName val="1Q需核销清单"/>
      <sheetName val="部门任务2018-6-14"/>
      <sheetName val="客户订单-1130"/>
      <sheetName val="2017-7-14"/>
      <sheetName val="20180110-17年全年数据"/>
      <sheetName val="2017年11月30日数据"/>
      <sheetName val="延续新增-初始化数据"/>
      <sheetName val="Sheet2"/>
      <sheetName val="封面"/>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指引"/>
      <sheetName val="公司级"/>
      <sheetName val="南部数据第一事业部"/>
      <sheetName val="体系数据看板"/>
      <sheetName val="指标说明"/>
      <sheetName val="预警报表"/>
      <sheetName val="汇总数据"/>
      <sheetName val="体系人头数"/>
      <sheetName val="部门人头数"/>
      <sheetName val="人员名单"/>
      <sheetName val="部门损益表-原表"/>
      <sheetName val="北部大区"/>
      <sheetName val="客户信息"/>
      <sheetName val="项目清单"/>
      <sheetName val="YTEC-2025-3722-A"/>
      <sheetName val="Sheet6"/>
    </sheetNames>
    <sheetDataSet>
      <sheetData sheetId="0"/>
      <sheetData sheetId="1"/>
      <sheetData sheetId="2"/>
      <sheetData sheetId="3"/>
      <sheetData sheetId="4"/>
      <sheetData sheetId="5"/>
      <sheetData sheetId="6">
        <row r="110">
          <cell r="O110" t="str">
            <v>2024年</v>
          </cell>
          <cell r="P110" t="str">
            <v>2023年</v>
          </cell>
          <cell r="Q110" t="str">
            <v>同比</v>
          </cell>
        </row>
        <row r="111">
          <cell r="N111" t="str">
            <v>未签</v>
          </cell>
          <cell r="O111">
            <v>52.6285833333333</v>
          </cell>
          <cell r="P111">
            <v>49.31025</v>
          </cell>
          <cell r="Q111">
            <v>0.0672950012083358</v>
          </cell>
        </row>
        <row r="112">
          <cell r="N112" t="str">
            <v>已签</v>
          </cell>
          <cell r="O112">
            <v>1265.74725</v>
          </cell>
          <cell r="P112">
            <v>1494.92425</v>
          </cell>
          <cell r="Q112">
            <v>-0.153303419889001</v>
          </cell>
        </row>
        <row r="113">
          <cell r="N113" t="str">
            <v>已签+未签</v>
          </cell>
          <cell r="O113">
            <v>1318.37583333333</v>
          </cell>
          <cell r="P113">
            <v>1544.2345</v>
          </cell>
          <cell r="Q113">
            <v>-0.146259306256056</v>
          </cell>
        </row>
      </sheetData>
      <sheetData sheetId="7">
        <row r="18">
          <cell r="B18" t="str">
            <v>1月</v>
          </cell>
          <cell r="C18" t="str">
            <v>2月</v>
          </cell>
          <cell r="D18" t="str">
            <v>3月</v>
          </cell>
          <cell r="E18" t="str">
            <v>4月</v>
          </cell>
          <cell r="F18" t="str">
            <v>5月</v>
          </cell>
          <cell r="G18" t="str">
            <v>6月</v>
          </cell>
          <cell r="H18" t="str">
            <v>7月</v>
          </cell>
          <cell r="I18" t="str">
            <v>8月</v>
          </cell>
        </row>
        <row r="19">
          <cell r="A19" t="str">
            <v>任务&amp;服务类</v>
          </cell>
          <cell r="B19">
            <v>2300</v>
          </cell>
          <cell r="C19">
            <v>2290</v>
          </cell>
          <cell r="D19">
            <v>2280</v>
          </cell>
          <cell r="E19">
            <v>2270</v>
          </cell>
          <cell r="F19">
            <v>2260</v>
          </cell>
          <cell r="G19">
            <v>2250</v>
          </cell>
          <cell r="H19">
            <v>2240</v>
          </cell>
          <cell r="I19">
            <v>2230</v>
          </cell>
        </row>
        <row r="20">
          <cell r="A20" t="str">
            <v>实施类</v>
          </cell>
          <cell r="B20">
            <v>1900</v>
          </cell>
          <cell r="C20">
            <v>1890</v>
          </cell>
          <cell r="D20">
            <v>1880</v>
          </cell>
          <cell r="E20">
            <v>1870</v>
          </cell>
          <cell r="F20">
            <v>1860</v>
          </cell>
          <cell r="G20">
            <v>1850</v>
          </cell>
          <cell r="H20">
            <v>1840</v>
          </cell>
          <cell r="I20">
            <v>1830</v>
          </cell>
        </row>
        <row r="21">
          <cell r="A21" t="str">
            <v>部门公共</v>
          </cell>
          <cell r="B21">
            <v>290</v>
          </cell>
          <cell r="C21">
            <v>280</v>
          </cell>
          <cell r="D21">
            <v>270</v>
          </cell>
          <cell r="E21">
            <v>260</v>
          </cell>
          <cell r="F21">
            <v>250</v>
          </cell>
          <cell r="G21">
            <v>240</v>
          </cell>
          <cell r="H21">
            <v>230</v>
          </cell>
          <cell r="I21">
            <v>220</v>
          </cell>
        </row>
        <row r="22">
          <cell r="A22" t="str">
            <v>部门管理</v>
          </cell>
          <cell r="B22">
            <v>280</v>
          </cell>
          <cell r="C22">
            <v>270</v>
          </cell>
          <cell r="D22">
            <v>260</v>
          </cell>
          <cell r="E22">
            <v>250</v>
          </cell>
          <cell r="F22">
            <v>240</v>
          </cell>
          <cell r="G22">
            <v>230</v>
          </cell>
          <cell r="H22">
            <v>220</v>
          </cell>
          <cell r="I22">
            <v>210</v>
          </cell>
        </row>
        <row r="23">
          <cell r="A23" t="str">
            <v>部门日常</v>
          </cell>
          <cell r="B23">
            <v>270</v>
          </cell>
          <cell r="C23">
            <v>260</v>
          </cell>
          <cell r="D23">
            <v>250</v>
          </cell>
          <cell r="E23">
            <v>240</v>
          </cell>
          <cell r="F23">
            <v>230</v>
          </cell>
          <cell r="G23">
            <v>220</v>
          </cell>
          <cell r="H23">
            <v>210</v>
          </cell>
          <cell r="I23">
            <v>200</v>
          </cell>
        </row>
        <row r="24">
          <cell r="A24" t="str">
            <v>部门闲置</v>
          </cell>
          <cell r="B24">
            <v>260</v>
          </cell>
          <cell r="C24">
            <v>250</v>
          </cell>
          <cell r="D24">
            <v>240</v>
          </cell>
          <cell r="E24">
            <v>230</v>
          </cell>
          <cell r="F24">
            <v>220</v>
          </cell>
          <cell r="G24">
            <v>210</v>
          </cell>
          <cell r="H24">
            <v>200</v>
          </cell>
          <cell r="I24">
            <v>190</v>
          </cell>
        </row>
        <row r="25">
          <cell r="A25" t="str">
            <v>部门休假</v>
          </cell>
          <cell r="B25">
            <v>250</v>
          </cell>
          <cell r="C25">
            <v>240</v>
          </cell>
          <cell r="D25">
            <v>230</v>
          </cell>
          <cell r="E25">
            <v>220</v>
          </cell>
          <cell r="F25">
            <v>210</v>
          </cell>
          <cell r="G25">
            <v>200</v>
          </cell>
          <cell r="H25">
            <v>190</v>
          </cell>
          <cell r="I25">
            <v>180</v>
          </cell>
        </row>
        <row r="26">
          <cell r="A26" t="str">
            <v>产品研发</v>
          </cell>
          <cell r="B26">
            <v>240</v>
          </cell>
          <cell r="C26">
            <v>230</v>
          </cell>
          <cell r="D26">
            <v>220</v>
          </cell>
          <cell r="E26">
            <v>210</v>
          </cell>
          <cell r="F26">
            <v>200</v>
          </cell>
          <cell r="G26">
            <v>190</v>
          </cell>
          <cell r="H26">
            <v>180</v>
          </cell>
          <cell r="I26">
            <v>170</v>
          </cell>
        </row>
        <row r="27">
          <cell r="A27" t="str">
            <v>内部管理</v>
          </cell>
          <cell r="B27">
            <v>230</v>
          </cell>
          <cell r="C27">
            <v>220</v>
          </cell>
          <cell r="D27">
            <v>210</v>
          </cell>
          <cell r="E27">
            <v>200</v>
          </cell>
          <cell r="F27">
            <v>190</v>
          </cell>
          <cell r="G27">
            <v>180</v>
          </cell>
          <cell r="H27">
            <v>170</v>
          </cell>
          <cell r="I27">
            <v>160</v>
          </cell>
        </row>
        <row r="28">
          <cell r="A28" t="str">
            <v>售前类</v>
          </cell>
          <cell r="B28">
            <v>220</v>
          </cell>
          <cell r="C28">
            <v>210</v>
          </cell>
          <cell r="D28">
            <v>200</v>
          </cell>
          <cell r="E28">
            <v>190</v>
          </cell>
          <cell r="F28">
            <v>180</v>
          </cell>
          <cell r="G28">
            <v>170</v>
          </cell>
          <cell r="H28">
            <v>160</v>
          </cell>
          <cell r="I28">
            <v>150</v>
          </cell>
        </row>
        <row r="29">
          <cell r="A29" t="str">
            <v>销售费用</v>
          </cell>
          <cell r="B29">
            <v>210</v>
          </cell>
          <cell r="C29">
            <v>200</v>
          </cell>
          <cell r="D29">
            <v>190</v>
          </cell>
          <cell r="E29">
            <v>180</v>
          </cell>
          <cell r="F29">
            <v>170</v>
          </cell>
          <cell r="G29">
            <v>160</v>
          </cell>
          <cell r="H29">
            <v>150</v>
          </cell>
          <cell r="I29">
            <v>140</v>
          </cell>
        </row>
        <row r="30">
          <cell r="A30" t="str">
            <v>运营类</v>
          </cell>
          <cell r="B30">
            <v>200</v>
          </cell>
          <cell r="C30">
            <v>190</v>
          </cell>
          <cell r="D30">
            <v>180</v>
          </cell>
          <cell r="E30">
            <v>170</v>
          </cell>
          <cell r="F30">
            <v>160</v>
          </cell>
          <cell r="G30">
            <v>150</v>
          </cell>
          <cell r="H30">
            <v>140</v>
          </cell>
          <cell r="I30">
            <v>130</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J200"/>
  <sheetViews>
    <sheetView topLeftCell="C1" workbookViewId="0">
      <selection activeCell="A1" sqref="A1:A2"/>
    </sheetView>
  </sheetViews>
  <sheetFormatPr defaultColWidth="23.2962962962963" defaultRowHeight="12" customHeight="1"/>
  <cols>
    <col min="1" max="1" width="9.43518518518519" style="333" hidden="1" customWidth="1"/>
    <col min="2" max="2" width="11.712962962963" style="333" hidden="1" customWidth="1"/>
    <col min="3" max="3" width="23.2962962962963" style="333" customWidth="1"/>
    <col min="4" max="7" width="23.2962962962963" hidden="1" customWidth="1"/>
    <col min="8" max="8" width="17.4351851851852" customWidth="1"/>
    <col min="9" max="9" width="18.4351851851852" customWidth="1"/>
    <col min="10" max="16384" width="23.2962962962963" customWidth="1"/>
  </cols>
  <sheetData>
    <row r="1" customHeight="1" spans="1:10">
      <c r="A1" s="359" t="s">
        <v>0</v>
      </c>
      <c r="B1" s="360" t="s">
        <v>1</v>
      </c>
      <c r="C1" s="360" t="s">
        <v>2</v>
      </c>
      <c r="D1" s="361" t="s">
        <v>3</v>
      </c>
      <c r="E1" s="361" t="s">
        <v>4</v>
      </c>
      <c r="F1" s="361" t="s">
        <v>5</v>
      </c>
      <c r="G1" s="362" t="s">
        <v>6</v>
      </c>
      <c r="H1" s="32" t="s">
        <v>7</v>
      </c>
      <c r="I1" s="32" t="s">
        <v>8</v>
      </c>
      <c r="J1" s="32" t="s">
        <v>9</v>
      </c>
    </row>
    <row r="2" customHeight="1" spans="1:10">
      <c r="A2" s="363" t="s">
        <v>10</v>
      </c>
      <c r="B2" s="364" t="s">
        <v>11</v>
      </c>
      <c r="C2" s="365" t="s">
        <v>12</v>
      </c>
      <c r="D2" s="366" t="s">
        <v>13</v>
      </c>
      <c r="E2" s="367" t="s">
        <v>14</v>
      </c>
      <c r="F2" s="367" t="s">
        <v>15</v>
      </c>
      <c r="G2" s="368" t="s">
        <v>16</v>
      </c>
      <c r="H2" s="32"/>
      <c r="I2" s="32"/>
      <c r="J2" s="32"/>
    </row>
    <row r="3" customHeight="1" spans="1:10">
      <c r="A3" s="363" t="s">
        <v>10</v>
      </c>
      <c r="B3" s="364" t="s">
        <v>11</v>
      </c>
      <c r="C3" s="365" t="s">
        <v>17</v>
      </c>
      <c r="D3" s="366" t="s">
        <v>13</v>
      </c>
      <c r="E3" s="367" t="s">
        <v>18</v>
      </c>
      <c r="F3" s="367" t="s">
        <v>19</v>
      </c>
      <c r="G3" s="368" t="s">
        <v>16</v>
      </c>
      <c r="H3" s="32"/>
      <c r="I3" s="32"/>
      <c r="J3" s="32"/>
    </row>
    <row r="4" customHeight="1" spans="1:10">
      <c r="A4" s="363" t="s">
        <v>10</v>
      </c>
      <c r="B4" s="364" t="s">
        <v>11</v>
      </c>
      <c r="C4" s="365" t="s">
        <v>20</v>
      </c>
      <c r="D4" s="366" t="s">
        <v>13</v>
      </c>
      <c r="E4" s="369" t="s">
        <v>21</v>
      </c>
      <c r="F4" s="367" t="s">
        <v>15</v>
      </c>
      <c r="G4" s="368" t="s">
        <v>16</v>
      </c>
      <c r="H4" s="32"/>
      <c r="I4" s="32"/>
      <c r="J4" s="32"/>
    </row>
    <row r="5" customHeight="1" spans="1:10">
      <c r="A5" s="363" t="s">
        <v>10</v>
      </c>
      <c r="B5" s="364" t="s">
        <v>11</v>
      </c>
      <c r="C5" s="365" t="s">
        <v>22</v>
      </c>
      <c r="D5" s="366" t="s">
        <v>13</v>
      </c>
      <c r="E5" s="367" t="s">
        <v>23</v>
      </c>
      <c r="F5" s="367" t="s">
        <v>15</v>
      </c>
      <c r="G5" s="368" t="s">
        <v>16</v>
      </c>
      <c r="H5" s="32"/>
      <c r="I5" s="32"/>
      <c r="J5" s="32"/>
    </row>
    <row r="6" customHeight="1" spans="1:10">
      <c r="A6" s="363" t="s">
        <v>10</v>
      </c>
      <c r="B6" s="364" t="s">
        <v>11</v>
      </c>
      <c r="C6" s="365" t="s">
        <v>24</v>
      </c>
      <c r="D6" s="366" t="s">
        <v>13</v>
      </c>
      <c r="E6" s="369" t="s">
        <v>25</v>
      </c>
      <c r="F6" s="367" t="s">
        <v>15</v>
      </c>
      <c r="G6" s="368" t="s">
        <v>16</v>
      </c>
      <c r="H6" s="32"/>
      <c r="I6" s="32"/>
      <c r="J6" s="32"/>
    </row>
    <row r="7" customHeight="1" spans="1:10">
      <c r="A7" s="363" t="s">
        <v>10</v>
      </c>
      <c r="B7" s="364" t="s">
        <v>11</v>
      </c>
      <c r="C7" s="365" t="s">
        <v>26</v>
      </c>
      <c r="D7" s="366" t="s">
        <v>13</v>
      </c>
      <c r="E7" s="367" t="s">
        <v>27</v>
      </c>
      <c r="F7" s="367" t="s">
        <v>15</v>
      </c>
      <c r="G7" s="368" t="s">
        <v>16</v>
      </c>
      <c r="H7" s="32"/>
      <c r="I7" s="32"/>
      <c r="J7" s="32"/>
    </row>
    <row r="8" customHeight="1" spans="1:10">
      <c r="A8" s="363" t="s">
        <v>10</v>
      </c>
      <c r="B8" s="364" t="s">
        <v>11</v>
      </c>
      <c r="C8" s="365" t="s">
        <v>28</v>
      </c>
      <c r="D8" s="366" t="s">
        <v>13</v>
      </c>
      <c r="E8" s="366" t="s">
        <v>29</v>
      </c>
      <c r="F8" s="367" t="s">
        <v>15</v>
      </c>
      <c r="G8" s="368" t="s">
        <v>16</v>
      </c>
      <c r="H8" s="32"/>
      <c r="I8" s="32"/>
      <c r="J8" s="32"/>
    </row>
    <row r="9" customHeight="1" spans="1:10">
      <c r="A9" s="363" t="s">
        <v>10</v>
      </c>
      <c r="B9" s="364" t="s">
        <v>11</v>
      </c>
      <c r="C9" s="365" t="s">
        <v>30</v>
      </c>
      <c r="D9" s="366" t="s">
        <v>13</v>
      </c>
      <c r="E9" s="366" t="s">
        <v>31</v>
      </c>
      <c r="F9" s="367" t="s">
        <v>15</v>
      </c>
      <c r="G9" s="368" t="s">
        <v>16</v>
      </c>
      <c r="H9" s="32"/>
      <c r="I9" s="32"/>
      <c r="J9" s="32"/>
    </row>
    <row r="10" customHeight="1" spans="1:10">
      <c r="A10" s="363" t="s">
        <v>10</v>
      </c>
      <c r="B10" s="364" t="s">
        <v>11</v>
      </c>
      <c r="C10" s="365" t="s">
        <v>32</v>
      </c>
      <c r="D10" s="366" t="s">
        <v>13</v>
      </c>
      <c r="E10" s="366" t="s">
        <v>33</v>
      </c>
      <c r="F10" s="367" t="s">
        <v>15</v>
      </c>
      <c r="G10" s="368" t="s">
        <v>16</v>
      </c>
      <c r="H10" s="32"/>
      <c r="I10" s="32"/>
      <c r="J10" s="32"/>
    </row>
    <row r="11" customHeight="1" spans="1:10">
      <c r="A11" s="363" t="s">
        <v>10</v>
      </c>
      <c r="B11" s="364" t="s">
        <v>11</v>
      </c>
      <c r="C11" s="365" t="s">
        <v>34</v>
      </c>
      <c r="D11" s="366" t="s">
        <v>13</v>
      </c>
      <c r="E11" s="366" t="s">
        <v>35</v>
      </c>
      <c r="F11" s="367" t="s">
        <v>15</v>
      </c>
      <c r="G11" s="368" t="s">
        <v>16</v>
      </c>
      <c r="H11" s="32"/>
      <c r="I11" s="32"/>
      <c r="J11" s="32"/>
    </row>
    <row r="12" customHeight="1" spans="1:10">
      <c r="A12" s="363" t="s">
        <v>10</v>
      </c>
      <c r="B12" s="364" t="s">
        <v>36</v>
      </c>
      <c r="C12" s="365" t="s">
        <v>37</v>
      </c>
      <c r="D12" s="370"/>
      <c r="E12" s="371" t="s">
        <v>38</v>
      </c>
      <c r="F12" s="367" t="s">
        <v>15</v>
      </c>
      <c r="G12" s="368" t="s">
        <v>16</v>
      </c>
      <c r="H12" s="32"/>
      <c r="I12" s="32"/>
      <c r="J12" s="32"/>
    </row>
    <row r="13" customHeight="1" spans="1:10">
      <c r="A13" s="363" t="s">
        <v>10</v>
      </c>
      <c r="B13" s="364" t="s">
        <v>11</v>
      </c>
      <c r="C13" s="365" t="s">
        <v>39</v>
      </c>
      <c r="D13" s="370"/>
      <c r="E13" s="367" t="s">
        <v>40</v>
      </c>
      <c r="F13" s="367" t="s">
        <v>41</v>
      </c>
      <c r="G13" s="368" t="s">
        <v>16</v>
      </c>
      <c r="H13" s="32"/>
      <c r="I13" s="32"/>
      <c r="J13" s="32"/>
    </row>
    <row r="14" customHeight="1" spans="1:10">
      <c r="A14" s="363" t="s">
        <v>10</v>
      </c>
      <c r="B14" s="364" t="s">
        <v>11</v>
      </c>
      <c r="C14" s="365" t="s">
        <v>42</v>
      </c>
      <c r="D14" s="366" t="s">
        <v>13</v>
      </c>
      <c r="E14" s="366" t="s">
        <v>43</v>
      </c>
      <c r="F14" s="367" t="s">
        <v>44</v>
      </c>
      <c r="G14" s="368" t="s">
        <v>16</v>
      </c>
      <c r="H14" s="32"/>
      <c r="I14" s="32"/>
      <c r="J14" s="32"/>
    </row>
    <row r="15" customHeight="1" spans="1:10">
      <c r="A15" s="363" t="s">
        <v>10</v>
      </c>
      <c r="B15" s="364" t="s">
        <v>11</v>
      </c>
      <c r="C15" s="365" t="s">
        <v>45</v>
      </c>
      <c r="D15" s="366" t="s">
        <v>13</v>
      </c>
      <c r="E15" s="370"/>
      <c r="F15" s="367" t="s">
        <v>46</v>
      </c>
      <c r="G15" s="368" t="s">
        <v>16</v>
      </c>
      <c r="H15" s="32"/>
      <c r="I15" s="32"/>
      <c r="J15" s="32"/>
    </row>
    <row r="16" customHeight="1" spans="1:10">
      <c r="A16" s="363" t="s">
        <v>10</v>
      </c>
      <c r="B16" s="364" t="s">
        <v>11</v>
      </c>
      <c r="C16" s="365" t="s">
        <v>47</v>
      </c>
      <c r="D16" s="370"/>
      <c r="E16" s="366" t="s">
        <v>48</v>
      </c>
      <c r="F16" s="367" t="s">
        <v>49</v>
      </c>
      <c r="G16" s="368" t="s">
        <v>50</v>
      </c>
      <c r="H16" s="32"/>
      <c r="I16" s="32"/>
      <c r="J16" s="32"/>
    </row>
    <row r="17" customHeight="1" spans="1:10">
      <c r="A17" s="363" t="s">
        <v>10</v>
      </c>
      <c r="B17" s="364" t="s">
        <v>11</v>
      </c>
      <c r="C17" s="365" t="s">
        <v>51</v>
      </c>
      <c r="D17" s="366" t="s">
        <v>13</v>
      </c>
      <c r="E17" s="366" t="s">
        <v>48</v>
      </c>
      <c r="F17" s="367" t="s">
        <v>49</v>
      </c>
      <c r="G17" s="368" t="s">
        <v>50</v>
      </c>
      <c r="H17" s="32"/>
      <c r="I17" s="32"/>
      <c r="J17" s="32"/>
    </row>
    <row r="18" customHeight="1" spans="1:10">
      <c r="A18" s="363" t="s">
        <v>10</v>
      </c>
      <c r="B18" s="364" t="s">
        <v>36</v>
      </c>
      <c r="C18" s="365" t="s">
        <v>52</v>
      </c>
      <c r="D18" s="366" t="s">
        <v>13</v>
      </c>
      <c r="E18" s="370"/>
      <c r="F18" s="370"/>
      <c r="G18" s="372"/>
      <c r="H18" s="32"/>
      <c r="I18" s="32"/>
      <c r="J18" s="32"/>
    </row>
    <row r="19" customHeight="1" spans="1:10">
      <c r="A19" s="363" t="s">
        <v>10</v>
      </c>
      <c r="B19" s="364" t="s">
        <v>11</v>
      </c>
      <c r="C19" s="365" t="s">
        <v>53</v>
      </c>
      <c r="D19" s="370"/>
      <c r="E19" s="366" t="s">
        <v>54</v>
      </c>
      <c r="F19" s="367" t="s">
        <v>49</v>
      </c>
      <c r="G19" s="368" t="s">
        <v>50</v>
      </c>
      <c r="H19" s="32"/>
      <c r="I19" s="32"/>
      <c r="J19" s="32"/>
    </row>
    <row r="20" customHeight="1" spans="1:10">
      <c r="A20" s="363" t="s">
        <v>10</v>
      </c>
      <c r="B20" s="364" t="s">
        <v>11</v>
      </c>
      <c r="C20" s="365" t="s">
        <v>55</v>
      </c>
      <c r="D20" s="366" t="s">
        <v>13</v>
      </c>
      <c r="E20" s="366" t="s">
        <v>54</v>
      </c>
      <c r="F20" s="367" t="s">
        <v>49</v>
      </c>
      <c r="G20" s="368" t="s">
        <v>50</v>
      </c>
      <c r="H20" s="32"/>
      <c r="I20" s="32"/>
      <c r="J20" s="32"/>
    </row>
    <row r="21" customHeight="1" spans="1:10">
      <c r="A21" s="363" t="s">
        <v>10</v>
      </c>
      <c r="B21" s="364" t="s">
        <v>36</v>
      </c>
      <c r="C21" s="365" t="s">
        <v>56</v>
      </c>
      <c r="D21" s="366" t="s">
        <v>13</v>
      </c>
      <c r="E21" s="370"/>
      <c r="F21" s="370"/>
      <c r="G21" s="372"/>
      <c r="H21" s="32"/>
      <c r="I21" s="32"/>
      <c r="J21" s="32"/>
    </row>
    <row r="22" customHeight="1" spans="1:10">
      <c r="A22" s="363" t="s">
        <v>10</v>
      </c>
      <c r="B22" s="364" t="s">
        <v>11</v>
      </c>
      <c r="C22" s="365" t="s">
        <v>57</v>
      </c>
      <c r="D22" s="370"/>
      <c r="E22" s="366" t="s">
        <v>58</v>
      </c>
      <c r="F22" s="366" t="s">
        <v>59</v>
      </c>
      <c r="G22" s="368" t="s">
        <v>50</v>
      </c>
      <c r="H22" s="32"/>
      <c r="I22" s="32"/>
      <c r="J22" s="32"/>
    </row>
    <row r="23" customHeight="1" spans="1:10">
      <c r="A23" s="363" t="s">
        <v>10</v>
      </c>
      <c r="B23" s="364" t="s">
        <v>11</v>
      </c>
      <c r="C23" s="365" t="s">
        <v>60</v>
      </c>
      <c r="D23" s="366" t="s">
        <v>13</v>
      </c>
      <c r="E23" s="366" t="s">
        <v>58</v>
      </c>
      <c r="F23" s="366" t="s">
        <v>59</v>
      </c>
      <c r="G23" s="368" t="s">
        <v>50</v>
      </c>
      <c r="H23" s="32"/>
      <c r="I23" s="32"/>
      <c r="J23" s="32"/>
    </row>
    <row r="24" customHeight="1" spans="1:10">
      <c r="A24" s="363" t="s">
        <v>10</v>
      </c>
      <c r="B24" s="364" t="s">
        <v>36</v>
      </c>
      <c r="C24" s="365" t="s">
        <v>61</v>
      </c>
      <c r="D24" s="366" t="s">
        <v>13</v>
      </c>
      <c r="E24" s="370"/>
      <c r="F24" s="370"/>
      <c r="G24" s="372"/>
      <c r="H24" s="32"/>
      <c r="I24" s="32"/>
      <c r="J24" s="32"/>
    </row>
    <row r="25" customHeight="1" spans="1:10">
      <c r="A25" s="363" t="s">
        <v>10</v>
      </c>
      <c r="B25" s="364" t="s">
        <v>11</v>
      </c>
      <c r="C25" s="365" t="s">
        <v>62</v>
      </c>
      <c r="D25" s="370"/>
      <c r="E25" s="366" t="s">
        <v>63</v>
      </c>
      <c r="F25" s="366" t="s">
        <v>59</v>
      </c>
      <c r="G25" s="368" t="s">
        <v>50</v>
      </c>
      <c r="H25" s="32"/>
      <c r="I25" s="32"/>
      <c r="J25" s="32"/>
    </row>
    <row r="26" customHeight="1" spans="1:10">
      <c r="A26" s="363" t="s">
        <v>10</v>
      </c>
      <c r="B26" s="364" t="s">
        <v>11</v>
      </c>
      <c r="C26" s="365" t="s">
        <v>64</v>
      </c>
      <c r="D26" s="366" t="s">
        <v>65</v>
      </c>
      <c r="E26" s="366" t="s">
        <v>63</v>
      </c>
      <c r="F26" s="366" t="s">
        <v>59</v>
      </c>
      <c r="G26" s="368" t="s">
        <v>50</v>
      </c>
      <c r="H26" s="32"/>
      <c r="I26" s="32"/>
      <c r="J26" s="32"/>
    </row>
    <row r="27" customHeight="1" spans="1:10">
      <c r="A27" s="363" t="s">
        <v>10</v>
      </c>
      <c r="B27" s="364" t="s">
        <v>36</v>
      </c>
      <c r="C27" s="365" t="s">
        <v>66</v>
      </c>
      <c r="D27" s="366" t="s">
        <v>65</v>
      </c>
      <c r="E27" s="370"/>
      <c r="F27" s="370"/>
      <c r="G27" s="372"/>
      <c r="H27" s="32"/>
      <c r="I27" s="32"/>
      <c r="J27" s="32"/>
    </row>
    <row r="28" customHeight="1" spans="1:10">
      <c r="A28" s="363" t="s">
        <v>10</v>
      </c>
      <c r="B28" s="364" t="s">
        <v>36</v>
      </c>
      <c r="C28" s="365" t="s">
        <v>67</v>
      </c>
      <c r="D28" s="370"/>
      <c r="E28" s="366" t="s">
        <v>68</v>
      </c>
      <c r="F28" s="366" t="s">
        <v>59</v>
      </c>
      <c r="G28" s="372"/>
      <c r="H28" s="32"/>
      <c r="I28" s="32"/>
      <c r="J28" s="32"/>
    </row>
    <row r="29" customHeight="1" spans="1:10">
      <c r="A29" s="363" t="s">
        <v>10</v>
      </c>
      <c r="B29" s="364" t="s">
        <v>11</v>
      </c>
      <c r="C29" s="365" t="s">
        <v>69</v>
      </c>
      <c r="D29" s="366" t="s">
        <v>65</v>
      </c>
      <c r="E29" s="366" t="s">
        <v>70</v>
      </c>
      <c r="F29" s="367" t="s">
        <v>71</v>
      </c>
      <c r="G29" s="368" t="s">
        <v>50</v>
      </c>
      <c r="H29" s="32"/>
      <c r="I29" s="32"/>
      <c r="J29" s="32"/>
    </row>
    <row r="30" customHeight="1" spans="1:10">
      <c r="A30" s="363" t="s">
        <v>10</v>
      </c>
      <c r="B30" s="364" t="s">
        <v>11</v>
      </c>
      <c r="C30" s="365" t="s">
        <v>72</v>
      </c>
      <c r="D30" s="366" t="s">
        <v>65</v>
      </c>
      <c r="E30" s="366" t="s">
        <v>73</v>
      </c>
      <c r="F30" s="367" t="s">
        <v>74</v>
      </c>
      <c r="G30" s="368" t="s">
        <v>50</v>
      </c>
      <c r="H30" s="32"/>
      <c r="I30" s="32"/>
      <c r="J30" s="32"/>
    </row>
    <row r="31" customHeight="1" spans="1:10">
      <c r="A31" s="363" t="s">
        <v>10</v>
      </c>
      <c r="B31" s="364" t="s">
        <v>11</v>
      </c>
      <c r="C31" s="365" t="s">
        <v>75</v>
      </c>
      <c r="D31" s="366" t="s">
        <v>65</v>
      </c>
      <c r="E31" s="366" t="s">
        <v>76</v>
      </c>
      <c r="F31" s="367" t="s">
        <v>74</v>
      </c>
      <c r="G31" s="368" t="s">
        <v>50</v>
      </c>
      <c r="H31" s="32"/>
      <c r="I31" s="32"/>
      <c r="J31" s="32"/>
    </row>
    <row r="32" customHeight="1" spans="1:10">
      <c r="A32" s="363" t="s">
        <v>10</v>
      </c>
      <c r="B32" s="364" t="s">
        <v>11</v>
      </c>
      <c r="C32" s="365" t="s">
        <v>77</v>
      </c>
      <c r="D32" s="366" t="s">
        <v>65</v>
      </c>
      <c r="E32" s="366" t="s">
        <v>78</v>
      </c>
      <c r="F32" s="367" t="s">
        <v>79</v>
      </c>
      <c r="G32" s="368" t="s">
        <v>50</v>
      </c>
      <c r="H32" s="32"/>
      <c r="I32" s="32"/>
      <c r="J32" s="32"/>
    </row>
    <row r="33" customHeight="1" spans="1:10">
      <c r="A33" s="363" t="s">
        <v>10</v>
      </c>
      <c r="B33" s="364" t="s">
        <v>36</v>
      </c>
      <c r="C33" s="365" t="s">
        <v>80</v>
      </c>
      <c r="D33" s="366" t="s">
        <v>65</v>
      </c>
      <c r="E33" s="370"/>
      <c r="F33" s="367" t="s">
        <v>81</v>
      </c>
      <c r="G33" s="372"/>
      <c r="H33" s="32"/>
      <c r="I33" s="32"/>
      <c r="J33" s="32"/>
    </row>
    <row r="34" customHeight="1" spans="1:10">
      <c r="A34" s="363" t="s">
        <v>10</v>
      </c>
      <c r="B34" s="364" t="s">
        <v>36</v>
      </c>
      <c r="C34" s="365" t="s">
        <v>82</v>
      </c>
      <c r="D34" s="370"/>
      <c r="E34" s="366" t="s">
        <v>83</v>
      </c>
      <c r="F34" s="370"/>
      <c r="G34" s="372"/>
      <c r="H34" s="32"/>
      <c r="I34" s="32"/>
      <c r="J34" s="32"/>
    </row>
    <row r="35" customHeight="1" spans="1:10">
      <c r="A35" s="363" t="s">
        <v>10</v>
      </c>
      <c r="B35" s="364" t="s">
        <v>11</v>
      </c>
      <c r="C35" s="365" t="s">
        <v>84</v>
      </c>
      <c r="D35" s="366" t="s">
        <v>65</v>
      </c>
      <c r="E35" s="366" t="s">
        <v>85</v>
      </c>
      <c r="F35" s="367" t="s">
        <v>81</v>
      </c>
      <c r="G35" s="368" t="s">
        <v>50</v>
      </c>
      <c r="H35" s="32"/>
      <c r="I35" s="32"/>
      <c r="J35" s="32"/>
    </row>
    <row r="36" customHeight="1" spans="1:10">
      <c r="A36" s="363" t="s">
        <v>10</v>
      </c>
      <c r="B36" s="364" t="s">
        <v>36</v>
      </c>
      <c r="C36" s="365" t="s">
        <v>86</v>
      </c>
      <c r="D36" s="366" t="s">
        <v>65</v>
      </c>
      <c r="E36" s="370"/>
      <c r="F36" s="370"/>
      <c r="G36" s="372"/>
      <c r="H36" s="32"/>
      <c r="I36" s="32"/>
      <c r="J36" s="32"/>
    </row>
    <row r="37" customHeight="1" spans="1:10">
      <c r="A37" s="363" t="s">
        <v>10</v>
      </c>
      <c r="B37" s="364" t="s">
        <v>36</v>
      </c>
      <c r="C37" s="365" t="s">
        <v>87</v>
      </c>
      <c r="D37" s="370"/>
      <c r="E37" s="366" t="s">
        <v>83</v>
      </c>
      <c r="F37" s="370"/>
      <c r="G37" s="372"/>
      <c r="H37" s="32"/>
      <c r="I37" s="32"/>
      <c r="J37" s="32"/>
    </row>
    <row r="38" customHeight="1" spans="1:10">
      <c r="A38" s="363" t="s">
        <v>10</v>
      </c>
      <c r="B38" s="364" t="s">
        <v>11</v>
      </c>
      <c r="C38" s="365" t="s">
        <v>88</v>
      </c>
      <c r="D38" s="366" t="s">
        <v>13</v>
      </c>
      <c r="E38" s="366" t="s">
        <v>89</v>
      </c>
      <c r="F38" s="366" t="s">
        <v>90</v>
      </c>
      <c r="G38" s="372"/>
      <c r="H38" s="32"/>
      <c r="I38" s="32"/>
      <c r="J38" s="32"/>
    </row>
    <row r="39" customHeight="1" spans="1:10">
      <c r="A39" s="363" t="s">
        <v>10</v>
      </c>
      <c r="B39" s="364" t="s">
        <v>11</v>
      </c>
      <c r="C39" s="365" t="s">
        <v>91</v>
      </c>
      <c r="D39" s="366" t="s">
        <v>13</v>
      </c>
      <c r="E39" s="366" t="s">
        <v>89</v>
      </c>
      <c r="F39" s="366" t="s">
        <v>90</v>
      </c>
      <c r="G39" s="372"/>
      <c r="H39" s="32"/>
      <c r="I39" s="32"/>
      <c r="J39" s="32"/>
    </row>
    <row r="40" customHeight="1" spans="1:10">
      <c r="A40" s="363" t="s">
        <v>10</v>
      </c>
      <c r="B40" s="364" t="s">
        <v>11</v>
      </c>
      <c r="C40" s="365" t="s">
        <v>92</v>
      </c>
      <c r="D40" s="370"/>
      <c r="E40" s="366" t="s">
        <v>93</v>
      </c>
      <c r="F40" s="366" t="s">
        <v>90</v>
      </c>
      <c r="G40" s="372"/>
      <c r="H40" s="32"/>
      <c r="I40" s="32"/>
      <c r="J40" s="32"/>
    </row>
    <row r="41" customHeight="1" spans="1:10">
      <c r="A41" s="363" t="s">
        <v>10</v>
      </c>
      <c r="B41" s="364" t="s">
        <v>11</v>
      </c>
      <c r="C41" s="365" t="s">
        <v>94</v>
      </c>
      <c r="D41" s="370"/>
      <c r="E41" s="366" t="s">
        <v>95</v>
      </c>
      <c r="F41" s="366" t="s">
        <v>90</v>
      </c>
      <c r="G41" s="372"/>
      <c r="H41" s="32"/>
      <c r="I41" s="32"/>
      <c r="J41" s="32"/>
    </row>
    <row r="42" customHeight="1" spans="1:10">
      <c r="A42" s="363" t="s">
        <v>10</v>
      </c>
      <c r="B42" s="364" t="s">
        <v>11</v>
      </c>
      <c r="C42" s="365" t="s">
        <v>96</v>
      </c>
      <c r="D42" s="366" t="s">
        <v>65</v>
      </c>
      <c r="E42" s="366" t="s">
        <v>97</v>
      </c>
      <c r="F42" s="366" t="s">
        <v>90</v>
      </c>
      <c r="G42" s="368" t="s">
        <v>50</v>
      </c>
      <c r="H42" s="32"/>
      <c r="I42" s="32"/>
      <c r="J42" s="32"/>
    </row>
    <row r="43" customHeight="1" spans="1:10">
      <c r="A43" s="363" t="s">
        <v>10</v>
      </c>
      <c r="B43" s="364" t="s">
        <v>11</v>
      </c>
      <c r="C43" s="365" t="s">
        <v>98</v>
      </c>
      <c r="D43" s="366" t="s">
        <v>65</v>
      </c>
      <c r="E43" s="366" t="s">
        <v>99</v>
      </c>
      <c r="F43" s="366" t="s">
        <v>90</v>
      </c>
      <c r="G43" s="368" t="s">
        <v>50</v>
      </c>
      <c r="H43" s="32"/>
      <c r="I43" s="32"/>
      <c r="J43" s="32"/>
    </row>
    <row r="44" customHeight="1" spans="1:10">
      <c r="A44" s="363" t="s">
        <v>100</v>
      </c>
      <c r="B44" s="364" t="s">
        <v>11</v>
      </c>
      <c r="C44" s="365" t="s">
        <v>101</v>
      </c>
      <c r="D44" s="366" t="s">
        <v>13</v>
      </c>
      <c r="E44" s="366" t="s">
        <v>102</v>
      </c>
      <c r="F44" s="366" t="s">
        <v>103</v>
      </c>
      <c r="G44" s="368" t="s">
        <v>104</v>
      </c>
      <c r="H44" s="32"/>
      <c r="I44" s="32"/>
      <c r="J44" s="32"/>
    </row>
    <row r="45" customHeight="1" spans="1:10">
      <c r="A45" s="363" t="s">
        <v>100</v>
      </c>
      <c r="B45" s="364" t="s">
        <v>11</v>
      </c>
      <c r="C45" s="365" t="s">
        <v>105</v>
      </c>
      <c r="D45" s="370"/>
      <c r="E45" s="366" t="s">
        <v>106</v>
      </c>
      <c r="F45" s="366" t="s">
        <v>107</v>
      </c>
      <c r="G45" s="368" t="s">
        <v>104</v>
      </c>
      <c r="H45" s="32"/>
      <c r="I45" s="32"/>
      <c r="J45" s="32"/>
    </row>
    <row r="46" customHeight="1" spans="1:10">
      <c r="A46" s="363" t="s">
        <v>108</v>
      </c>
      <c r="B46" s="364" t="s">
        <v>11</v>
      </c>
      <c r="C46" s="365" t="s">
        <v>109</v>
      </c>
      <c r="D46" s="370"/>
      <c r="E46" s="366" t="s">
        <v>110</v>
      </c>
      <c r="F46" s="367" t="s">
        <v>111</v>
      </c>
      <c r="G46" s="368" t="s">
        <v>112</v>
      </c>
      <c r="H46" s="32"/>
      <c r="I46" s="32"/>
      <c r="J46" s="32"/>
    </row>
    <row r="47" customHeight="1" spans="1:10">
      <c r="A47" s="363" t="s">
        <v>108</v>
      </c>
      <c r="B47" s="364" t="s">
        <v>11</v>
      </c>
      <c r="C47" s="365" t="s">
        <v>113</v>
      </c>
      <c r="D47" s="370"/>
      <c r="E47" s="366" t="s">
        <v>114</v>
      </c>
      <c r="F47" s="367" t="s">
        <v>111</v>
      </c>
      <c r="G47" s="368" t="s">
        <v>112</v>
      </c>
      <c r="H47" s="32"/>
      <c r="I47" s="32"/>
      <c r="J47" s="32"/>
    </row>
    <row r="48" customHeight="1" spans="1:10">
      <c r="A48" s="363" t="s">
        <v>108</v>
      </c>
      <c r="B48" s="364" t="s">
        <v>11</v>
      </c>
      <c r="C48" s="365" t="s">
        <v>115</v>
      </c>
      <c r="D48" s="370"/>
      <c r="E48" s="366" t="s">
        <v>116</v>
      </c>
      <c r="F48" s="367" t="s">
        <v>117</v>
      </c>
      <c r="G48" s="368" t="s">
        <v>118</v>
      </c>
      <c r="H48" s="32"/>
      <c r="I48" s="32"/>
      <c r="J48" s="32"/>
    </row>
    <row r="49" customHeight="1" spans="1:10">
      <c r="A49" s="363" t="s">
        <v>108</v>
      </c>
      <c r="B49" s="364" t="s">
        <v>11</v>
      </c>
      <c r="C49" s="365" t="s">
        <v>119</v>
      </c>
      <c r="D49" s="370"/>
      <c r="E49" s="366" t="s">
        <v>120</v>
      </c>
      <c r="F49" s="367" t="s">
        <v>117</v>
      </c>
      <c r="G49" s="368" t="s">
        <v>118</v>
      </c>
      <c r="H49" s="32"/>
      <c r="I49" s="32"/>
      <c r="J49" s="32"/>
    </row>
    <row r="50" customHeight="1" spans="1:10">
      <c r="A50" s="363" t="s">
        <v>108</v>
      </c>
      <c r="B50" s="364" t="s">
        <v>11</v>
      </c>
      <c r="C50" s="365" t="s">
        <v>121</v>
      </c>
      <c r="D50" s="370"/>
      <c r="E50" s="366" t="s">
        <v>122</v>
      </c>
      <c r="F50" s="367" t="s">
        <v>123</v>
      </c>
      <c r="G50" s="368" t="s">
        <v>124</v>
      </c>
      <c r="H50" s="32"/>
      <c r="I50" s="32"/>
      <c r="J50" s="32"/>
    </row>
    <row r="51" customHeight="1" spans="1:10">
      <c r="A51" s="363" t="s">
        <v>108</v>
      </c>
      <c r="B51" s="364" t="s">
        <v>11</v>
      </c>
      <c r="C51" s="365" t="s">
        <v>125</v>
      </c>
      <c r="D51" s="370"/>
      <c r="E51" s="366" t="s">
        <v>126</v>
      </c>
      <c r="F51" s="367" t="s">
        <v>123</v>
      </c>
      <c r="G51" s="368" t="s">
        <v>124</v>
      </c>
      <c r="H51" s="32"/>
      <c r="I51" s="32"/>
      <c r="J51" s="32"/>
    </row>
    <row r="52" customHeight="1" spans="1:10">
      <c r="A52" s="363" t="s">
        <v>108</v>
      </c>
      <c r="B52" s="364" t="s">
        <v>11</v>
      </c>
      <c r="C52" s="365" t="s">
        <v>127</v>
      </c>
      <c r="D52" s="370"/>
      <c r="E52" s="366" t="s">
        <v>128</v>
      </c>
      <c r="F52" s="367" t="s">
        <v>123</v>
      </c>
      <c r="G52" s="368" t="s">
        <v>124</v>
      </c>
      <c r="H52" s="32"/>
      <c r="I52" s="32"/>
      <c r="J52" s="32"/>
    </row>
    <row r="53" customHeight="1" spans="1:10">
      <c r="A53" s="363" t="s">
        <v>108</v>
      </c>
      <c r="B53" s="364" t="s">
        <v>11</v>
      </c>
      <c r="C53" s="365" t="s">
        <v>129</v>
      </c>
      <c r="D53" s="370"/>
      <c r="E53" s="373" t="s">
        <v>130</v>
      </c>
      <c r="F53" s="367" t="s">
        <v>123</v>
      </c>
      <c r="G53" s="368" t="s">
        <v>124</v>
      </c>
      <c r="H53" s="32"/>
      <c r="I53" s="32"/>
      <c r="J53" s="32"/>
    </row>
    <row r="54" customHeight="1" spans="1:10">
      <c r="A54" s="363" t="s">
        <v>108</v>
      </c>
      <c r="B54" s="364" t="s">
        <v>36</v>
      </c>
      <c r="C54" s="365" t="s">
        <v>131</v>
      </c>
      <c r="D54" s="370"/>
      <c r="E54" s="370"/>
      <c r="F54" s="370"/>
      <c r="G54" s="372"/>
      <c r="H54" s="32"/>
      <c r="I54" s="32"/>
      <c r="J54" s="32"/>
    </row>
    <row r="55" customHeight="1" spans="1:10">
      <c r="A55" s="363" t="s">
        <v>108</v>
      </c>
      <c r="B55" s="364" t="s">
        <v>36</v>
      </c>
      <c r="C55" s="365" t="s">
        <v>132</v>
      </c>
      <c r="D55" s="370"/>
      <c r="E55" s="366" t="s">
        <v>133</v>
      </c>
      <c r="F55" s="370"/>
      <c r="G55" s="372"/>
      <c r="H55" s="32"/>
      <c r="I55" s="32"/>
      <c r="J55" s="32"/>
    </row>
    <row r="56" customHeight="1" spans="1:10">
      <c r="A56" s="363" t="s">
        <v>108</v>
      </c>
      <c r="B56" s="364" t="s">
        <v>11</v>
      </c>
      <c r="C56" s="374" t="s">
        <v>134</v>
      </c>
      <c r="D56" s="370"/>
      <c r="E56" s="375" t="s">
        <v>135</v>
      </c>
      <c r="F56" s="367" t="s">
        <v>123</v>
      </c>
      <c r="G56" s="368" t="s">
        <v>124</v>
      </c>
      <c r="H56" s="32"/>
      <c r="I56" s="32"/>
      <c r="J56" s="32"/>
    </row>
    <row r="57" customHeight="1" spans="1:10">
      <c r="A57" s="363" t="s">
        <v>108</v>
      </c>
      <c r="B57" s="364" t="s">
        <v>36</v>
      </c>
      <c r="C57" s="374" t="s">
        <v>136</v>
      </c>
      <c r="D57" s="370"/>
      <c r="E57" s="370"/>
      <c r="F57" s="370"/>
      <c r="G57" s="372"/>
      <c r="H57" s="32"/>
      <c r="I57" s="32"/>
      <c r="J57" s="32"/>
    </row>
    <row r="58" customHeight="1" spans="1:10">
      <c r="A58" s="363" t="s">
        <v>108</v>
      </c>
      <c r="B58" s="364" t="s">
        <v>36</v>
      </c>
      <c r="C58" s="374" t="s">
        <v>137</v>
      </c>
      <c r="D58" s="370"/>
      <c r="E58" s="366" t="s">
        <v>133</v>
      </c>
      <c r="F58" s="370"/>
      <c r="G58" s="372"/>
      <c r="H58" s="32"/>
      <c r="I58" s="32"/>
      <c r="J58" s="32"/>
    </row>
    <row r="59" customHeight="1" spans="1:10">
      <c r="A59" s="363" t="s">
        <v>108</v>
      </c>
      <c r="B59" s="364" t="s">
        <v>11</v>
      </c>
      <c r="C59" s="365" t="s">
        <v>138</v>
      </c>
      <c r="D59" s="370"/>
      <c r="E59" s="366" t="s">
        <v>139</v>
      </c>
      <c r="F59" s="367" t="s">
        <v>140</v>
      </c>
      <c r="G59" s="368" t="s">
        <v>124</v>
      </c>
      <c r="H59" s="32"/>
      <c r="I59" s="32"/>
      <c r="J59" s="32"/>
    </row>
    <row r="60" customHeight="1" spans="1:10">
      <c r="A60" s="363" t="s">
        <v>108</v>
      </c>
      <c r="B60" s="364" t="s">
        <v>36</v>
      </c>
      <c r="C60" s="365" t="s">
        <v>141</v>
      </c>
      <c r="D60" s="370"/>
      <c r="E60" s="370"/>
      <c r="F60" s="367" t="s">
        <v>123</v>
      </c>
      <c r="G60" s="372"/>
      <c r="H60" s="32"/>
      <c r="I60" s="32"/>
      <c r="J60" s="32"/>
    </row>
    <row r="61" customHeight="1" spans="1:10">
      <c r="A61" s="363" t="s">
        <v>108</v>
      </c>
      <c r="B61" s="364" t="s">
        <v>36</v>
      </c>
      <c r="C61" s="365" t="s">
        <v>142</v>
      </c>
      <c r="D61" s="370"/>
      <c r="E61" s="366" t="s">
        <v>143</v>
      </c>
      <c r="F61" s="367" t="s">
        <v>123</v>
      </c>
      <c r="G61" s="372"/>
      <c r="H61" s="32"/>
      <c r="I61" s="32"/>
      <c r="J61" s="32"/>
    </row>
    <row r="62" customHeight="1" spans="1:10">
      <c r="A62" s="363" t="s">
        <v>108</v>
      </c>
      <c r="B62" s="364" t="s">
        <v>11</v>
      </c>
      <c r="C62" s="365" t="s">
        <v>144</v>
      </c>
      <c r="D62" s="370"/>
      <c r="E62" s="366" t="s">
        <v>145</v>
      </c>
      <c r="F62" s="367" t="s">
        <v>123</v>
      </c>
      <c r="G62" s="368" t="s">
        <v>124</v>
      </c>
      <c r="H62" s="32"/>
      <c r="I62" s="32"/>
      <c r="J62" s="32"/>
    </row>
    <row r="63" customHeight="1" spans="1:10">
      <c r="A63" s="363" t="s">
        <v>108</v>
      </c>
      <c r="B63" s="364" t="s">
        <v>36</v>
      </c>
      <c r="C63" s="365" t="s">
        <v>146</v>
      </c>
      <c r="D63" s="370"/>
      <c r="E63" s="370"/>
      <c r="F63" s="370"/>
      <c r="G63" s="372"/>
      <c r="H63" s="32"/>
      <c r="I63" s="32"/>
      <c r="J63" s="32"/>
    </row>
    <row r="64" customHeight="1" spans="1:10">
      <c r="A64" s="363" t="s">
        <v>108</v>
      </c>
      <c r="B64" s="364" t="s">
        <v>11</v>
      </c>
      <c r="C64" s="374" t="s">
        <v>147</v>
      </c>
      <c r="D64" s="370"/>
      <c r="E64" s="366" t="s">
        <v>148</v>
      </c>
      <c r="F64" s="367" t="s">
        <v>123</v>
      </c>
      <c r="G64" s="372"/>
      <c r="H64" s="32"/>
      <c r="I64" s="32"/>
      <c r="J64" s="32"/>
    </row>
    <row r="65" customHeight="1" spans="1:10">
      <c r="A65" s="363" t="s">
        <v>108</v>
      </c>
      <c r="B65" s="364" t="s">
        <v>11</v>
      </c>
      <c r="C65" s="374" t="s">
        <v>149</v>
      </c>
      <c r="D65" s="370"/>
      <c r="E65" s="366" t="s">
        <v>150</v>
      </c>
      <c r="F65" s="367" t="s">
        <v>123</v>
      </c>
      <c r="G65" s="372"/>
      <c r="H65" s="32"/>
      <c r="I65" s="32"/>
      <c r="J65" s="32"/>
    </row>
    <row r="66" customHeight="1" spans="1:10">
      <c r="A66" s="363" t="s">
        <v>108</v>
      </c>
      <c r="B66" s="364" t="s">
        <v>11</v>
      </c>
      <c r="C66" s="374" t="s">
        <v>151</v>
      </c>
      <c r="D66" s="370"/>
      <c r="E66" s="366" t="s">
        <v>152</v>
      </c>
      <c r="F66" s="367" t="s">
        <v>123</v>
      </c>
      <c r="G66" s="372"/>
      <c r="H66" s="32"/>
      <c r="I66" s="32"/>
      <c r="J66" s="32"/>
    </row>
    <row r="67" customHeight="1" spans="1:10">
      <c r="A67" s="363" t="s">
        <v>108</v>
      </c>
      <c r="B67" s="364" t="s">
        <v>11</v>
      </c>
      <c r="C67" s="374" t="s">
        <v>153</v>
      </c>
      <c r="D67" s="370"/>
      <c r="E67" s="366" t="s">
        <v>154</v>
      </c>
      <c r="F67" s="367" t="s">
        <v>123</v>
      </c>
      <c r="G67" s="372"/>
      <c r="H67" s="32"/>
      <c r="I67" s="32"/>
      <c r="J67" s="32"/>
    </row>
    <row r="68" customHeight="1" spans="1:10">
      <c r="A68" s="363" t="s">
        <v>108</v>
      </c>
      <c r="B68" s="364" t="s">
        <v>11</v>
      </c>
      <c r="C68" s="374" t="s">
        <v>155</v>
      </c>
      <c r="D68" s="370"/>
      <c r="E68" s="369" t="s">
        <v>156</v>
      </c>
      <c r="F68" s="367" t="s">
        <v>123</v>
      </c>
      <c r="G68" s="372"/>
      <c r="H68" s="32"/>
      <c r="I68" s="32"/>
      <c r="J68" s="32"/>
    </row>
    <row r="69" customHeight="1" spans="1:10">
      <c r="A69" s="363" t="s">
        <v>108</v>
      </c>
      <c r="B69" s="364" t="s">
        <v>11</v>
      </c>
      <c r="C69" s="374" t="s">
        <v>157</v>
      </c>
      <c r="D69" s="370"/>
      <c r="E69" s="369" t="s">
        <v>158</v>
      </c>
      <c r="F69" s="367" t="s">
        <v>123</v>
      </c>
      <c r="G69" s="372"/>
      <c r="H69" s="32"/>
      <c r="I69" s="32"/>
      <c r="J69" s="32"/>
    </row>
    <row r="70" customHeight="1" spans="1:10">
      <c r="A70" s="363" t="s">
        <v>108</v>
      </c>
      <c r="B70" s="364" t="s">
        <v>11</v>
      </c>
      <c r="C70" s="374" t="s">
        <v>159</v>
      </c>
      <c r="D70" s="370"/>
      <c r="E70" s="366" t="s">
        <v>160</v>
      </c>
      <c r="F70" s="367" t="s">
        <v>123</v>
      </c>
      <c r="G70" s="372"/>
      <c r="H70" s="32"/>
      <c r="I70" s="32"/>
      <c r="J70" s="32"/>
    </row>
    <row r="71" customHeight="1" spans="1:10">
      <c r="A71" s="363" t="s">
        <v>161</v>
      </c>
      <c r="B71" s="364" t="s">
        <v>11</v>
      </c>
      <c r="C71" s="376" t="s">
        <v>162</v>
      </c>
      <c r="D71" s="370"/>
      <c r="E71" s="366" t="s">
        <v>163</v>
      </c>
      <c r="F71" s="367" t="s">
        <v>164</v>
      </c>
      <c r="G71" s="368" t="s">
        <v>165</v>
      </c>
      <c r="H71" s="32"/>
      <c r="I71" s="32"/>
      <c r="J71" s="32"/>
    </row>
    <row r="72" customHeight="1" spans="1:10">
      <c r="A72" s="363" t="s">
        <v>161</v>
      </c>
      <c r="B72" s="364" t="s">
        <v>36</v>
      </c>
      <c r="C72" s="365" t="s">
        <v>166</v>
      </c>
      <c r="D72" s="370"/>
      <c r="E72" s="370"/>
      <c r="F72" s="370"/>
      <c r="G72" s="372"/>
      <c r="H72" s="32"/>
      <c r="I72" s="32"/>
      <c r="J72" s="32"/>
    </row>
    <row r="73" customHeight="1" spans="1:10">
      <c r="A73" s="363" t="s">
        <v>161</v>
      </c>
      <c r="B73" s="364" t="s">
        <v>36</v>
      </c>
      <c r="C73" s="365" t="s">
        <v>167</v>
      </c>
      <c r="D73" s="370"/>
      <c r="E73" s="366" t="s">
        <v>168</v>
      </c>
      <c r="F73" s="370"/>
      <c r="G73" s="372"/>
      <c r="H73" s="32"/>
      <c r="I73" s="32"/>
      <c r="J73" s="32"/>
    </row>
    <row r="74" customHeight="1" spans="1:10">
      <c r="A74" s="363" t="s">
        <v>161</v>
      </c>
      <c r="B74" s="364" t="s">
        <v>11</v>
      </c>
      <c r="C74" s="376" t="s">
        <v>169</v>
      </c>
      <c r="D74" s="370"/>
      <c r="E74" s="366" t="s">
        <v>170</v>
      </c>
      <c r="F74" s="367" t="s">
        <v>164</v>
      </c>
      <c r="G74" s="368" t="s">
        <v>165</v>
      </c>
      <c r="H74" s="32"/>
      <c r="I74" s="32"/>
      <c r="J74" s="32"/>
    </row>
    <row r="75" customHeight="1" spans="1:10">
      <c r="A75" s="363" t="s">
        <v>161</v>
      </c>
      <c r="B75" s="364" t="s">
        <v>36</v>
      </c>
      <c r="C75" s="365" t="s">
        <v>171</v>
      </c>
      <c r="D75" s="370"/>
      <c r="E75" s="370"/>
      <c r="F75" s="367" t="s">
        <v>164</v>
      </c>
      <c r="G75" s="372"/>
      <c r="H75" s="32"/>
      <c r="I75" s="32"/>
      <c r="J75" s="32"/>
    </row>
    <row r="76" customHeight="1" spans="1:10">
      <c r="A76" s="363" t="s">
        <v>161</v>
      </c>
      <c r="B76" s="364" t="s">
        <v>36</v>
      </c>
      <c r="C76" s="365" t="s">
        <v>172</v>
      </c>
      <c r="D76" s="370"/>
      <c r="E76" s="366" t="s">
        <v>168</v>
      </c>
      <c r="F76" s="367" t="s">
        <v>164</v>
      </c>
      <c r="G76" s="372"/>
      <c r="H76" s="32"/>
      <c r="I76" s="32"/>
      <c r="J76" s="32"/>
    </row>
    <row r="77" customHeight="1" spans="1:10">
      <c r="A77" s="363" t="s">
        <v>161</v>
      </c>
      <c r="B77" s="364" t="s">
        <v>11</v>
      </c>
      <c r="C77" s="376" t="s">
        <v>173</v>
      </c>
      <c r="D77" s="370"/>
      <c r="E77" s="366" t="s">
        <v>174</v>
      </c>
      <c r="F77" s="367" t="s">
        <v>164</v>
      </c>
      <c r="G77" s="368" t="s">
        <v>165</v>
      </c>
      <c r="H77" s="32"/>
      <c r="I77" s="32"/>
      <c r="J77" s="32"/>
    </row>
    <row r="78" customHeight="1" spans="1:10">
      <c r="A78" s="363" t="s">
        <v>161</v>
      </c>
      <c r="B78" s="364" t="s">
        <v>36</v>
      </c>
      <c r="C78" s="365" t="s">
        <v>175</v>
      </c>
      <c r="D78" s="370"/>
      <c r="E78" s="370"/>
      <c r="F78" s="367" t="s">
        <v>164</v>
      </c>
      <c r="G78" s="372"/>
      <c r="H78" s="32"/>
      <c r="I78" s="32"/>
      <c r="J78" s="32"/>
    </row>
    <row r="79" customHeight="1" spans="1:10">
      <c r="A79" s="363" t="s">
        <v>161</v>
      </c>
      <c r="B79" s="364" t="s">
        <v>36</v>
      </c>
      <c r="C79" s="365" t="s">
        <v>176</v>
      </c>
      <c r="D79" s="370"/>
      <c r="E79" s="366" t="s">
        <v>168</v>
      </c>
      <c r="F79" s="366" t="s">
        <v>177</v>
      </c>
      <c r="G79" s="372"/>
      <c r="H79" s="32"/>
      <c r="I79" s="32"/>
      <c r="J79" s="32"/>
    </row>
    <row r="80" customHeight="1" spans="1:10">
      <c r="A80" s="363" t="s">
        <v>161</v>
      </c>
      <c r="B80" s="364" t="s">
        <v>11</v>
      </c>
      <c r="C80" s="365" t="s">
        <v>178</v>
      </c>
      <c r="D80" s="370"/>
      <c r="E80" s="366" t="s">
        <v>179</v>
      </c>
      <c r="F80" s="367" t="s">
        <v>164</v>
      </c>
      <c r="G80" s="368" t="s">
        <v>165</v>
      </c>
      <c r="H80" s="32"/>
      <c r="I80" s="32"/>
      <c r="J80" s="32"/>
    </row>
    <row r="81" customHeight="1" spans="1:10">
      <c r="A81" s="363" t="s">
        <v>161</v>
      </c>
      <c r="B81" s="364" t="s">
        <v>36</v>
      </c>
      <c r="C81" s="365" t="s">
        <v>180</v>
      </c>
      <c r="D81" s="370"/>
      <c r="E81" s="370"/>
      <c r="F81" s="370"/>
      <c r="G81" s="372"/>
      <c r="H81" s="32"/>
      <c r="I81" s="32"/>
      <c r="J81" s="32"/>
    </row>
    <row r="82" customHeight="1" spans="1:10">
      <c r="A82" s="363" t="s">
        <v>161</v>
      </c>
      <c r="B82" s="364" t="s">
        <v>36</v>
      </c>
      <c r="C82" s="365" t="s">
        <v>181</v>
      </c>
      <c r="D82" s="370"/>
      <c r="E82" s="370"/>
      <c r="F82" s="370"/>
      <c r="G82" s="372"/>
      <c r="H82" s="32"/>
      <c r="I82" s="32"/>
      <c r="J82" s="32"/>
    </row>
    <row r="83" customHeight="1" spans="1:10">
      <c r="A83" s="363" t="s">
        <v>161</v>
      </c>
      <c r="B83" s="364" t="s">
        <v>11</v>
      </c>
      <c r="C83" s="374" t="s">
        <v>182</v>
      </c>
      <c r="D83" s="370"/>
      <c r="E83" s="371" t="s">
        <v>183</v>
      </c>
      <c r="F83" s="367" t="s">
        <v>164</v>
      </c>
      <c r="G83" s="372"/>
      <c r="H83" s="32"/>
      <c r="I83" s="32"/>
      <c r="J83" s="32"/>
    </row>
    <row r="84" customHeight="1" spans="1:10">
      <c r="A84" s="363" t="s">
        <v>161</v>
      </c>
      <c r="B84" s="364" t="s">
        <v>36</v>
      </c>
      <c r="C84" s="365" t="s">
        <v>184</v>
      </c>
      <c r="D84" s="370"/>
      <c r="E84" s="371" t="s">
        <v>185</v>
      </c>
      <c r="F84" s="367" t="s">
        <v>164</v>
      </c>
      <c r="G84" s="372"/>
      <c r="H84" s="32"/>
      <c r="I84" s="32"/>
      <c r="J84" s="32"/>
    </row>
    <row r="85" customHeight="1" spans="1:10">
      <c r="A85" s="363" t="s">
        <v>161</v>
      </c>
      <c r="B85" s="364" t="s">
        <v>11</v>
      </c>
      <c r="C85" s="365" t="s">
        <v>186</v>
      </c>
      <c r="D85" s="370"/>
      <c r="E85" s="377" t="s">
        <v>187</v>
      </c>
      <c r="F85" s="367" t="s">
        <v>164</v>
      </c>
      <c r="G85" s="372"/>
      <c r="H85" s="32"/>
      <c r="I85" s="32"/>
      <c r="J85" s="32"/>
    </row>
    <row r="86" customHeight="1" spans="1:10">
      <c r="A86" s="363" t="s">
        <v>161</v>
      </c>
      <c r="B86" s="364" t="s">
        <v>11</v>
      </c>
      <c r="C86" s="365" t="s">
        <v>188</v>
      </c>
      <c r="D86" s="370"/>
      <c r="E86" s="371" t="s">
        <v>189</v>
      </c>
      <c r="F86" s="370"/>
      <c r="G86" s="372"/>
      <c r="H86" s="32"/>
      <c r="I86" s="32"/>
      <c r="J86" s="32"/>
    </row>
    <row r="87" customHeight="1" spans="1:10">
      <c r="A87" s="363" t="s">
        <v>161</v>
      </c>
      <c r="B87" s="364" t="s">
        <v>11</v>
      </c>
      <c r="C87" s="365" t="s">
        <v>190</v>
      </c>
      <c r="D87" s="370"/>
      <c r="E87" s="371" t="s">
        <v>191</v>
      </c>
      <c r="F87" s="378"/>
      <c r="G87" s="372"/>
      <c r="H87" s="32"/>
      <c r="I87" s="32"/>
      <c r="J87" s="32"/>
    </row>
    <row r="88" customHeight="1" spans="1:10">
      <c r="A88" s="363" t="s">
        <v>161</v>
      </c>
      <c r="B88" s="364" t="s">
        <v>11</v>
      </c>
      <c r="C88" s="365" t="s">
        <v>192</v>
      </c>
      <c r="D88" s="370"/>
      <c r="E88" s="377" t="s">
        <v>193</v>
      </c>
      <c r="F88" s="367" t="s">
        <v>164</v>
      </c>
      <c r="G88" s="372"/>
      <c r="H88" s="32"/>
      <c r="I88" s="32"/>
      <c r="J88" s="32"/>
    </row>
    <row r="89" customHeight="1" spans="1:10">
      <c r="A89" s="363" t="s">
        <v>161</v>
      </c>
      <c r="B89" s="364" t="s">
        <v>11</v>
      </c>
      <c r="C89" s="365" t="s">
        <v>194</v>
      </c>
      <c r="D89" s="370"/>
      <c r="E89" s="377" t="s">
        <v>195</v>
      </c>
      <c r="F89" s="367" t="s">
        <v>164</v>
      </c>
      <c r="G89" s="368" t="s">
        <v>196</v>
      </c>
      <c r="H89" s="32"/>
      <c r="I89" s="32"/>
      <c r="J89" s="32"/>
    </row>
    <row r="90" customHeight="1" spans="1:10">
      <c r="A90" s="363" t="s">
        <v>161</v>
      </c>
      <c r="B90" s="364" t="s">
        <v>11</v>
      </c>
      <c r="C90" s="365" t="s">
        <v>197</v>
      </c>
      <c r="D90" s="370"/>
      <c r="E90" s="366" t="s">
        <v>198</v>
      </c>
      <c r="F90" s="367" t="s">
        <v>199</v>
      </c>
      <c r="G90" s="368" t="s">
        <v>200</v>
      </c>
      <c r="H90" s="32"/>
      <c r="I90" s="32"/>
      <c r="J90" s="32"/>
    </row>
    <row r="91" customHeight="1" spans="1:10">
      <c r="A91" s="363" t="s">
        <v>161</v>
      </c>
      <c r="B91" s="364" t="s">
        <v>36</v>
      </c>
      <c r="C91" s="365" t="s">
        <v>201</v>
      </c>
      <c r="D91" s="370"/>
      <c r="E91" s="371" t="s">
        <v>202</v>
      </c>
      <c r="F91" s="367" t="s">
        <v>199</v>
      </c>
      <c r="G91" s="372"/>
      <c r="H91" s="32"/>
      <c r="I91" s="32"/>
      <c r="J91" s="32"/>
    </row>
    <row r="92" customHeight="1" spans="1:10">
      <c r="A92" s="363" t="s">
        <v>161</v>
      </c>
      <c r="B92" s="364" t="s">
        <v>36</v>
      </c>
      <c r="C92" s="365" t="s">
        <v>203</v>
      </c>
      <c r="D92" s="370"/>
      <c r="E92" s="370"/>
      <c r="F92" s="378"/>
      <c r="G92" s="372"/>
      <c r="H92" s="32"/>
      <c r="I92" s="32"/>
      <c r="J92" s="32"/>
    </row>
    <row r="93" customHeight="1" spans="1:10">
      <c r="A93" s="363" t="s">
        <v>204</v>
      </c>
      <c r="B93" s="364" t="s">
        <v>11</v>
      </c>
      <c r="C93" s="365" t="s">
        <v>205</v>
      </c>
      <c r="D93" s="370"/>
      <c r="E93" s="366" t="s">
        <v>206</v>
      </c>
      <c r="F93" s="366" t="s">
        <v>207</v>
      </c>
      <c r="G93" s="368" t="s">
        <v>208</v>
      </c>
      <c r="H93" s="32"/>
      <c r="I93" s="32"/>
      <c r="J93" s="32"/>
    </row>
    <row r="94" customHeight="1" spans="1:10">
      <c r="A94" s="363" t="s">
        <v>204</v>
      </c>
      <c r="B94" s="364" t="s">
        <v>36</v>
      </c>
      <c r="C94" s="365" t="s">
        <v>209</v>
      </c>
      <c r="D94" s="370"/>
      <c r="E94" s="366" t="s">
        <v>210</v>
      </c>
      <c r="F94" s="366" t="s">
        <v>207</v>
      </c>
      <c r="G94" s="372"/>
      <c r="H94" s="32"/>
      <c r="I94" s="32"/>
      <c r="J94" s="32"/>
    </row>
    <row r="95" customHeight="1" spans="1:10">
      <c r="A95" s="363" t="s">
        <v>204</v>
      </c>
      <c r="B95" s="364" t="s">
        <v>36</v>
      </c>
      <c r="C95" s="365" t="s">
        <v>211</v>
      </c>
      <c r="D95" s="370"/>
      <c r="E95" s="370"/>
      <c r="F95" s="366" t="s">
        <v>207</v>
      </c>
      <c r="G95" s="372"/>
      <c r="H95" s="32"/>
      <c r="I95" s="32"/>
      <c r="J95" s="32"/>
    </row>
    <row r="96" customHeight="1" spans="1:10">
      <c r="A96" s="363" t="s">
        <v>204</v>
      </c>
      <c r="B96" s="364" t="s">
        <v>11</v>
      </c>
      <c r="C96" s="365" t="s">
        <v>212</v>
      </c>
      <c r="D96" s="370"/>
      <c r="E96" s="371" t="s">
        <v>213</v>
      </c>
      <c r="F96" s="366" t="s">
        <v>207</v>
      </c>
      <c r="G96" s="368" t="s">
        <v>214</v>
      </c>
      <c r="H96" s="32"/>
      <c r="I96" s="32"/>
      <c r="J96" s="32"/>
    </row>
    <row r="97" customHeight="1" spans="1:10">
      <c r="A97" s="363" t="s">
        <v>204</v>
      </c>
      <c r="B97" s="364" t="s">
        <v>11</v>
      </c>
      <c r="C97" s="365" t="s">
        <v>215</v>
      </c>
      <c r="D97" s="370"/>
      <c r="E97" s="366" t="s">
        <v>216</v>
      </c>
      <c r="F97" s="366" t="s">
        <v>207</v>
      </c>
      <c r="G97" s="368" t="s">
        <v>208</v>
      </c>
      <c r="H97" s="32"/>
      <c r="I97" s="32"/>
      <c r="J97" s="32"/>
    </row>
    <row r="98" customHeight="1" spans="1:10">
      <c r="A98" s="363" t="s">
        <v>204</v>
      </c>
      <c r="B98" s="364" t="s">
        <v>36</v>
      </c>
      <c r="C98" s="365" t="s">
        <v>217</v>
      </c>
      <c r="D98" s="370"/>
      <c r="E98" s="370"/>
      <c r="F98" s="366" t="s">
        <v>207</v>
      </c>
      <c r="G98" s="372"/>
      <c r="H98" s="32"/>
      <c r="I98" s="32"/>
      <c r="J98" s="32"/>
    </row>
    <row r="99" customHeight="1" spans="1:10">
      <c r="A99" s="363" t="s">
        <v>204</v>
      </c>
      <c r="B99" s="364" t="s">
        <v>36</v>
      </c>
      <c r="C99" s="365" t="s">
        <v>218</v>
      </c>
      <c r="D99" s="370"/>
      <c r="E99" s="370"/>
      <c r="F99" s="366" t="s">
        <v>207</v>
      </c>
      <c r="G99" s="372"/>
      <c r="H99" s="32"/>
      <c r="I99" s="32"/>
      <c r="J99" s="32"/>
    </row>
    <row r="100" customHeight="1" spans="1:10">
      <c r="A100" s="363" t="s">
        <v>204</v>
      </c>
      <c r="B100" s="364" t="s">
        <v>11</v>
      </c>
      <c r="C100" s="365" t="s">
        <v>219</v>
      </c>
      <c r="D100" s="370"/>
      <c r="E100" s="371" t="s">
        <v>220</v>
      </c>
      <c r="F100" s="366" t="s">
        <v>207</v>
      </c>
      <c r="G100" s="368" t="s">
        <v>208</v>
      </c>
      <c r="H100" s="32"/>
      <c r="I100" s="32"/>
      <c r="J100" s="32"/>
    </row>
    <row r="101" customHeight="1" spans="1:10">
      <c r="A101" s="363" t="s">
        <v>204</v>
      </c>
      <c r="B101" s="364" t="s">
        <v>11</v>
      </c>
      <c r="C101" s="365" t="s">
        <v>221</v>
      </c>
      <c r="D101" s="370"/>
      <c r="E101" s="366" t="s">
        <v>222</v>
      </c>
      <c r="F101" s="370"/>
      <c r="G101" s="368" t="s">
        <v>208</v>
      </c>
      <c r="H101" s="32"/>
      <c r="I101" s="32"/>
      <c r="J101" s="32"/>
    </row>
    <row r="102" customHeight="1" spans="1:10">
      <c r="A102" s="363" t="s">
        <v>204</v>
      </c>
      <c r="B102" s="364" t="s">
        <v>36</v>
      </c>
      <c r="C102" s="365" t="s">
        <v>223</v>
      </c>
      <c r="D102" s="370"/>
      <c r="E102" s="370"/>
      <c r="F102" s="370"/>
      <c r="G102" s="372"/>
      <c r="H102" s="32"/>
      <c r="I102" s="32"/>
      <c r="J102" s="32"/>
    </row>
    <row r="103" customHeight="1" spans="1:10">
      <c r="A103" s="363" t="s">
        <v>204</v>
      </c>
      <c r="B103" s="364" t="s">
        <v>36</v>
      </c>
      <c r="C103" s="365" t="s">
        <v>224</v>
      </c>
      <c r="D103" s="370"/>
      <c r="E103" s="366" t="s">
        <v>225</v>
      </c>
      <c r="F103" s="366" t="s">
        <v>226</v>
      </c>
      <c r="G103" s="372"/>
      <c r="H103" s="32"/>
      <c r="I103" s="32"/>
      <c r="J103" s="32"/>
    </row>
    <row r="104" customHeight="1" spans="1:10">
      <c r="A104" s="363" t="s">
        <v>227</v>
      </c>
      <c r="B104" s="364" t="s">
        <v>11</v>
      </c>
      <c r="C104" s="365" t="s">
        <v>228</v>
      </c>
      <c r="D104" s="370"/>
      <c r="E104" s="366" t="s">
        <v>229</v>
      </c>
      <c r="F104" s="366" t="s">
        <v>230</v>
      </c>
      <c r="G104" s="368" t="s">
        <v>231</v>
      </c>
      <c r="H104" s="32"/>
      <c r="I104" s="32"/>
      <c r="J104" s="32"/>
    </row>
    <row r="105" customHeight="1" spans="1:10">
      <c r="A105" s="363" t="s">
        <v>227</v>
      </c>
      <c r="B105" s="364" t="s">
        <v>11</v>
      </c>
      <c r="C105" s="365" t="s">
        <v>232</v>
      </c>
      <c r="D105" s="370"/>
      <c r="E105" s="366" t="s">
        <v>233</v>
      </c>
      <c r="F105" s="366" t="s">
        <v>230</v>
      </c>
      <c r="G105" s="368" t="s">
        <v>231</v>
      </c>
      <c r="H105" s="32"/>
      <c r="I105" s="32"/>
      <c r="J105" s="32"/>
    </row>
    <row r="106" customHeight="1" spans="1:10">
      <c r="A106" s="363" t="s">
        <v>227</v>
      </c>
      <c r="B106" s="364" t="s">
        <v>36</v>
      </c>
      <c r="C106" s="365" t="s">
        <v>234</v>
      </c>
      <c r="D106" s="370"/>
      <c r="E106" s="366" t="s">
        <v>235</v>
      </c>
      <c r="F106" s="366" t="s">
        <v>230</v>
      </c>
      <c r="G106" s="372"/>
      <c r="H106" s="32"/>
      <c r="I106" s="32"/>
      <c r="J106" s="32"/>
    </row>
    <row r="107" customHeight="1" spans="1:10">
      <c r="A107" s="363" t="s">
        <v>227</v>
      </c>
      <c r="B107" s="364" t="s">
        <v>36</v>
      </c>
      <c r="C107" s="365" t="s">
        <v>236</v>
      </c>
      <c r="D107" s="370"/>
      <c r="E107" s="370"/>
      <c r="F107" s="366" t="s">
        <v>230</v>
      </c>
      <c r="G107" s="372"/>
      <c r="H107" s="32"/>
      <c r="I107" s="32"/>
      <c r="J107" s="32"/>
    </row>
    <row r="108" customHeight="1" spans="1:10">
      <c r="A108" s="363" t="s">
        <v>227</v>
      </c>
      <c r="B108" s="364" t="s">
        <v>11</v>
      </c>
      <c r="C108" s="365" t="s">
        <v>237</v>
      </c>
      <c r="D108" s="370"/>
      <c r="E108" s="366" t="s">
        <v>238</v>
      </c>
      <c r="F108" s="366" t="s">
        <v>230</v>
      </c>
      <c r="G108" s="368" t="s">
        <v>231</v>
      </c>
      <c r="H108" s="32"/>
      <c r="I108" s="32"/>
      <c r="J108" s="32"/>
    </row>
    <row r="109" customHeight="1" spans="1:10">
      <c r="A109" s="363" t="s">
        <v>227</v>
      </c>
      <c r="B109" s="364" t="s">
        <v>36</v>
      </c>
      <c r="C109" s="365" t="s">
        <v>239</v>
      </c>
      <c r="D109" s="370"/>
      <c r="E109" s="370"/>
      <c r="F109" s="370"/>
      <c r="G109" s="372"/>
      <c r="H109" s="32"/>
      <c r="I109" s="32"/>
      <c r="J109" s="32"/>
    </row>
    <row r="110" customHeight="1" spans="1:10">
      <c r="A110" s="363" t="s">
        <v>227</v>
      </c>
      <c r="B110" s="364" t="s">
        <v>36</v>
      </c>
      <c r="C110" s="365" t="s">
        <v>240</v>
      </c>
      <c r="D110" s="370"/>
      <c r="E110" s="370"/>
      <c r="F110" s="370"/>
      <c r="G110" s="372"/>
      <c r="H110" s="32"/>
      <c r="I110" s="32"/>
      <c r="J110" s="32"/>
    </row>
    <row r="111" customHeight="1" spans="1:10">
      <c r="A111" s="363" t="s">
        <v>227</v>
      </c>
      <c r="B111" s="364" t="s">
        <v>11</v>
      </c>
      <c r="C111" s="365" t="s">
        <v>241</v>
      </c>
      <c r="D111" s="370"/>
      <c r="E111" s="366" t="s">
        <v>242</v>
      </c>
      <c r="F111" s="366" t="s">
        <v>230</v>
      </c>
      <c r="G111" s="372"/>
      <c r="H111" s="32"/>
      <c r="I111" s="32"/>
      <c r="J111" s="32"/>
    </row>
    <row r="112" customHeight="1" spans="1:10">
      <c r="A112" s="363" t="s">
        <v>227</v>
      </c>
      <c r="B112" s="364" t="s">
        <v>11</v>
      </c>
      <c r="C112" s="365" t="s">
        <v>243</v>
      </c>
      <c r="D112" s="370"/>
      <c r="E112" s="366" t="s">
        <v>242</v>
      </c>
      <c r="F112" s="366" t="s">
        <v>230</v>
      </c>
      <c r="G112" s="372"/>
      <c r="H112" s="32"/>
      <c r="I112" s="32"/>
      <c r="J112" s="32"/>
    </row>
    <row r="113" customHeight="1" spans="1:10">
      <c r="A113" s="363" t="s">
        <v>227</v>
      </c>
      <c r="B113" s="364" t="s">
        <v>11</v>
      </c>
      <c r="C113" s="365" t="s">
        <v>244</v>
      </c>
      <c r="D113" s="370"/>
      <c r="E113" s="366" t="s">
        <v>245</v>
      </c>
      <c r="F113" s="366" t="s">
        <v>230</v>
      </c>
      <c r="G113" s="372"/>
      <c r="H113" s="32"/>
      <c r="I113" s="32"/>
      <c r="J113" s="32"/>
    </row>
    <row r="114" customHeight="1" spans="1:10">
      <c r="A114" s="363" t="s">
        <v>227</v>
      </c>
      <c r="B114" s="364" t="s">
        <v>11</v>
      </c>
      <c r="C114" s="365" t="s">
        <v>246</v>
      </c>
      <c r="D114" s="370"/>
      <c r="E114" s="366" t="s">
        <v>245</v>
      </c>
      <c r="F114" s="366" t="s">
        <v>230</v>
      </c>
      <c r="G114" s="372"/>
      <c r="H114" s="32"/>
      <c r="I114" s="32"/>
      <c r="J114" s="32"/>
    </row>
    <row r="115" customHeight="1" spans="1:10">
      <c r="A115" s="363" t="s">
        <v>227</v>
      </c>
      <c r="B115" s="364" t="s">
        <v>11</v>
      </c>
      <c r="C115" s="365" t="s">
        <v>247</v>
      </c>
      <c r="D115" s="370"/>
      <c r="E115" s="371" t="s">
        <v>248</v>
      </c>
      <c r="F115" s="371" t="s">
        <v>230</v>
      </c>
      <c r="G115" s="368" t="s">
        <v>231</v>
      </c>
      <c r="H115" s="32"/>
      <c r="I115" s="32"/>
      <c r="J115" s="32"/>
    </row>
    <row r="116" customHeight="1" spans="1:10">
      <c r="A116" s="363" t="s">
        <v>227</v>
      </c>
      <c r="B116" s="364" t="s">
        <v>11</v>
      </c>
      <c r="C116" s="365" t="s">
        <v>249</v>
      </c>
      <c r="D116" s="370"/>
      <c r="E116" s="366" t="s">
        <v>250</v>
      </c>
      <c r="F116" s="366" t="s">
        <v>230</v>
      </c>
      <c r="G116" s="368" t="s">
        <v>231</v>
      </c>
      <c r="H116" s="32"/>
      <c r="I116" s="32"/>
      <c r="J116" s="32"/>
    </row>
    <row r="117" customHeight="1" spans="1:10">
      <c r="A117" s="363" t="s">
        <v>227</v>
      </c>
      <c r="B117" s="364" t="s">
        <v>11</v>
      </c>
      <c r="C117" s="365" t="s">
        <v>251</v>
      </c>
      <c r="D117" s="370"/>
      <c r="E117" s="366" t="s">
        <v>250</v>
      </c>
      <c r="F117" s="366" t="s">
        <v>230</v>
      </c>
      <c r="G117" s="368" t="s">
        <v>231</v>
      </c>
      <c r="H117" s="32"/>
      <c r="I117" s="32"/>
      <c r="J117" s="32"/>
    </row>
    <row r="118" customHeight="1" spans="1:10">
      <c r="A118" s="363" t="s">
        <v>227</v>
      </c>
      <c r="B118" s="364" t="s">
        <v>11</v>
      </c>
      <c r="C118" s="365" t="s">
        <v>252</v>
      </c>
      <c r="D118" s="370"/>
      <c r="E118" s="366" t="s">
        <v>245</v>
      </c>
      <c r="F118" s="366" t="s">
        <v>230</v>
      </c>
      <c r="G118" s="372"/>
      <c r="H118" s="32"/>
      <c r="I118" s="32"/>
      <c r="J118" s="32"/>
    </row>
    <row r="119" customHeight="1" spans="1:10">
      <c r="A119" s="363" t="s">
        <v>227</v>
      </c>
      <c r="B119" s="364" t="s">
        <v>11</v>
      </c>
      <c r="C119" s="365" t="s">
        <v>253</v>
      </c>
      <c r="D119" s="370"/>
      <c r="E119" s="366" t="s">
        <v>245</v>
      </c>
      <c r="F119" s="366" t="s">
        <v>230</v>
      </c>
      <c r="G119" s="372"/>
      <c r="H119" s="32"/>
      <c r="I119" s="32"/>
      <c r="J119" s="32"/>
    </row>
    <row r="120" customHeight="1" spans="1:10">
      <c r="A120" s="363" t="s">
        <v>227</v>
      </c>
      <c r="B120" s="364" t="s">
        <v>11</v>
      </c>
      <c r="C120" s="365" t="s">
        <v>254</v>
      </c>
      <c r="D120" s="370"/>
      <c r="E120" s="366" t="s">
        <v>255</v>
      </c>
      <c r="F120" s="366" t="s">
        <v>256</v>
      </c>
      <c r="G120" s="368" t="s">
        <v>231</v>
      </c>
      <c r="H120" s="32"/>
      <c r="I120" s="32"/>
      <c r="J120" s="32"/>
    </row>
    <row r="121" customHeight="1" spans="1:10">
      <c r="A121" s="363" t="s">
        <v>227</v>
      </c>
      <c r="B121" s="364" t="s">
        <v>36</v>
      </c>
      <c r="C121" s="365" t="s">
        <v>257</v>
      </c>
      <c r="D121" s="370"/>
      <c r="E121" s="370"/>
      <c r="F121" s="370"/>
      <c r="G121" s="372"/>
      <c r="H121" s="32"/>
      <c r="I121" s="32"/>
      <c r="J121" s="32"/>
    </row>
    <row r="122" customHeight="1" spans="1:10">
      <c r="A122" s="363" t="s">
        <v>227</v>
      </c>
      <c r="B122" s="364" t="s">
        <v>36</v>
      </c>
      <c r="C122" s="365" t="s">
        <v>258</v>
      </c>
      <c r="D122" s="370"/>
      <c r="E122" s="370"/>
      <c r="F122" s="370"/>
      <c r="G122" s="372"/>
      <c r="H122" s="32"/>
      <c r="I122" s="32"/>
      <c r="J122" s="32"/>
    </row>
    <row r="123" customHeight="1" spans="1:10">
      <c r="A123" s="363" t="s">
        <v>227</v>
      </c>
      <c r="B123" s="364" t="s">
        <v>11</v>
      </c>
      <c r="C123" s="365" t="s">
        <v>259</v>
      </c>
      <c r="D123" s="370"/>
      <c r="E123" s="366" t="s">
        <v>255</v>
      </c>
      <c r="F123" s="366" t="s">
        <v>260</v>
      </c>
      <c r="G123" s="368" t="s">
        <v>231</v>
      </c>
      <c r="H123" s="32"/>
      <c r="I123" s="32"/>
      <c r="J123" s="32"/>
    </row>
    <row r="124" customHeight="1" spans="1:10">
      <c r="A124" s="363" t="s">
        <v>227</v>
      </c>
      <c r="B124" s="364" t="s">
        <v>36</v>
      </c>
      <c r="C124" s="365" t="s">
        <v>261</v>
      </c>
      <c r="D124" s="370"/>
      <c r="E124" s="370"/>
      <c r="F124" s="370"/>
      <c r="G124" s="372"/>
      <c r="H124" s="32"/>
      <c r="I124" s="32"/>
      <c r="J124" s="32"/>
    </row>
    <row r="125" customHeight="1" spans="1:10">
      <c r="A125" s="363" t="s">
        <v>227</v>
      </c>
      <c r="B125" s="364" t="s">
        <v>36</v>
      </c>
      <c r="C125" s="365" t="s">
        <v>262</v>
      </c>
      <c r="D125" s="370"/>
      <c r="E125" s="370"/>
      <c r="F125" s="370"/>
      <c r="G125" s="372"/>
      <c r="H125" s="32"/>
      <c r="I125" s="32"/>
      <c r="J125" s="32"/>
    </row>
    <row r="126" customHeight="1" spans="1:10">
      <c r="A126" s="363" t="s">
        <v>227</v>
      </c>
      <c r="B126" s="364" t="s">
        <v>11</v>
      </c>
      <c r="C126" s="365" t="s">
        <v>263</v>
      </c>
      <c r="D126" s="370"/>
      <c r="E126" s="366" t="s">
        <v>264</v>
      </c>
      <c r="F126" s="366" t="s">
        <v>260</v>
      </c>
      <c r="G126" s="368" t="s">
        <v>231</v>
      </c>
      <c r="H126" s="32"/>
      <c r="I126" s="32"/>
      <c r="J126" s="32"/>
    </row>
    <row r="127" customHeight="1" spans="1:10">
      <c r="A127" s="363" t="s">
        <v>227</v>
      </c>
      <c r="B127" s="364" t="s">
        <v>36</v>
      </c>
      <c r="C127" s="365" t="s">
        <v>265</v>
      </c>
      <c r="D127" s="370"/>
      <c r="E127" s="370"/>
      <c r="F127" s="370"/>
      <c r="G127" s="372"/>
      <c r="H127" s="32"/>
      <c r="I127" s="32"/>
      <c r="J127" s="32"/>
    </row>
    <row r="128" customHeight="1" spans="1:10">
      <c r="A128" s="363" t="s">
        <v>227</v>
      </c>
      <c r="B128" s="364" t="s">
        <v>36</v>
      </c>
      <c r="C128" s="365" t="s">
        <v>266</v>
      </c>
      <c r="D128" s="370"/>
      <c r="E128" s="370"/>
      <c r="F128" s="370"/>
      <c r="G128" s="372"/>
      <c r="H128" s="32"/>
      <c r="I128" s="32"/>
      <c r="J128" s="32"/>
    </row>
    <row r="129" customHeight="1" spans="1:10">
      <c r="A129" s="363" t="s">
        <v>227</v>
      </c>
      <c r="B129" s="364" t="s">
        <v>11</v>
      </c>
      <c r="C129" s="365" t="s">
        <v>267</v>
      </c>
      <c r="D129" s="370"/>
      <c r="E129" s="366" t="s">
        <v>264</v>
      </c>
      <c r="F129" s="366" t="s">
        <v>260</v>
      </c>
      <c r="G129" s="368" t="s">
        <v>231</v>
      </c>
      <c r="H129" s="32"/>
      <c r="I129" s="32"/>
      <c r="J129" s="32"/>
    </row>
    <row r="130" customHeight="1" spans="1:10">
      <c r="A130" s="363" t="s">
        <v>227</v>
      </c>
      <c r="B130" s="364" t="s">
        <v>36</v>
      </c>
      <c r="C130" s="365" t="s">
        <v>268</v>
      </c>
      <c r="D130" s="370"/>
      <c r="E130" s="370"/>
      <c r="F130" s="370"/>
      <c r="G130" s="372"/>
      <c r="H130" s="32"/>
      <c r="I130" s="32"/>
      <c r="J130" s="32"/>
    </row>
    <row r="131" customHeight="1" spans="1:10">
      <c r="A131" s="363" t="s">
        <v>227</v>
      </c>
      <c r="B131" s="364" t="s">
        <v>36</v>
      </c>
      <c r="C131" s="365" t="s">
        <v>269</v>
      </c>
      <c r="D131" s="370"/>
      <c r="E131" s="370"/>
      <c r="F131" s="370"/>
      <c r="G131" s="372"/>
      <c r="H131" s="32"/>
      <c r="I131" s="32"/>
      <c r="J131" s="32"/>
    </row>
    <row r="132" customHeight="1" spans="1:10">
      <c r="A132" s="363" t="s">
        <v>227</v>
      </c>
      <c r="B132" s="364" t="s">
        <v>11</v>
      </c>
      <c r="C132" s="365" t="s">
        <v>270</v>
      </c>
      <c r="D132" s="370"/>
      <c r="E132" s="366" t="s">
        <v>271</v>
      </c>
      <c r="F132" s="366" t="s">
        <v>260</v>
      </c>
      <c r="G132" s="368" t="s">
        <v>231</v>
      </c>
      <c r="H132" s="32"/>
      <c r="I132" s="32"/>
      <c r="J132" s="32"/>
    </row>
    <row r="133" customHeight="1" spans="1:10">
      <c r="A133" s="363" t="s">
        <v>227</v>
      </c>
      <c r="B133" s="364" t="s">
        <v>36</v>
      </c>
      <c r="C133" s="365" t="s">
        <v>272</v>
      </c>
      <c r="D133" s="370"/>
      <c r="E133" s="370"/>
      <c r="F133" s="370"/>
      <c r="G133" s="372"/>
      <c r="H133" s="32"/>
      <c r="I133" s="32"/>
      <c r="J133" s="32"/>
    </row>
    <row r="134" customHeight="1" spans="1:10">
      <c r="A134" s="363" t="s">
        <v>227</v>
      </c>
      <c r="B134" s="364" t="s">
        <v>36</v>
      </c>
      <c r="C134" s="365" t="s">
        <v>273</v>
      </c>
      <c r="D134" s="370"/>
      <c r="E134" s="366" t="s">
        <v>274</v>
      </c>
      <c r="F134" s="370"/>
      <c r="G134" s="372"/>
      <c r="H134" s="32"/>
      <c r="I134" s="32"/>
      <c r="J134" s="32"/>
    </row>
    <row r="135" customHeight="1" spans="1:10">
      <c r="A135" s="363" t="s">
        <v>227</v>
      </c>
      <c r="B135" s="364" t="s">
        <v>11</v>
      </c>
      <c r="C135" s="365" t="s">
        <v>275</v>
      </c>
      <c r="D135" s="370"/>
      <c r="E135" s="366" t="s">
        <v>271</v>
      </c>
      <c r="F135" s="366" t="s">
        <v>260</v>
      </c>
      <c r="G135" s="368" t="s">
        <v>231</v>
      </c>
      <c r="H135" s="32"/>
      <c r="I135" s="32"/>
      <c r="J135" s="32"/>
    </row>
    <row r="136" customHeight="1" spans="1:10">
      <c r="A136" s="363" t="s">
        <v>227</v>
      </c>
      <c r="B136" s="364" t="s">
        <v>36</v>
      </c>
      <c r="C136" s="365" t="s">
        <v>276</v>
      </c>
      <c r="D136" s="370"/>
      <c r="E136" s="370"/>
      <c r="F136" s="370"/>
      <c r="G136" s="372"/>
      <c r="H136" s="32"/>
      <c r="I136" s="32"/>
      <c r="J136" s="32"/>
    </row>
    <row r="137" customHeight="1" spans="1:10">
      <c r="A137" s="363" t="s">
        <v>227</v>
      </c>
      <c r="B137" s="364" t="s">
        <v>36</v>
      </c>
      <c r="C137" s="365" t="s">
        <v>277</v>
      </c>
      <c r="D137" s="370"/>
      <c r="E137" s="366" t="s">
        <v>274</v>
      </c>
      <c r="F137" s="370"/>
      <c r="G137" s="372"/>
      <c r="H137" s="32"/>
      <c r="I137" s="32"/>
      <c r="J137" s="32"/>
    </row>
    <row r="138" customHeight="1" spans="1:10">
      <c r="A138" s="363" t="s">
        <v>227</v>
      </c>
      <c r="B138" s="364" t="s">
        <v>11</v>
      </c>
      <c r="C138" s="365" t="s">
        <v>278</v>
      </c>
      <c r="D138" s="370"/>
      <c r="E138" s="366" t="s">
        <v>279</v>
      </c>
      <c r="F138" s="366" t="s">
        <v>230</v>
      </c>
      <c r="G138" s="368" t="s">
        <v>280</v>
      </c>
      <c r="H138" s="32"/>
      <c r="I138" s="32"/>
      <c r="J138" s="32"/>
    </row>
    <row r="139" customHeight="1" spans="1:10">
      <c r="A139" s="363" t="s">
        <v>227</v>
      </c>
      <c r="B139" s="364" t="s">
        <v>36</v>
      </c>
      <c r="C139" s="365" t="s">
        <v>281</v>
      </c>
      <c r="D139" s="370"/>
      <c r="E139" s="366" t="s">
        <v>279</v>
      </c>
      <c r="F139" s="366" t="s">
        <v>230</v>
      </c>
      <c r="G139" s="368" t="s">
        <v>280</v>
      </c>
      <c r="H139" s="32"/>
      <c r="I139" s="32"/>
      <c r="J139" s="32"/>
    </row>
    <row r="140" customHeight="1" spans="1:10">
      <c r="A140" s="363" t="s">
        <v>227</v>
      </c>
      <c r="B140" s="364" t="s">
        <v>36</v>
      </c>
      <c r="C140" s="365" t="s">
        <v>282</v>
      </c>
      <c r="D140" s="370"/>
      <c r="E140" s="366" t="s">
        <v>279</v>
      </c>
      <c r="F140" s="366" t="s">
        <v>230</v>
      </c>
      <c r="G140" s="368" t="s">
        <v>280</v>
      </c>
      <c r="H140" s="32"/>
      <c r="I140" s="32"/>
      <c r="J140" s="32"/>
    </row>
    <row r="141" customHeight="1" spans="1:10">
      <c r="A141" s="363" t="s">
        <v>227</v>
      </c>
      <c r="B141" s="364" t="s">
        <v>11</v>
      </c>
      <c r="C141" s="365" t="s">
        <v>283</v>
      </c>
      <c r="D141" s="370"/>
      <c r="E141" s="366" t="s">
        <v>284</v>
      </c>
      <c r="F141" s="366" t="s">
        <v>260</v>
      </c>
      <c r="G141" s="368" t="s">
        <v>231</v>
      </c>
      <c r="H141" s="32"/>
      <c r="I141" s="32"/>
      <c r="J141" s="32"/>
    </row>
    <row r="142" customHeight="1" spans="1:10">
      <c r="A142" s="363" t="s">
        <v>227</v>
      </c>
      <c r="B142" s="364" t="s">
        <v>11</v>
      </c>
      <c r="C142" s="365" t="s">
        <v>285</v>
      </c>
      <c r="D142" s="370"/>
      <c r="E142" s="366" t="s">
        <v>284</v>
      </c>
      <c r="F142" s="366" t="s">
        <v>260</v>
      </c>
      <c r="G142" s="368" t="s">
        <v>231</v>
      </c>
      <c r="H142" s="32"/>
      <c r="I142" s="32"/>
      <c r="J142" s="32"/>
    </row>
    <row r="143" customHeight="1" spans="1:10">
      <c r="A143" s="363" t="s">
        <v>227</v>
      </c>
      <c r="B143" s="364" t="s">
        <v>11</v>
      </c>
      <c r="C143" s="365" t="s">
        <v>286</v>
      </c>
      <c r="D143" s="370"/>
      <c r="E143" s="366" t="s">
        <v>284</v>
      </c>
      <c r="F143" s="366" t="s">
        <v>260</v>
      </c>
      <c r="G143" s="368" t="s">
        <v>231</v>
      </c>
      <c r="H143" s="32"/>
      <c r="I143" s="32"/>
      <c r="J143" s="32"/>
    </row>
    <row r="144" customHeight="1" spans="1:10">
      <c r="A144" s="363" t="s">
        <v>227</v>
      </c>
      <c r="B144" s="364" t="s">
        <v>11</v>
      </c>
      <c r="C144" s="365" t="s">
        <v>287</v>
      </c>
      <c r="D144" s="370"/>
      <c r="E144" s="366" t="s">
        <v>284</v>
      </c>
      <c r="F144" s="366" t="s">
        <v>260</v>
      </c>
      <c r="G144" s="368" t="s">
        <v>231</v>
      </c>
      <c r="H144" s="32"/>
      <c r="I144" s="32"/>
      <c r="J144" s="32"/>
    </row>
    <row r="145" customHeight="1" spans="1:10">
      <c r="A145" s="363" t="s">
        <v>227</v>
      </c>
      <c r="B145" s="364" t="s">
        <v>11</v>
      </c>
      <c r="C145" s="365" t="s">
        <v>288</v>
      </c>
      <c r="D145" s="370"/>
      <c r="E145" s="366" t="s">
        <v>284</v>
      </c>
      <c r="F145" s="366" t="s">
        <v>260</v>
      </c>
      <c r="G145" s="372"/>
      <c r="H145" s="32"/>
      <c r="I145" s="32"/>
      <c r="J145" s="32"/>
    </row>
    <row r="146" customHeight="1" spans="1:10">
      <c r="A146" s="363" t="s">
        <v>227</v>
      </c>
      <c r="B146" s="364" t="s">
        <v>11</v>
      </c>
      <c r="C146" s="365" t="s">
        <v>289</v>
      </c>
      <c r="D146" s="370"/>
      <c r="E146" s="366" t="s">
        <v>284</v>
      </c>
      <c r="F146" s="366" t="s">
        <v>260</v>
      </c>
      <c r="G146" s="372"/>
      <c r="H146" s="32"/>
      <c r="I146" s="32"/>
      <c r="J146" s="32"/>
    </row>
    <row r="147" customHeight="1" spans="1:10">
      <c r="A147" s="363" t="s">
        <v>227</v>
      </c>
      <c r="B147" s="364" t="s">
        <v>11</v>
      </c>
      <c r="C147" s="365" t="s">
        <v>290</v>
      </c>
      <c r="D147" s="370"/>
      <c r="E147" s="366" t="s">
        <v>284</v>
      </c>
      <c r="F147" s="366" t="s">
        <v>260</v>
      </c>
      <c r="G147" s="372"/>
      <c r="H147" s="32"/>
      <c r="I147" s="32"/>
      <c r="J147" s="32"/>
    </row>
    <row r="148" customHeight="1" spans="1:10">
      <c r="A148" s="363" t="s">
        <v>227</v>
      </c>
      <c r="B148" s="364" t="s">
        <v>11</v>
      </c>
      <c r="C148" s="365" t="s">
        <v>291</v>
      </c>
      <c r="D148" s="370"/>
      <c r="E148" s="366" t="s">
        <v>284</v>
      </c>
      <c r="F148" s="366" t="s">
        <v>260</v>
      </c>
      <c r="G148" s="372"/>
      <c r="H148" s="32"/>
      <c r="I148" s="32"/>
      <c r="J148" s="32"/>
    </row>
    <row r="149" customHeight="1" spans="1:10">
      <c r="A149" s="363" t="s">
        <v>292</v>
      </c>
      <c r="B149" s="364" t="s">
        <v>11</v>
      </c>
      <c r="C149" s="365" t="s">
        <v>293</v>
      </c>
      <c r="D149" s="370"/>
      <c r="E149" s="366" t="s">
        <v>294</v>
      </c>
      <c r="F149" s="366" t="s">
        <v>230</v>
      </c>
      <c r="G149" s="368" t="s">
        <v>295</v>
      </c>
      <c r="H149" s="32"/>
      <c r="I149" s="32"/>
      <c r="J149" s="32"/>
    </row>
    <row r="150" customHeight="1" spans="1:10">
      <c r="A150" s="363" t="s">
        <v>292</v>
      </c>
      <c r="B150" s="364" t="s">
        <v>11</v>
      </c>
      <c r="C150" s="365" t="s">
        <v>296</v>
      </c>
      <c r="D150" s="370"/>
      <c r="E150" s="366" t="s">
        <v>297</v>
      </c>
      <c r="F150" s="366" t="s">
        <v>260</v>
      </c>
      <c r="G150" s="368" t="s">
        <v>295</v>
      </c>
      <c r="H150" s="32"/>
      <c r="I150" s="32"/>
      <c r="J150" s="32"/>
    </row>
    <row r="151" customHeight="1" spans="1:10">
      <c r="A151" s="363" t="s">
        <v>292</v>
      </c>
      <c r="B151" s="364" t="s">
        <v>11</v>
      </c>
      <c r="C151" s="365" t="s">
        <v>298</v>
      </c>
      <c r="D151" s="370"/>
      <c r="E151" s="366" t="s">
        <v>299</v>
      </c>
      <c r="F151" s="366" t="s">
        <v>230</v>
      </c>
      <c r="G151" s="372"/>
      <c r="H151" s="32"/>
      <c r="I151" s="32"/>
      <c r="J151" s="32"/>
    </row>
    <row r="152" customHeight="1" spans="1:10">
      <c r="A152" s="363" t="s">
        <v>292</v>
      </c>
      <c r="B152" s="364" t="s">
        <v>11</v>
      </c>
      <c r="C152" s="365" t="s">
        <v>300</v>
      </c>
      <c r="D152" s="370"/>
      <c r="E152" s="366" t="s">
        <v>301</v>
      </c>
      <c r="F152" s="366" t="s">
        <v>230</v>
      </c>
      <c r="G152" s="372"/>
      <c r="H152" s="32"/>
      <c r="I152" s="32"/>
      <c r="J152" s="32"/>
    </row>
    <row r="153" customHeight="1" spans="1:10">
      <c r="A153" s="363" t="s">
        <v>292</v>
      </c>
      <c r="B153" s="364" t="s">
        <v>11</v>
      </c>
      <c r="C153" s="365" t="s">
        <v>302</v>
      </c>
      <c r="D153" s="370"/>
      <c r="E153" s="366" t="s">
        <v>143</v>
      </c>
      <c r="F153" s="366" t="s">
        <v>230</v>
      </c>
      <c r="G153" s="372"/>
      <c r="H153" s="32"/>
      <c r="I153" s="32"/>
      <c r="J153" s="32"/>
    </row>
    <row r="154" customHeight="1" spans="1:10">
      <c r="A154" s="363" t="s">
        <v>292</v>
      </c>
      <c r="B154" s="364" t="s">
        <v>11</v>
      </c>
      <c r="C154" s="365" t="s">
        <v>303</v>
      </c>
      <c r="D154" s="370"/>
      <c r="E154" s="366" t="s">
        <v>304</v>
      </c>
      <c r="F154" s="366" t="s">
        <v>260</v>
      </c>
      <c r="G154" s="368" t="s">
        <v>295</v>
      </c>
      <c r="H154" s="32"/>
      <c r="I154" s="32"/>
      <c r="J154" s="32"/>
    </row>
    <row r="155" customHeight="1" spans="1:10">
      <c r="A155" s="363" t="s">
        <v>292</v>
      </c>
      <c r="B155" s="364" t="s">
        <v>11</v>
      </c>
      <c r="C155" s="365" t="s">
        <v>305</v>
      </c>
      <c r="D155" s="370"/>
      <c r="E155" s="366" t="s">
        <v>306</v>
      </c>
      <c r="F155" s="366" t="s">
        <v>260</v>
      </c>
      <c r="G155" s="368" t="s">
        <v>295</v>
      </c>
      <c r="H155" s="32"/>
      <c r="I155" s="32"/>
      <c r="J155" s="32"/>
    </row>
    <row r="156" customHeight="1" spans="1:10">
      <c r="A156" s="363" t="s">
        <v>292</v>
      </c>
      <c r="B156" s="364" t="s">
        <v>11</v>
      </c>
      <c r="C156" s="365" t="s">
        <v>307</v>
      </c>
      <c r="D156" s="370"/>
      <c r="E156" s="366" t="s">
        <v>308</v>
      </c>
      <c r="F156" s="366" t="s">
        <v>260</v>
      </c>
      <c r="G156" s="372"/>
      <c r="H156" s="32"/>
      <c r="I156" s="32"/>
      <c r="J156" s="32"/>
    </row>
    <row r="157" customHeight="1" spans="1:10">
      <c r="A157" s="363" t="s">
        <v>292</v>
      </c>
      <c r="B157" s="364" t="s">
        <v>11</v>
      </c>
      <c r="C157" s="365" t="s">
        <v>309</v>
      </c>
      <c r="D157" s="370"/>
      <c r="E157" s="366" t="s">
        <v>308</v>
      </c>
      <c r="F157" s="366" t="s">
        <v>260</v>
      </c>
      <c r="G157" s="372"/>
      <c r="H157" s="32"/>
      <c r="I157" s="32"/>
      <c r="J157" s="32"/>
    </row>
    <row r="158" customHeight="1" spans="1:10">
      <c r="A158" s="363" t="s">
        <v>292</v>
      </c>
      <c r="B158" s="364" t="s">
        <v>11</v>
      </c>
      <c r="C158" s="365" t="s">
        <v>310</v>
      </c>
      <c r="D158" s="370"/>
      <c r="E158" s="366" t="s">
        <v>308</v>
      </c>
      <c r="F158" s="366" t="s">
        <v>260</v>
      </c>
      <c r="G158" s="372"/>
      <c r="H158" s="32"/>
      <c r="I158" s="32"/>
      <c r="J158" s="32"/>
    </row>
    <row r="159" customHeight="1" spans="1:10">
      <c r="A159" s="363" t="s">
        <v>292</v>
      </c>
      <c r="B159" s="364" t="s">
        <v>11</v>
      </c>
      <c r="C159" s="365" t="s">
        <v>311</v>
      </c>
      <c r="D159" s="370"/>
      <c r="E159" s="366" t="s">
        <v>308</v>
      </c>
      <c r="F159" s="366" t="s">
        <v>260</v>
      </c>
      <c r="G159" s="372"/>
      <c r="H159" s="32"/>
      <c r="I159" s="32"/>
      <c r="J159" s="32"/>
    </row>
    <row r="160" customHeight="1" spans="1:10">
      <c r="A160" s="363" t="s">
        <v>292</v>
      </c>
      <c r="B160" s="364" t="s">
        <v>11</v>
      </c>
      <c r="C160" s="365" t="s">
        <v>312</v>
      </c>
      <c r="D160" s="370"/>
      <c r="E160" s="366" t="s">
        <v>313</v>
      </c>
      <c r="F160" s="366" t="s">
        <v>314</v>
      </c>
      <c r="G160" s="368" t="s">
        <v>315</v>
      </c>
      <c r="H160" s="32"/>
      <c r="I160" s="32"/>
      <c r="J160" s="32"/>
    </row>
    <row r="161" customHeight="1" spans="1:10">
      <c r="A161" s="363" t="s">
        <v>292</v>
      </c>
      <c r="B161" s="364" t="s">
        <v>11</v>
      </c>
      <c r="C161" s="365" t="s">
        <v>316</v>
      </c>
      <c r="D161" s="370"/>
      <c r="E161" s="366" t="s">
        <v>317</v>
      </c>
      <c r="F161" s="366" t="s">
        <v>314</v>
      </c>
      <c r="G161" s="368" t="s">
        <v>315</v>
      </c>
      <c r="H161" s="32"/>
      <c r="I161" s="32"/>
      <c r="J161" s="32"/>
    </row>
    <row r="162" customHeight="1" spans="1:10">
      <c r="A162" s="363" t="s">
        <v>292</v>
      </c>
      <c r="B162" s="364" t="s">
        <v>11</v>
      </c>
      <c r="C162" s="365" t="s">
        <v>318</v>
      </c>
      <c r="D162" s="370"/>
      <c r="E162" s="366" t="s">
        <v>271</v>
      </c>
      <c r="F162" s="366" t="s">
        <v>314</v>
      </c>
      <c r="G162" s="368" t="s">
        <v>315</v>
      </c>
      <c r="H162" s="32"/>
      <c r="I162" s="32"/>
      <c r="J162" s="32"/>
    </row>
    <row r="163" customHeight="1" spans="1:10">
      <c r="A163" s="363" t="s">
        <v>292</v>
      </c>
      <c r="B163" s="364" t="s">
        <v>11</v>
      </c>
      <c r="C163" s="365" t="s">
        <v>319</v>
      </c>
      <c r="D163" s="370"/>
      <c r="E163" s="366" t="s">
        <v>320</v>
      </c>
      <c r="F163" s="366" t="s">
        <v>230</v>
      </c>
      <c r="G163" s="368" t="s">
        <v>321</v>
      </c>
      <c r="H163" s="32"/>
      <c r="I163" s="32"/>
      <c r="J163" s="32"/>
    </row>
    <row r="164" customHeight="1" spans="1:10">
      <c r="A164" s="363" t="s">
        <v>292</v>
      </c>
      <c r="B164" s="364" t="s">
        <v>11</v>
      </c>
      <c r="C164" s="365" t="s">
        <v>322</v>
      </c>
      <c r="D164" s="370"/>
      <c r="E164" s="366" t="s">
        <v>320</v>
      </c>
      <c r="F164" s="366" t="s">
        <v>230</v>
      </c>
      <c r="G164" s="368" t="s">
        <v>321</v>
      </c>
      <c r="H164" s="32"/>
      <c r="I164" s="32"/>
      <c r="J164" s="32"/>
    </row>
    <row r="165" customHeight="1" spans="1:10">
      <c r="A165" s="363" t="s">
        <v>292</v>
      </c>
      <c r="B165" s="364" t="s">
        <v>11</v>
      </c>
      <c r="C165" s="365" t="s">
        <v>323</v>
      </c>
      <c r="D165" s="370"/>
      <c r="E165" s="366" t="s">
        <v>320</v>
      </c>
      <c r="F165" s="366" t="s">
        <v>230</v>
      </c>
      <c r="G165" s="368" t="s">
        <v>321</v>
      </c>
      <c r="H165" s="32"/>
      <c r="I165" s="32"/>
      <c r="J165" s="32"/>
    </row>
    <row r="166" customHeight="1" spans="1:10">
      <c r="A166" s="363" t="s">
        <v>292</v>
      </c>
      <c r="B166" s="364" t="s">
        <v>11</v>
      </c>
      <c r="C166" s="365" t="s">
        <v>324</v>
      </c>
      <c r="D166" s="370"/>
      <c r="E166" s="366" t="s">
        <v>325</v>
      </c>
      <c r="F166" s="366" t="s">
        <v>230</v>
      </c>
      <c r="G166" s="372"/>
      <c r="H166" s="32"/>
      <c r="I166" s="32"/>
      <c r="J166" s="32"/>
    </row>
    <row r="167" customHeight="1" spans="1:10">
      <c r="A167" s="363" t="s">
        <v>292</v>
      </c>
      <c r="B167" s="364" t="s">
        <v>11</v>
      </c>
      <c r="C167" s="365" t="s">
        <v>326</v>
      </c>
      <c r="D167" s="370"/>
      <c r="E167" s="366" t="s">
        <v>327</v>
      </c>
      <c r="F167" s="366" t="s">
        <v>230</v>
      </c>
      <c r="G167" s="372"/>
      <c r="H167" s="32"/>
      <c r="I167" s="32"/>
      <c r="J167" s="32"/>
    </row>
    <row r="168" customHeight="1" spans="1:10">
      <c r="A168" s="363" t="s">
        <v>292</v>
      </c>
      <c r="B168" s="364" t="s">
        <v>11</v>
      </c>
      <c r="C168" s="365" t="s">
        <v>328</v>
      </c>
      <c r="D168" s="370"/>
      <c r="E168" s="366" t="s">
        <v>329</v>
      </c>
      <c r="F168" s="366" t="s">
        <v>230</v>
      </c>
      <c r="G168" s="372"/>
      <c r="H168" s="32"/>
      <c r="I168" s="32"/>
      <c r="J168" s="32"/>
    </row>
    <row r="169" customHeight="1" spans="1:10">
      <c r="A169" s="363" t="s">
        <v>292</v>
      </c>
      <c r="B169" s="364" t="s">
        <v>11</v>
      </c>
      <c r="C169" s="365" t="s">
        <v>330</v>
      </c>
      <c r="D169" s="370"/>
      <c r="E169" s="366" t="s">
        <v>331</v>
      </c>
      <c r="F169" s="366" t="s">
        <v>332</v>
      </c>
      <c r="G169" s="368" t="s">
        <v>295</v>
      </c>
      <c r="H169" s="32"/>
      <c r="I169" s="32"/>
      <c r="J169" s="32"/>
    </row>
    <row r="170" customHeight="1" spans="1:10">
      <c r="A170" s="363" t="s">
        <v>292</v>
      </c>
      <c r="B170" s="364" t="s">
        <v>36</v>
      </c>
      <c r="C170" s="365" t="s">
        <v>333</v>
      </c>
      <c r="D170" s="370"/>
      <c r="E170" s="370"/>
      <c r="F170" s="370"/>
      <c r="G170" s="372"/>
      <c r="H170" s="32"/>
      <c r="I170" s="32"/>
      <c r="J170" s="32"/>
    </row>
    <row r="171" customHeight="1" spans="1:10">
      <c r="A171" s="363" t="s">
        <v>292</v>
      </c>
      <c r="B171" s="364" t="s">
        <v>36</v>
      </c>
      <c r="C171" s="365" t="s">
        <v>334</v>
      </c>
      <c r="D171" s="370"/>
      <c r="E171" s="370"/>
      <c r="F171" s="370"/>
      <c r="G171" s="372"/>
      <c r="H171" s="32"/>
      <c r="I171" s="32"/>
      <c r="J171" s="32"/>
    </row>
    <row r="172" customHeight="1" spans="1:10">
      <c r="A172" s="363" t="s">
        <v>292</v>
      </c>
      <c r="B172" s="364" t="s">
        <v>11</v>
      </c>
      <c r="C172" s="365" t="s">
        <v>335</v>
      </c>
      <c r="D172" s="370"/>
      <c r="E172" s="371" t="s">
        <v>336</v>
      </c>
      <c r="F172" s="371" t="s">
        <v>337</v>
      </c>
      <c r="G172" s="368" t="s">
        <v>295</v>
      </c>
      <c r="H172" s="32"/>
      <c r="I172" s="32"/>
      <c r="J172" s="32"/>
    </row>
    <row r="173" customHeight="1" spans="1:10">
      <c r="A173" s="363" t="s">
        <v>292</v>
      </c>
      <c r="B173" s="364" t="s">
        <v>36</v>
      </c>
      <c r="C173" s="365" t="s">
        <v>338</v>
      </c>
      <c r="D173" s="370"/>
      <c r="E173" s="378"/>
      <c r="F173" s="378"/>
      <c r="G173" s="372"/>
      <c r="H173" s="32"/>
      <c r="I173" s="32"/>
      <c r="J173" s="32"/>
    </row>
    <row r="174" customHeight="1" spans="1:10">
      <c r="A174" s="363" t="s">
        <v>292</v>
      </c>
      <c r="B174" s="364" t="s">
        <v>36</v>
      </c>
      <c r="C174" s="365" t="s">
        <v>339</v>
      </c>
      <c r="D174" s="370"/>
      <c r="E174" s="378"/>
      <c r="F174" s="378"/>
      <c r="G174" s="372"/>
      <c r="H174" s="32"/>
      <c r="I174" s="32"/>
      <c r="J174" s="32"/>
    </row>
    <row r="175" customHeight="1" spans="1:10">
      <c r="A175" s="363" t="s">
        <v>292</v>
      </c>
      <c r="B175" s="364" t="s">
        <v>11</v>
      </c>
      <c r="C175" s="365" t="s">
        <v>340</v>
      </c>
      <c r="D175" s="370"/>
      <c r="E175" s="366" t="s">
        <v>341</v>
      </c>
      <c r="F175" s="366" t="s">
        <v>332</v>
      </c>
      <c r="G175" s="368" t="s">
        <v>295</v>
      </c>
      <c r="H175" s="32"/>
      <c r="I175" s="32"/>
      <c r="J175" s="32"/>
    </row>
    <row r="176" customHeight="1" spans="1:10">
      <c r="A176" s="363" t="s">
        <v>292</v>
      </c>
      <c r="B176" s="364" t="s">
        <v>36</v>
      </c>
      <c r="C176" s="365" t="s">
        <v>342</v>
      </c>
      <c r="D176" s="370"/>
      <c r="E176" s="370"/>
      <c r="F176" s="370"/>
      <c r="G176" s="372"/>
      <c r="H176" s="32"/>
      <c r="I176" s="32"/>
      <c r="J176" s="32"/>
    </row>
    <row r="177" customHeight="1" spans="1:10">
      <c r="A177" s="363" t="s">
        <v>292</v>
      </c>
      <c r="B177" s="364" t="s">
        <v>36</v>
      </c>
      <c r="C177" s="365" t="s">
        <v>343</v>
      </c>
      <c r="D177" s="370"/>
      <c r="E177" s="366" t="s">
        <v>274</v>
      </c>
      <c r="F177" s="370"/>
      <c r="G177" s="372"/>
      <c r="H177" s="32"/>
      <c r="I177" s="32"/>
      <c r="J177" s="32"/>
    </row>
    <row r="178" customHeight="1" spans="1:10">
      <c r="A178" s="363" t="s">
        <v>292</v>
      </c>
      <c r="B178" s="364" t="s">
        <v>11</v>
      </c>
      <c r="C178" s="365" t="s">
        <v>344</v>
      </c>
      <c r="D178" s="370"/>
      <c r="E178" s="366" t="s">
        <v>345</v>
      </c>
      <c r="F178" s="366" t="s">
        <v>337</v>
      </c>
      <c r="G178" s="368" t="s">
        <v>295</v>
      </c>
      <c r="H178" s="32"/>
      <c r="I178" s="32"/>
      <c r="J178" s="32"/>
    </row>
    <row r="179" customHeight="1" spans="1:10">
      <c r="A179" s="363" t="s">
        <v>292</v>
      </c>
      <c r="B179" s="364" t="s">
        <v>36</v>
      </c>
      <c r="C179" s="365" t="s">
        <v>346</v>
      </c>
      <c r="D179" s="370"/>
      <c r="E179" s="370"/>
      <c r="F179" s="370"/>
      <c r="G179" s="372"/>
      <c r="H179" s="32"/>
      <c r="I179" s="32"/>
      <c r="J179" s="32"/>
    </row>
    <row r="180" customHeight="1" spans="1:10">
      <c r="A180" s="363" t="s">
        <v>292</v>
      </c>
      <c r="B180" s="364" t="s">
        <v>36</v>
      </c>
      <c r="C180" s="365" t="s">
        <v>347</v>
      </c>
      <c r="D180" s="370"/>
      <c r="E180" s="370"/>
      <c r="F180" s="370"/>
      <c r="G180" s="372"/>
      <c r="H180" s="32"/>
      <c r="I180" s="32"/>
      <c r="J180" s="32"/>
    </row>
    <row r="181" customHeight="1" spans="1:10">
      <c r="A181" s="363" t="s">
        <v>292</v>
      </c>
      <c r="B181" s="364" t="s">
        <v>11</v>
      </c>
      <c r="C181" s="365" t="s">
        <v>348</v>
      </c>
      <c r="D181" s="370"/>
      <c r="E181" s="366" t="s">
        <v>349</v>
      </c>
      <c r="F181" s="366" t="s">
        <v>337</v>
      </c>
      <c r="G181" s="368" t="s">
        <v>295</v>
      </c>
      <c r="H181" s="32"/>
      <c r="I181" s="32"/>
      <c r="J181" s="32"/>
    </row>
    <row r="182" customHeight="1" spans="1:10">
      <c r="A182" s="363" t="s">
        <v>292</v>
      </c>
      <c r="B182" s="364" t="s">
        <v>36</v>
      </c>
      <c r="C182" s="365" t="s">
        <v>350</v>
      </c>
      <c r="D182" s="370"/>
      <c r="E182" s="370"/>
      <c r="F182" s="370"/>
      <c r="G182" s="372"/>
      <c r="H182" s="32"/>
      <c r="I182" s="32"/>
      <c r="J182" s="32"/>
    </row>
    <row r="183" customHeight="1" spans="1:10">
      <c r="A183" s="363" t="s">
        <v>292</v>
      </c>
      <c r="B183" s="364" t="s">
        <v>36</v>
      </c>
      <c r="C183" s="365" t="s">
        <v>351</v>
      </c>
      <c r="D183" s="370"/>
      <c r="E183" s="366" t="s">
        <v>352</v>
      </c>
      <c r="F183" s="370"/>
      <c r="G183" s="372"/>
      <c r="H183" s="32"/>
      <c r="I183" s="32"/>
      <c r="J183" s="32"/>
    </row>
    <row r="184" customHeight="1" spans="1:10">
      <c r="A184" s="363" t="s">
        <v>353</v>
      </c>
      <c r="B184" s="364" t="s">
        <v>11</v>
      </c>
      <c r="C184" s="365" t="s">
        <v>354</v>
      </c>
      <c r="D184" s="370"/>
      <c r="E184" s="366" t="s">
        <v>355</v>
      </c>
      <c r="F184" s="366" t="s">
        <v>337</v>
      </c>
      <c r="G184" s="368" t="s">
        <v>356</v>
      </c>
      <c r="H184" s="32"/>
      <c r="I184" s="32"/>
      <c r="J184" s="32"/>
    </row>
    <row r="185" customHeight="1" spans="1:10">
      <c r="A185" s="363" t="s">
        <v>353</v>
      </c>
      <c r="B185" s="364" t="s">
        <v>11</v>
      </c>
      <c r="C185" s="365" t="s">
        <v>357</v>
      </c>
      <c r="D185" s="370"/>
      <c r="E185" s="366" t="s">
        <v>358</v>
      </c>
      <c r="F185" s="366" t="s">
        <v>337</v>
      </c>
      <c r="G185" s="368" t="s">
        <v>356</v>
      </c>
      <c r="H185" s="32"/>
      <c r="I185" s="32"/>
      <c r="J185" s="32"/>
    </row>
    <row r="186" customHeight="1" spans="1:10">
      <c r="A186" s="363" t="s">
        <v>353</v>
      </c>
      <c r="B186" s="364" t="s">
        <v>36</v>
      </c>
      <c r="C186" s="365" t="s">
        <v>359</v>
      </c>
      <c r="D186" s="370"/>
      <c r="E186" s="370"/>
      <c r="F186" s="370"/>
      <c r="G186" s="372"/>
      <c r="H186" s="32"/>
      <c r="I186" s="32"/>
      <c r="J186" s="32"/>
    </row>
    <row r="187" customHeight="1" spans="1:10">
      <c r="A187" s="363" t="s">
        <v>353</v>
      </c>
      <c r="B187" s="364" t="s">
        <v>36</v>
      </c>
      <c r="C187" s="365" t="s">
        <v>360</v>
      </c>
      <c r="D187" s="370"/>
      <c r="E187" s="370"/>
      <c r="F187" s="370"/>
      <c r="G187" s="372"/>
      <c r="H187" s="32"/>
      <c r="I187" s="32"/>
      <c r="J187" s="32"/>
    </row>
    <row r="188" customHeight="1" spans="1:10">
      <c r="A188" s="363" t="s">
        <v>353</v>
      </c>
      <c r="B188" s="364" t="s">
        <v>36</v>
      </c>
      <c r="C188" s="365" t="s">
        <v>361</v>
      </c>
      <c r="D188" s="370"/>
      <c r="E188" s="366" t="s">
        <v>245</v>
      </c>
      <c r="F188" s="366" t="s">
        <v>337</v>
      </c>
      <c r="G188" s="372"/>
      <c r="H188" s="32"/>
      <c r="I188" s="32"/>
      <c r="J188" s="32"/>
    </row>
    <row r="189" customHeight="1" spans="1:10">
      <c r="A189" s="363" t="s">
        <v>353</v>
      </c>
      <c r="B189" s="364" t="s">
        <v>36</v>
      </c>
      <c r="C189" s="365" t="s">
        <v>362</v>
      </c>
      <c r="D189" s="370"/>
      <c r="E189" s="366" t="s">
        <v>363</v>
      </c>
      <c r="F189" s="366" t="s">
        <v>337</v>
      </c>
      <c r="G189" s="372"/>
      <c r="H189" s="32"/>
      <c r="I189" s="32"/>
      <c r="J189" s="32"/>
    </row>
    <row r="190" customHeight="1" spans="1:10">
      <c r="A190" s="363" t="s">
        <v>353</v>
      </c>
      <c r="B190" s="364" t="s">
        <v>11</v>
      </c>
      <c r="C190" s="365" t="s">
        <v>364</v>
      </c>
      <c r="D190" s="370"/>
      <c r="E190" s="366" t="s">
        <v>365</v>
      </c>
      <c r="F190" s="366" t="s">
        <v>337</v>
      </c>
      <c r="G190" s="368" t="s">
        <v>366</v>
      </c>
      <c r="H190" s="32"/>
      <c r="I190" s="32"/>
      <c r="J190" s="32"/>
    </row>
    <row r="191" customHeight="1" spans="1:10">
      <c r="A191" s="363" t="s">
        <v>353</v>
      </c>
      <c r="B191" s="364" t="s">
        <v>36</v>
      </c>
      <c r="C191" s="365" t="s">
        <v>367</v>
      </c>
      <c r="D191" s="370"/>
      <c r="E191" s="370"/>
      <c r="F191" s="366" t="s">
        <v>337</v>
      </c>
      <c r="G191" s="372"/>
      <c r="H191" s="32"/>
      <c r="I191" s="32"/>
      <c r="J191" s="32"/>
    </row>
    <row r="192" customHeight="1" spans="1:10">
      <c r="A192" s="363" t="s">
        <v>353</v>
      </c>
      <c r="B192" s="364" t="s">
        <v>36</v>
      </c>
      <c r="C192" s="365" t="s">
        <v>368</v>
      </c>
      <c r="D192" s="370"/>
      <c r="E192" s="370"/>
      <c r="F192" s="366" t="s">
        <v>337</v>
      </c>
      <c r="G192" s="372"/>
      <c r="H192" s="32"/>
      <c r="I192" s="32"/>
      <c r="J192" s="32"/>
    </row>
    <row r="193" customHeight="1" spans="1:10">
      <c r="A193" s="363" t="s">
        <v>353</v>
      </c>
      <c r="B193" s="364" t="s">
        <v>11</v>
      </c>
      <c r="C193" s="365" t="s">
        <v>369</v>
      </c>
      <c r="D193" s="370"/>
      <c r="E193" s="366" t="s">
        <v>370</v>
      </c>
      <c r="F193" s="366" t="s">
        <v>337</v>
      </c>
      <c r="G193" s="368" t="s">
        <v>366</v>
      </c>
      <c r="H193" s="32"/>
      <c r="I193" s="32"/>
      <c r="J193" s="32"/>
    </row>
    <row r="194" customHeight="1" spans="1:10">
      <c r="A194" s="363" t="s">
        <v>353</v>
      </c>
      <c r="B194" s="364" t="s">
        <v>36</v>
      </c>
      <c r="C194" s="365" t="s">
        <v>371</v>
      </c>
      <c r="D194" s="370"/>
      <c r="E194" s="366" t="s">
        <v>308</v>
      </c>
      <c r="F194" s="366" t="s">
        <v>337</v>
      </c>
      <c r="G194" s="372"/>
      <c r="H194" s="32"/>
      <c r="I194" s="32"/>
      <c r="J194" s="32"/>
    </row>
    <row r="195" customHeight="1" spans="1:10">
      <c r="A195" s="363" t="s">
        <v>353</v>
      </c>
      <c r="B195" s="364" t="s">
        <v>36</v>
      </c>
      <c r="C195" s="365" t="s">
        <v>372</v>
      </c>
      <c r="D195" s="370"/>
      <c r="E195" s="366" t="s">
        <v>308</v>
      </c>
      <c r="F195" s="366" t="s">
        <v>337</v>
      </c>
      <c r="G195" s="372"/>
      <c r="H195" s="32"/>
      <c r="I195" s="32"/>
      <c r="J195" s="32"/>
    </row>
    <row r="196" customHeight="1" spans="1:10">
      <c r="A196" s="363" t="s">
        <v>353</v>
      </c>
      <c r="B196" s="364" t="s">
        <v>11</v>
      </c>
      <c r="C196" s="365" t="s">
        <v>373</v>
      </c>
      <c r="D196" s="370"/>
      <c r="E196" s="366" t="s">
        <v>308</v>
      </c>
      <c r="F196" s="366" t="s">
        <v>337</v>
      </c>
      <c r="G196" s="368" t="s">
        <v>366</v>
      </c>
      <c r="H196" s="32"/>
      <c r="I196" s="32"/>
      <c r="J196" s="32"/>
    </row>
    <row r="197" customHeight="1" spans="1:10">
      <c r="A197" s="363" t="s">
        <v>353</v>
      </c>
      <c r="B197" s="364" t="s">
        <v>11</v>
      </c>
      <c r="C197" s="365" t="s">
        <v>374</v>
      </c>
      <c r="D197" s="370"/>
      <c r="E197" s="366" t="s">
        <v>308</v>
      </c>
      <c r="F197" s="366" t="s">
        <v>337</v>
      </c>
      <c r="G197" s="368" t="s">
        <v>366</v>
      </c>
      <c r="H197" s="32"/>
      <c r="I197" s="32"/>
      <c r="J197" s="32"/>
    </row>
    <row r="198" customHeight="1" spans="1:10">
      <c r="A198" s="363" t="s">
        <v>353</v>
      </c>
      <c r="B198" s="364" t="s">
        <v>11</v>
      </c>
      <c r="C198" s="365" t="s">
        <v>375</v>
      </c>
      <c r="D198" s="370"/>
      <c r="E198" s="366" t="s">
        <v>308</v>
      </c>
      <c r="F198" s="366" t="s">
        <v>337</v>
      </c>
      <c r="G198" s="368" t="s">
        <v>366</v>
      </c>
      <c r="H198" s="32"/>
      <c r="I198" s="32"/>
      <c r="J198" s="32"/>
    </row>
    <row r="199" customHeight="1" spans="1:10">
      <c r="A199" s="363" t="s">
        <v>353</v>
      </c>
      <c r="B199" s="364" t="s">
        <v>36</v>
      </c>
      <c r="C199" s="365" t="s">
        <v>376</v>
      </c>
      <c r="D199" s="370"/>
      <c r="E199" s="366" t="s">
        <v>308</v>
      </c>
      <c r="F199" s="366" t="s">
        <v>337</v>
      </c>
      <c r="G199" s="368" t="s">
        <v>366</v>
      </c>
      <c r="H199" s="32"/>
      <c r="I199" s="32"/>
      <c r="J199" s="32"/>
    </row>
    <row r="200" customHeight="1" spans="1:10">
      <c r="A200" s="363" t="s">
        <v>353</v>
      </c>
      <c r="B200" s="364" t="s">
        <v>36</v>
      </c>
      <c r="C200" s="365" t="s">
        <v>377</v>
      </c>
      <c r="D200" s="370"/>
      <c r="E200" s="366" t="s">
        <v>308</v>
      </c>
      <c r="F200" s="366" t="s">
        <v>337</v>
      </c>
      <c r="G200" s="368" t="s">
        <v>366</v>
      </c>
      <c r="H200" s="32"/>
      <c r="I200" s="32"/>
      <c r="J200" s="32"/>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7"/>
  <dimension ref="A1:CJ30"/>
  <sheetViews>
    <sheetView tabSelected="1" workbookViewId="0">
      <pane xSplit="2" ySplit="4" topLeftCell="CD5" activePane="bottomRight" state="frozenSplit"/>
      <selection/>
      <selection pane="topRight"/>
      <selection pane="bottomLeft"/>
      <selection pane="bottomRight" activeCell="CK9" sqref="CK9"/>
    </sheetView>
  </sheetViews>
  <sheetFormatPr defaultColWidth="16.8703703703704" defaultRowHeight="13.2"/>
  <cols>
    <col min="1" max="1" width="16.8703703703704" style="226"/>
    <col min="2" max="2" width="16.8703703703704" style="226" customWidth="1"/>
    <col min="3" max="3" width="13.2314814814815" style="226" customWidth="1"/>
    <col min="4" max="4" width="15.0092592592593" style="226" customWidth="1"/>
    <col min="5" max="5" width="9.50925925925926" style="226" customWidth="1"/>
    <col min="6" max="6" width="14.5833333333333" style="226" customWidth="1"/>
    <col min="7" max="7" width="11.7222222222222" style="226" customWidth="1"/>
    <col min="8" max="9" width="12.5833333333333" style="226" customWidth="1"/>
    <col min="10" max="10" width="16.8703703703704" style="226" customWidth="1"/>
    <col min="11" max="11" width="10.8703703703704" style="226" customWidth="1"/>
    <col min="12" max="16384" width="16.8703703703704" style="226" customWidth="1"/>
  </cols>
  <sheetData>
    <row r="1" ht="34" customHeight="1" spans="2:88">
      <c r="B1" s="227" t="s">
        <v>609</v>
      </c>
      <c r="C1" s="227"/>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c r="BS1" s="228"/>
      <c r="BT1" s="228"/>
      <c r="BU1" s="228"/>
      <c r="BV1" s="228"/>
      <c r="BW1" s="228"/>
      <c r="BX1" s="228"/>
      <c r="BY1" s="228"/>
      <c r="BZ1" s="228"/>
      <c r="CA1" s="228"/>
      <c r="CB1" s="228"/>
      <c r="CC1" s="228"/>
      <c r="CD1" s="228"/>
      <c r="CE1" s="228"/>
      <c r="CF1" s="228"/>
      <c r="CG1" s="228"/>
      <c r="CH1" s="228"/>
      <c r="CI1" s="228"/>
      <c r="CJ1" s="228"/>
    </row>
    <row r="2" spans="2:88">
      <c r="B2" s="229" t="s">
        <v>455</v>
      </c>
      <c r="C2" s="229"/>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c r="AK2" s="230"/>
      <c r="AL2" s="230"/>
      <c r="AM2" s="230"/>
      <c r="AN2" s="230"/>
      <c r="AO2" s="230"/>
      <c r="AP2" s="230"/>
      <c r="AQ2" s="230"/>
      <c r="AR2" s="230"/>
      <c r="AS2" s="230"/>
      <c r="AT2" s="230"/>
      <c r="AU2" s="230"/>
      <c r="AV2" s="230"/>
      <c r="AW2" s="230"/>
      <c r="AX2" s="230"/>
      <c r="AY2" s="230"/>
      <c r="AZ2" s="230"/>
      <c r="BA2" s="230"/>
      <c r="BB2" s="230"/>
      <c r="BC2" s="230"/>
      <c r="BD2" s="230"/>
      <c r="BE2" s="230"/>
      <c r="BF2" s="230"/>
      <c r="BG2" s="230"/>
      <c r="BH2" s="230"/>
      <c r="BI2" s="230"/>
      <c r="BJ2" s="230"/>
      <c r="BK2" s="230"/>
      <c r="BL2" s="230"/>
      <c r="BM2" s="230"/>
      <c r="BN2" s="230"/>
      <c r="BO2" s="230"/>
      <c r="BP2" s="230"/>
      <c r="BQ2" s="230"/>
      <c r="BR2" s="230"/>
      <c r="BS2" s="230"/>
      <c r="BT2" s="230"/>
      <c r="BU2" s="230"/>
      <c r="BV2" s="230"/>
      <c r="BW2" s="230"/>
      <c r="BX2" s="230"/>
      <c r="BY2" s="230"/>
      <c r="BZ2" s="230"/>
      <c r="CA2" s="230"/>
      <c r="CB2" s="230"/>
      <c r="CC2" s="230"/>
      <c r="CD2" s="230"/>
      <c r="CE2" s="243" t="s">
        <v>458</v>
      </c>
      <c r="CF2" s="244">
        <v>45728.660600544</v>
      </c>
      <c r="CG2" s="244"/>
      <c r="CH2" s="230"/>
      <c r="CI2" s="230"/>
      <c r="CJ2" s="230"/>
    </row>
    <row r="3" spans="1:88">
      <c r="A3" s="231" t="s">
        <v>431</v>
      </c>
      <c r="B3" s="232" t="s">
        <v>664</v>
      </c>
      <c r="C3" s="233" t="s">
        <v>611</v>
      </c>
      <c r="D3" s="234"/>
      <c r="E3" s="234"/>
      <c r="F3" s="234"/>
      <c r="G3" s="234"/>
      <c r="H3" s="235"/>
      <c r="I3" s="233" t="s">
        <v>612</v>
      </c>
      <c r="J3" s="234"/>
      <c r="K3" s="234"/>
      <c r="L3" s="234"/>
      <c r="M3" s="234"/>
      <c r="N3" s="235"/>
      <c r="O3" s="234" t="s">
        <v>613</v>
      </c>
      <c r="P3" s="234"/>
      <c r="Q3" s="234"/>
      <c r="R3" s="234"/>
      <c r="S3" s="234"/>
      <c r="T3" s="235"/>
      <c r="U3" s="234" t="s">
        <v>614</v>
      </c>
      <c r="V3" s="234"/>
      <c r="W3" s="234"/>
      <c r="X3" s="234"/>
      <c r="Y3" s="234"/>
      <c r="Z3" s="235"/>
      <c r="AA3" s="234" t="s">
        <v>615</v>
      </c>
      <c r="AB3" s="234"/>
      <c r="AC3" s="234"/>
      <c r="AD3" s="234"/>
      <c r="AE3" s="234"/>
      <c r="AF3" s="235"/>
      <c r="AG3" s="233" t="s">
        <v>616</v>
      </c>
      <c r="AH3" s="234"/>
      <c r="AI3" s="234"/>
      <c r="AJ3" s="234"/>
      <c r="AK3" s="234"/>
      <c r="AL3" s="235"/>
      <c r="AM3" s="235"/>
      <c r="AN3" s="232" t="s">
        <v>617</v>
      </c>
      <c r="AO3" s="232"/>
      <c r="AP3" s="232"/>
      <c r="AQ3" s="232"/>
      <c r="AR3" s="232"/>
      <c r="AS3" s="233" t="s">
        <v>618</v>
      </c>
      <c r="AT3" s="234"/>
      <c r="AU3" s="234"/>
      <c r="AV3" s="234"/>
      <c r="AW3" s="234"/>
      <c r="AX3" s="235"/>
      <c r="AY3" s="234" t="s">
        <v>619</v>
      </c>
      <c r="AZ3" s="234"/>
      <c r="BA3" s="234"/>
      <c r="BB3" s="234"/>
      <c r="BC3" s="234"/>
      <c r="BD3" s="235"/>
      <c r="BE3" s="234" t="s">
        <v>620</v>
      </c>
      <c r="BF3" s="234"/>
      <c r="BG3" s="234"/>
      <c r="BH3" s="234"/>
      <c r="BI3" s="234"/>
      <c r="BJ3" s="235"/>
      <c r="BK3" s="234" t="s">
        <v>621</v>
      </c>
      <c r="BL3" s="234"/>
      <c r="BM3" s="234"/>
      <c r="BN3" s="234"/>
      <c r="BO3" s="234"/>
      <c r="BP3" s="235"/>
      <c r="BQ3" s="234" t="s">
        <v>622</v>
      </c>
      <c r="BR3" s="234"/>
      <c r="BS3" s="234"/>
      <c r="BT3" s="234"/>
      <c r="BU3" s="234"/>
      <c r="BV3" s="235"/>
      <c r="BW3" s="234" t="s">
        <v>623</v>
      </c>
      <c r="BX3" s="234"/>
      <c r="BY3" s="234"/>
      <c r="BZ3" s="234"/>
      <c r="CA3" s="234"/>
      <c r="CB3" s="235"/>
      <c r="CC3" s="232" t="s">
        <v>624</v>
      </c>
      <c r="CD3" s="232"/>
      <c r="CE3" s="232"/>
      <c r="CF3" s="232"/>
      <c r="CG3" s="232" t="s">
        <v>625</v>
      </c>
      <c r="CH3" s="232"/>
      <c r="CI3" s="232"/>
      <c r="CJ3" s="232"/>
    </row>
    <row r="4" spans="1:88">
      <c r="A4" s="236"/>
      <c r="B4" s="232"/>
      <c r="C4" s="237" t="s">
        <v>626</v>
      </c>
      <c r="D4" s="232" t="s">
        <v>627</v>
      </c>
      <c r="E4" s="237" t="s">
        <v>400</v>
      </c>
      <c r="F4" s="232" t="s">
        <v>628</v>
      </c>
      <c r="G4" s="232" t="s">
        <v>436</v>
      </c>
      <c r="H4" s="232" t="s">
        <v>629</v>
      </c>
      <c r="I4" s="237" t="s">
        <v>626</v>
      </c>
      <c r="J4" s="232" t="s">
        <v>627</v>
      </c>
      <c r="K4" s="237" t="s">
        <v>400</v>
      </c>
      <c r="L4" s="232" t="s">
        <v>628</v>
      </c>
      <c r="M4" s="232" t="s">
        <v>436</v>
      </c>
      <c r="N4" s="232" t="s">
        <v>629</v>
      </c>
      <c r="O4" s="237" t="s">
        <v>626</v>
      </c>
      <c r="P4" s="232" t="s">
        <v>627</v>
      </c>
      <c r="Q4" s="237" t="s">
        <v>400</v>
      </c>
      <c r="R4" s="232" t="s">
        <v>628</v>
      </c>
      <c r="S4" s="232" t="s">
        <v>436</v>
      </c>
      <c r="T4" s="232" t="s">
        <v>629</v>
      </c>
      <c r="U4" s="237" t="s">
        <v>626</v>
      </c>
      <c r="V4" s="232" t="s">
        <v>627</v>
      </c>
      <c r="W4" s="237" t="s">
        <v>400</v>
      </c>
      <c r="X4" s="232" t="s">
        <v>628</v>
      </c>
      <c r="Y4" s="232" t="s">
        <v>436</v>
      </c>
      <c r="Z4" s="232" t="s">
        <v>629</v>
      </c>
      <c r="AA4" s="237" t="s">
        <v>626</v>
      </c>
      <c r="AB4" s="232" t="s">
        <v>627</v>
      </c>
      <c r="AC4" s="237" t="s">
        <v>400</v>
      </c>
      <c r="AD4" s="232" t="s">
        <v>628</v>
      </c>
      <c r="AE4" s="232" t="s">
        <v>436</v>
      </c>
      <c r="AF4" s="232" t="s">
        <v>629</v>
      </c>
      <c r="AG4" s="237" t="s">
        <v>626</v>
      </c>
      <c r="AH4" s="232" t="s">
        <v>627</v>
      </c>
      <c r="AI4" s="237" t="s">
        <v>400</v>
      </c>
      <c r="AJ4" s="232" t="s">
        <v>628</v>
      </c>
      <c r="AK4" s="232" t="s">
        <v>436</v>
      </c>
      <c r="AL4" s="232" t="s">
        <v>629</v>
      </c>
      <c r="AM4" s="237" t="s">
        <v>626</v>
      </c>
      <c r="AN4" s="232" t="s">
        <v>627</v>
      </c>
      <c r="AO4" s="237" t="s">
        <v>400</v>
      </c>
      <c r="AP4" s="232" t="s">
        <v>628</v>
      </c>
      <c r="AQ4" s="232" t="s">
        <v>436</v>
      </c>
      <c r="AR4" s="232" t="s">
        <v>629</v>
      </c>
      <c r="AS4" s="232" t="s">
        <v>627</v>
      </c>
      <c r="AT4" s="237" t="s">
        <v>400</v>
      </c>
      <c r="AU4" s="232" t="s">
        <v>628</v>
      </c>
      <c r="AV4" s="232" t="s">
        <v>436</v>
      </c>
      <c r="AW4" s="232" t="s">
        <v>629</v>
      </c>
      <c r="AX4" s="232" t="s">
        <v>629</v>
      </c>
      <c r="AY4" s="237" t="s">
        <v>626</v>
      </c>
      <c r="AZ4" s="232" t="s">
        <v>627</v>
      </c>
      <c r="BA4" s="237" t="s">
        <v>400</v>
      </c>
      <c r="BB4" s="232" t="s">
        <v>628</v>
      </c>
      <c r="BC4" s="232" t="s">
        <v>436</v>
      </c>
      <c r="BD4" s="232" t="s">
        <v>629</v>
      </c>
      <c r="BE4" s="237" t="s">
        <v>626</v>
      </c>
      <c r="BF4" s="232" t="s">
        <v>627</v>
      </c>
      <c r="BG4" s="237" t="s">
        <v>400</v>
      </c>
      <c r="BH4" s="232" t="s">
        <v>628</v>
      </c>
      <c r="BI4" s="232" t="s">
        <v>436</v>
      </c>
      <c r="BJ4" s="232" t="s">
        <v>629</v>
      </c>
      <c r="BK4" s="237" t="s">
        <v>626</v>
      </c>
      <c r="BL4" s="232" t="s">
        <v>627</v>
      </c>
      <c r="BM4" s="237" t="s">
        <v>400</v>
      </c>
      <c r="BN4" s="232" t="s">
        <v>628</v>
      </c>
      <c r="BO4" s="232" t="s">
        <v>436</v>
      </c>
      <c r="BP4" s="232" t="s">
        <v>629</v>
      </c>
      <c r="BQ4" s="237" t="s">
        <v>626</v>
      </c>
      <c r="BR4" s="232" t="s">
        <v>627</v>
      </c>
      <c r="BS4" s="237" t="s">
        <v>400</v>
      </c>
      <c r="BT4" s="232" t="s">
        <v>628</v>
      </c>
      <c r="BU4" s="232" t="s">
        <v>436</v>
      </c>
      <c r="BV4" s="232" t="s">
        <v>629</v>
      </c>
      <c r="BW4" s="237" t="s">
        <v>626</v>
      </c>
      <c r="BX4" s="232" t="s">
        <v>627</v>
      </c>
      <c r="BY4" s="237" t="s">
        <v>400</v>
      </c>
      <c r="BZ4" s="232" t="s">
        <v>628</v>
      </c>
      <c r="CA4" s="232" t="s">
        <v>436</v>
      </c>
      <c r="CB4" s="232" t="s">
        <v>629</v>
      </c>
      <c r="CC4" s="232" t="s">
        <v>630</v>
      </c>
      <c r="CD4" s="232" t="s">
        <v>631</v>
      </c>
      <c r="CE4" s="232" t="s">
        <v>436</v>
      </c>
      <c r="CF4" s="232" t="s">
        <v>629</v>
      </c>
      <c r="CG4" s="232" t="s">
        <v>630</v>
      </c>
      <c r="CH4" s="232" t="s">
        <v>631</v>
      </c>
      <c r="CI4" s="232" t="s">
        <v>436</v>
      </c>
      <c r="CJ4" s="232" t="s">
        <v>629</v>
      </c>
    </row>
    <row r="5" ht="14.4" spans="1:88">
      <c r="A5" s="238" t="s">
        <v>431</v>
      </c>
      <c r="B5" s="239" t="s">
        <v>445</v>
      </c>
      <c r="C5" s="240"/>
      <c r="D5" s="241">
        <v>123</v>
      </c>
      <c r="E5" s="241"/>
      <c r="F5" s="241">
        <v>124</v>
      </c>
      <c r="G5" s="241">
        <v>125</v>
      </c>
      <c r="H5" s="241">
        <v>126</v>
      </c>
      <c r="I5" s="241"/>
      <c r="J5" s="241">
        <v>127</v>
      </c>
      <c r="K5" s="241"/>
      <c r="L5" s="241">
        <v>128</v>
      </c>
      <c r="M5" s="241">
        <v>129</v>
      </c>
      <c r="N5" s="241">
        <v>130</v>
      </c>
      <c r="O5" s="241"/>
      <c r="P5" s="241">
        <v>131</v>
      </c>
      <c r="Q5" s="241"/>
      <c r="R5" s="241">
        <v>132</v>
      </c>
      <c r="S5" s="241">
        <v>133</v>
      </c>
      <c r="T5" s="241">
        <v>134</v>
      </c>
      <c r="U5" s="241"/>
      <c r="V5" s="241">
        <v>135</v>
      </c>
      <c r="W5" s="241"/>
      <c r="X5" s="241">
        <v>136</v>
      </c>
      <c r="Y5" s="241">
        <v>137</v>
      </c>
      <c r="Z5" s="241">
        <v>138</v>
      </c>
      <c r="AA5" s="241"/>
      <c r="AB5" s="241">
        <v>139</v>
      </c>
      <c r="AC5" s="241"/>
      <c r="AD5" s="241">
        <v>140</v>
      </c>
      <c r="AE5" s="241">
        <v>141</v>
      </c>
      <c r="AF5" s="241">
        <v>142</v>
      </c>
      <c r="AG5" s="241"/>
      <c r="AH5" s="241">
        <v>143</v>
      </c>
      <c r="AI5" s="241"/>
      <c r="AJ5" s="241">
        <v>144</v>
      </c>
      <c r="AK5" s="241">
        <v>145</v>
      </c>
      <c r="AL5" s="241">
        <v>146</v>
      </c>
      <c r="AM5" s="241"/>
      <c r="AN5" s="241">
        <v>147</v>
      </c>
      <c r="AO5" s="241"/>
      <c r="AP5" s="241">
        <v>148</v>
      </c>
      <c r="AQ5" s="241">
        <v>149</v>
      </c>
      <c r="AR5" s="241">
        <v>150</v>
      </c>
      <c r="AS5" s="241"/>
      <c r="AT5" s="241">
        <v>151</v>
      </c>
      <c r="AU5" s="241"/>
      <c r="AV5" s="241">
        <v>152</v>
      </c>
      <c r="AW5" s="241">
        <v>153</v>
      </c>
      <c r="AX5" s="241">
        <v>154</v>
      </c>
      <c r="AY5" s="241"/>
      <c r="AZ5" s="241">
        <v>155</v>
      </c>
      <c r="BA5" s="241"/>
      <c r="BB5" s="241">
        <v>156</v>
      </c>
      <c r="BC5" s="241">
        <v>157</v>
      </c>
      <c r="BD5" s="241">
        <v>158</v>
      </c>
      <c r="BE5" s="241"/>
      <c r="BF5" s="241">
        <v>159</v>
      </c>
      <c r="BG5" s="241"/>
      <c r="BH5" s="241">
        <v>160</v>
      </c>
      <c r="BI5" s="241">
        <v>161</v>
      </c>
      <c r="BJ5" s="241">
        <v>162</v>
      </c>
      <c r="BK5" s="241"/>
      <c r="BL5" s="241">
        <v>163</v>
      </c>
      <c r="BM5" s="241"/>
      <c r="BN5" s="241">
        <v>164</v>
      </c>
      <c r="BO5" s="241">
        <v>165</v>
      </c>
      <c r="BP5" s="241">
        <v>166</v>
      </c>
      <c r="BQ5" s="241"/>
      <c r="BR5" s="241">
        <v>167</v>
      </c>
      <c r="BS5" s="241"/>
      <c r="BT5" s="241">
        <v>168</v>
      </c>
      <c r="BU5" s="241">
        <v>169</v>
      </c>
      <c r="BV5" s="241">
        <v>170</v>
      </c>
      <c r="BW5" s="241"/>
      <c r="BX5" s="241">
        <v>171</v>
      </c>
      <c r="BY5" s="241"/>
      <c r="BZ5" s="241">
        <v>172</v>
      </c>
      <c r="CA5" s="241">
        <v>173</v>
      </c>
      <c r="CB5" s="241">
        <v>174</v>
      </c>
      <c r="CC5" s="241">
        <v>175</v>
      </c>
      <c r="CD5" s="241">
        <v>176</v>
      </c>
      <c r="CE5" s="241">
        <v>177</v>
      </c>
      <c r="CF5" s="241">
        <v>178</v>
      </c>
      <c r="CG5" s="241">
        <v>179</v>
      </c>
      <c r="CH5" s="241">
        <v>180</v>
      </c>
      <c r="CI5" s="241">
        <v>181</v>
      </c>
      <c r="CJ5" s="241">
        <v>182</v>
      </c>
    </row>
    <row r="6" ht="14.4" spans="1:88">
      <c r="A6" s="238"/>
      <c r="B6" s="239" t="s">
        <v>446</v>
      </c>
      <c r="C6" s="240"/>
      <c r="D6" s="241">
        <v>124</v>
      </c>
      <c r="E6" s="241"/>
      <c r="F6" s="241">
        <v>125</v>
      </c>
      <c r="G6" s="241">
        <v>126</v>
      </c>
      <c r="H6" s="241">
        <v>127</v>
      </c>
      <c r="I6" s="241"/>
      <c r="J6" s="241">
        <v>128</v>
      </c>
      <c r="K6" s="241"/>
      <c r="L6" s="241">
        <v>129</v>
      </c>
      <c r="M6" s="241">
        <v>130</v>
      </c>
      <c r="N6" s="241">
        <v>131</v>
      </c>
      <c r="O6" s="241"/>
      <c r="P6" s="241">
        <v>132</v>
      </c>
      <c r="Q6" s="241"/>
      <c r="R6" s="241">
        <v>133</v>
      </c>
      <c r="S6" s="241">
        <v>134</v>
      </c>
      <c r="T6" s="241">
        <v>135</v>
      </c>
      <c r="U6" s="241"/>
      <c r="V6" s="241">
        <v>136</v>
      </c>
      <c r="W6" s="241"/>
      <c r="X6" s="241">
        <v>137</v>
      </c>
      <c r="Y6" s="241">
        <v>138</v>
      </c>
      <c r="Z6" s="241">
        <v>139</v>
      </c>
      <c r="AA6" s="241"/>
      <c r="AB6" s="241">
        <v>140</v>
      </c>
      <c r="AC6" s="241"/>
      <c r="AD6" s="241">
        <v>141</v>
      </c>
      <c r="AE6" s="241">
        <v>142</v>
      </c>
      <c r="AF6" s="241">
        <v>143</v>
      </c>
      <c r="AG6" s="241"/>
      <c r="AH6" s="241">
        <v>144</v>
      </c>
      <c r="AI6" s="241"/>
      <c r="AJ6" s="241">
        <v>145</v>
      </c>
      <c r="AK6" s="241">
        <v>146</v>
      </c>
      <c r="AL6" s="241">
        <v>147</v>
      </c>
      <c r="AM6" s="241"/>
      <c r="AN6" s="241">
        <v>148</v>
      </c>
      <c r="AO6" s="241"/>
      <c r="AP6" s="241">
        <v>149</v>
      </c>
      <c r="AQ6" s="241">
        <v>150</v>
      </c>
      <c r="AR6" s="241">
        <v>151</v>
      </c>
      <c r="AS6" s="241"/>
      <c r="AT6" s="241">
        <v>152</v>
      </c>
      <c r="AU6" s="241"/>
      <c r="AV6" s="241">
        <v>153</v>
      </c>
      <c r="AW6" s="241">
        <v>154</v>
      </c>
      <c r="AX6" s="241">
        <v>155</v>
      </c>
      <c r="AY6" s="241"/>
      <c r="AZ6" s="241">
        <v>156</v>
      </c>
      <c r="BA6" s="241"/>
      <c r="BB6" s="241">
        <v>157</v>
      </c>
      <c r="BC6" s="241">
        <v>158</v>
      </c>
      <c r="BD6" s="241">
        <v>159</v>
      </c>
      <c r="BE6" s="241"/>
      <c r="BF6" s="241">
        <v>160</v>
      </c>
      <c r="BG6" s="241"/>
      <c r="BH6" s="241">
        <v>161</v>
      </c>
      <c r="BI6" s="241">
        <v>162</v>
      </c>
      <c r="BJ6" s="241">
        <v>163</v>
      </c>
      <c r="BK6" s="241"/>
      <c r="BL6" s="241">
        <v>164</v>
      </c>
      <c r="BM6" s="241"/>
      <c r="BN6" s="241">
        <v>165</v>
      </c>
      <c r="BO6" s="241">
        <v>166</v>
      </c>
      <c r="BP6" s="241">
        <v>167</v>
      </c>
      <c r="BQ6" s="241"/>
      <c r="BR6" s="241">
        <v>168</v>
      </c>
      <c r="BS6" s="241"/>
      <c r="BT6" s="241">
        <v>169</v>
      </c>
      <c r="BU6" s="241">
        <v>170</v>
      </c>
      <c r="BV6" s="241">
        <v>171</v>
      </c>
      <c r="BW6" s="241"/>
      <c r="BX6" s="241">
        <v>172</v>
      </c>
      <c r="BY6" s="241"/>
      <c r="BZ6" s="241">
        <v>173</v>
      </c>
      <c r="CA6" s="241">
        <v>174</v>
      </c>
      <c r="CB6" s="241">
        <v>175</v>
      </c>
      <c r="CC6" s="241">
        <v>176</v>
      </c>
      <c r="CD6" s="241">
        <v>177</v>
      </c>
      <c r="CE6" s="241">
        <v>178</v>
      </c>
      <c r="CF6" s="241">
        <v>179</v>
      </c>
      <c r="CG6" s="241">
        <v>180</v>
      </c>
      <c r="CH6" s="241">
        <v>181</v>
      </c>
      <c r="CI6" s="241">
        <v>182</v>
      </c>
      <c r="CJ6" s="241">
        <v>183</v>
      </c>
    </row>
    <row r="7" ht="14.4" spans="1:88">
      <c r="A7" s="238"/>
      <c r="B7" s="12" t="s">
        <v>447</v>
      </c>
      <c r="C7" s="240"/>
      <c r="D7" s="241">
        <v>125</v>
      </c>
      <c r="E7" s="241"/>
      <c r="F7" s="241">
        <v>126</v>
      </c>
      <c r="G7" s="241">
        <v>127</v>
      </c>
      <c r="H7" s="241">
        <v>128</v>
      </c>
      <c r="I7" s="241"/>
      <c r="J7" s="241">
        <v>129</v>
      </c>
      <c r="K7" s="241"/>
      <c r="L7" s="241">
        <v>130</v>
      </c>
      <c r="M7" s="241">
        <v>131</v>
      </c>
      <c r="N7" s="241">
        <v>132</v>
      </c>
      <c r="O7" s="241"/>
      <c r="P7" s="241">
        <v>133</v>
      </c>
      <c r="Q7" s="241"/>
      <c r="R7" s="241">
        <v>134</v>
      </c>
      <c r="S7" s="241">
        <v>135</v>
      </c>
      <c r="T7" s="241">
        <v>136</v>
      </c>
      <c r="U7" s="241"/>
      <c r="V7" s="241">
        <v>137</v>
      </c>
      <c r="W7" s="241"/>
      <c r="X7" s="241">
        <v>138</v>
      </c>
      <c r="Y7" s="241">
        <v>139</v>
      </c>
      <c r="Z7" s="241">
        <v>140</v>
      </c>
      <c r="AA7" s="241"/>
      <c r="AB7" s="241">
        <v>141</v>
      </c>
      <c r="AC7" s="241"/>
      <c r="AD7" s="241">
        <v>142</v>
      </c>
      <c r="AE7" s="241">
        <v>143</v>
      </c>
      <c r="AF7" s="241">
        <v>144</v>
      </c>
      <c r="AG7" s="241"/>
      <c r="AH7" s="241">
        <v>145</v>
      </c>
      <c r="AI7" s="241"/>
      <c r="AJ7" s="241">
        <v>146</v>
      </c>
      <c r="AK7" s="241">
        <v>147</v>
      </c>
      <c r="AL7" s="241">
        <v>148</v>
      </c>
      <c r="AM7" s="241"/>
      <c r="AN7" s="241">
        <v>149</v>
      </c>
      <c r="AO7" s="241"/>
      <c r="AP7" s="241">
        <v>150</v>
      </c>
      <c r="AQ7" s="241">
        <v>151</v>
      </c>
      <c r="AR7" s="241">
        <v>152</v>
      </c>
      <c r="AS7" s="241"/>
      <c r="AT7" s="241">
        <v>153</v>
      </c>
      <c r="AU7" s="241"/>
      <c r="AV7" s="241">
        <v>154</v>
      </c>
      <c r="AW7" s="241">
        <v>155</v>
      </c>
      <c r="AX7" s="241">
        <v>156</v>
      </c>
      <c r="AY7" s="241"/>
      <c r="AZ7" s="241">
        <v>157</v>
      </c>
      <c r="BA7" s="241"/>
      <c r="BB7" s="241">
        <v>158</v>
      </c>
      <c r="BC7" s="241">
        <v>159</v>
      </c>
      <c r="BD7" s="241">
        <v>160</v>
      </c>
      <c r="BE7" s="241"/>
      <c r="BF7" s="241">
        <v>161</v>
      </c>
      <c r="BG7" s="241"/>
      <c r="BH7" s="241">
        <v>162</v>
      </c>
      <c r="BI7" s="241">
        <v>163</v>
      </c>
      <c r="BJ7" s="241">
        <v>164</v>
      </c>
      <c r="BK7" s="241"/>
      <c r="BL7" s="241">
        <v>165</v>
      </c>
      <c r="BM7" s="241"/>
      <c r="BN7" s="241">
        <v>166</v>
      </c>
      <c r="BO7" s="241">
        <v>167</v>
      </c>
      <c r="BP7" s="241">
        <v>168</v>
      </c>
      <c r="BQ7" s="241"/>
      <c r="BR7" s="241">
        <v>169</v>
      </c>
      <c r="BS7" s="241"/>
      <c r="BT7" s="241">
        <v>170</v>
      </c>
      <c r="BU7" s="241">
        <v>171</v>
      </c>
      <c r="BV7" s="241">
        <v>172</v>
      </c>
      <c r="BW7" s="241"/>
      <c r="BX7" s="241">
        <v>173</v>
      </c>
      <c r="BY7" s="241"/>
      <c r="BZ7" s="241">
        <v>174</v>
      </c>
      <c r="CA7" s="241">
        <v>175</v>
      </c>
      <c r="CB7" s="241">
        <v>176</v>
      </c>
      <c r="CC7" s="241">
        <v>177</v>
      </c>
      <c r="CD7" s="241">
        <v>178</v>
      </c>
      <c r="CE7" s="241">
        <v>179</v>
      </c>
      <c r="CF7" s="241">
        <v>180</v>
      </c>
      <c r="CG7" s="241">
        <v>181</v>
      </c>
      <c r="CH7" s="241">
        <v>182</v>
      </c>
      <c r="CI7" s="241">
        <v>183</v>
      </c>
      <c r="CJ7" s="241">
        <v>184</v>
      </c>
    </row>
    <row r="8" ht="14.4" spans="1:88">
      <c r="A8" s="238"/>
      <c r="B8" s="12" t="s">
        <v>448</v>
      </c>
      <c r="C8" s="240"/>
      <c r="D8" s="241">
        <v>126</v>
      </c>
      <c r="E8" s="241"/>
      <c r="F8" s="241">
        <v>127</v>
      </c>
      <c r="G8" s="241">
        <v>128</v>
      </c>
      <c r="H8" s="241">
        <v>129</v>
      </c>
      <c r="I8" s="241"/>
      <c r="J8" s="241">
        <v>130</v>
      </c>
      <c r="K8" s="241"/>
      <c r="L8" s="241">
        <v>131</v>
      </c>
      <c r="M8" s="241">
        <v>132</v>
      </c>
      <c r="N8" s="241">
        <v>133</v>
      </c>
      <c r="O8" s="241"/>
      <c r="P8" s="241">
        <v>134</v>
      </c>
      <c r="Q8" s="241"/>
      <c r="R8" s="241">
        <v>135</v>
      </c>
      <c r="S8" s="241">
        <v>136</v>
      </c>
      <c r="T8" s="241">
        <v>137</v>
      </c>
      <c r="U8" s="241"/>
      <c r="V8" s="241">
        <v>138</v>
      </c>
      <c r="W8" s="241"/>
      <c r="X8" s="241">
        <v>139</v>
      </c>
      <c r="Y8" s="241">
        <v>140</v>
      </c>
      <c r="Z8" s="241">
        <v>141</v>
      </c>
      <c r="AA8" s="241"/>
      <c r="AB8" s="241">
        <v>142</v>
      </c>
      <c r="AC8" s="241"/>
      <c r="AD8" s="241">
        <v>143</v>
      </c>
      <c r="AE8" s="241">
        <v>144</v>
      </c>
      <c r="AF8" s="241">
        <v>145</v>
      </c>
      <c r="AG8" s="241"/>
      <c r="AH8" s="241">
        <v>146</v>
      </c>
      <c r="AI8" s="241"/>
      <c r="AJ8" s="241">
        <v>147</v>
      </c>
      <c r="AK8" s="241">
        <v>148</v>
      </c>
      <c r="AL8" s="241">
        <v>149</v>
      </c>
      <c r="AM8" s="241"/>
      <c r="AN8" s="241">
        <v>150</v>
      </c>
      <c r="AO8" s="241"/>
      <c r="AP8" s="241">
        <v>151</v>
      </c>
      <c r="AQ8" s="241">
        <v>152</v>
      </c>
      <c r="AR8" s="241">
        <v>153</v>
      </c>
      <c r="AS8" s="241"/>
      <c r="AT8" s="241">
        <v>154</v>
      </c>
      <c r="AU8" s="241"/>
      <c r="AV8" s="241">
        <v>155</v>
      </c>
      <c r="AW8" s="241">
        <v>156</v>
      </c>
      <c r="AX8" s="241">
        <v>157</v>
      </c>
      <c r="AY8" s="241"/>
      <c r="AZ8" s="241">
        <v>158</v>
      </c>
      <c r="BA8" s="241"/>
      <c r="BB8" s="241">
        <v>159</v>
      </c>
      <c r="BC8" s="241">
        <v>160</v>
      </c>
      <c r="BD8" s="241">
        <v>161</v>
      </c>
      <c r="BE8" s="241"/>
      <c r="BF8" s="241">
        <v>162</v>
      </c>
      <c r="BG8" s="241"/>
      <c r="BH8" s="241">
        <v>163</v>
      </c>
      <c r="BI8" s="241">
        <v>164</v>
      </c>
      <c r="BJ8" s="241">
        <v>165</v>
      </c>
      <c r="BK8" s="241"/>
      <c r="BL8" s="241">
        <v>166</v>
      </c>
      <c r="BM8" s="241"/>
      <c r="BN8" s="241">
        <v>167</v>
      </c>
      <c r="BO8" s="241">
        <v>168</v>
      </c>
      <c r="BP8" s="241">
        <v>169</v>
      </c>
      <c r="BQ8" s="241"/>
      <c r="BR8" s="241">
        <v>170</v>
      </c>
      <c r="BS8" s="241"/>
      <c r="BT8" s="241">
        <v>171</v>
      </c>
      <c r="BU8" s="241">
        <v>172</v>
      </c>
      <c r="BV8" s="241">
        <v>173</v>
      </c>
      <c r="BW8" s="241"/>
      <c r="BX8" s="241">
        <v>174</v>
      </c>
      <c r="BY8" s="241"/>
      <c r="BZ8" s="241">
        <v>175</v>
      </c>
      <c r="CA8" s="241">
        <v>176</v>
      </c>
      <c r="CB8" s="241">
        <v>177</v>
      </c>
      <c r="CC8" s="241">
        <v>178</v>
      </c>
      <c r="CD8" s="241">
        <v>179</v>
      </c>
      <c r="CE8" s="241">
        <v>180</v>
      </c>
      <c r="CF8" s="241">
        <v>181</v>
      </c>
      <c r="CG8" s="241">
        <v>182</v>
      </c>
      <c r="CH8" s="241">
        <v>183</v>
      </c>
      <c r="CI8" s="241">
        <v>184</v>
      </c>
      <c r="CJ8" s="241">
        <v>185</v>
      </c>
    </row>
    <row r="9" ht="14.4" spans="1:88">
      <c r="A9" s="238"/>
      <c r="B9" s="12" t="s">
        <v>449</v>
      </c>
      <c r="C9" s="240"/>
      <c r="D9" s="241">
        <v>127</v>
      </c>
      <c r="E9" s="241"/>
      <c r="F9" s="241">
        <v>128</v>
      </c>
      <c r="G9" s="241">
        <v>129</v>
      </c>
      <c r="H9" s="241">
        <v>130</v>
      </c>
      <c r="I9" s="241"/>
      <c r="J9" s="241">
        <v>131</v>
      </c>
      <c r="K9" s="241"/>
      <c r="L9" s="241">
        <v>132</v>
      </c>
      <c r="M9" s="241">
        <v>133</v>
      </c>
      <c r="N9" s="241">
        <v>134</v>
      </c>
      <c r="O9" s="241"/>
      <c r="P9" s="241">
        <v>135</v>
      </c>
      <c r="Q9" s="241"/>
      <c r="R9" s="241">
        <v>136</v>
      </c>
      <c r="S9" s="241">
        <v>137</v>
      </c>
      <c r="T9" s="241">
        <v>138</v>
      </c>
      <c r="U9" s="241"/>
      <c r="V9" s="241">
        <v>139</v>
      </c>
      <c r="W9" s="241"/>
      <c r="X9" s="241">
        <v>140</v>
      </c>
      <c r="Y9" s="241">
        <v>141</v>
      </c>
      <c r="Z9" s="241">
        <v>142</v>
      </c>
      <c r="AA9" s="241"/>
      <c r="AB9" s="241">
        <v>143</v>
      </c>
      <c r="AC9" s="241"/>
      <c r="AD9" s="241">
        <v>144</v>
      </c>
      <c r="AE9" s="241">
        <v>145</v>
      </c>
      <c r="AF9" s="241">
        <v>146</v>
      </c>
      <c r="AG9" s="241"/>
      <c r="AH9" s="241">
        <v>147</v>
      </c>
      <c r="AI9" s="241"/>
      <c r="AJ9" s="241">
        <v>148</v>
      </c>
      <c r="AK9" s="241">
        <v>149</v>
      </c>
      <c r="AL9" s="241">
        <v>150</v>
      </c>
      <c r="AM9" s="241"/>
      <c r="AN9" s="241">
        <v>151</v>
      </c>
      <c r="AO9" s="241"/>
      <c r="AP9" s="241">
        <v>152</v>
      </c>
      <c r="AQ9" s="241">
        <v>153</v>
      </c>
      <c r="AR9" s="241">
        <v>154</v>
      </c>
      <c r="AS9" s="241"/>
      <c r="AT9" s="241">
        <v>155</v>
      </c>
      <c r="AU9" s="241"/>
      <c r="AV9" s="241">
        <v>156</v>
      </c>
      <c r="AW9" s="241">
        <v>157</v>
      </c>
      <c r="AX9" s="241">
        <v>158</v>
      </c>
      <c r="AY9" s="241"/>
      <c r="AZ9" s="241">
        <v>159</v>
      </c>
      <c r="BA9" s="241"/>
      <c r="BB9" s="241">
        <v>160</v>
      </c>
      <c r="BC9" s="241">
        <v>161</v>
      </c>
      <c r="BD9" s="241">
        <v>162</v>
      </c>
      <c r="BE9" s="241"/>
      <c r="BF9" s="241">
        <v>163</v>
      </c>
      <c r="BG9" s="241"/>
      <c r="BH9" s="241">
        <v>164</v>
      </c>
      <c r="BI9" s="241">
        <v>165</v>
      </c>
      <c r="BJ9" s="241">
        <v>166</v>
      </c>
      <c r="BK9" s="241"/>
      <c r="BL9" s="241">
        <v>167</v>
      </c>
      <c r="BM9" s="241"/>
      <c r="BN9" s="241">
        <v>168</v>
      </c>
      <c r="BO9" s="241">
        <v>169</v>
      </c>
      <c r="BP9" s="241">
        <v>170</v>
      </c>
      <c r="BQ9" s="241"/>
      <c r="BR9" s="241">
        <v>171</v>
      </c>
      <c r="BS9" s="241"/>
      <c r="BT9" s="241">
        <v>172</v>
      </c>
      <c r="BU9" s="241">
        <v>173</v>
      </c>
      <c r="BV9" s="241">
        <v>174</v>
      </c>
      <c r="BW9" s="241"/>
      <c r="BX9" s="241">
        <v>175</v>
      </c>
      <c r="BY9" s="241"/>
      <c r="BZ9" s="241">
        <v>176</v>
      </c>
      <c r="CA9" s="241">
        <v>177</v>
      </c>
      <c r="CB9" s="241">
        <v>178</v>
      </c>
      <c r="CC9" s="241">
        <v>179</v>
      </c>
      <c r="CD9" s="241">
        <v>180</v>
      </c>
      <c r="CE9" s="241">
        <v>181</v>
      </c>
      <c r="CF9" s="241">
        <v>182</v>
      </c>
      <c r="CG9" s="241">
        <v>183</v>
      </c>
      <c r="CH9" s="241">
        <v>184</v>
      </c>
      <c r="CI9" s="241">
        <v>185</v>
      </c>
      <c r="CJ9" s="241">
        <v>186</v>
      </c>
    </row>
    <row r="10" ht="14.4" spans="1:88">
      <c r="A10" s="238"/>
      <c r="B10" s="12" t="s">
        <v>450</v>
      </c>
      <c r="C10" s="240"/>
      <c r="D10" s="241">
        <v>128</v>
      </c>
      <c r="E10" s="241"/>
      <c r="F10" s="241">
        <v>129</v>
      </c>
      <c r="G10" s="241">
        <v>130</v>
      </c>
      <c r="H10" s="241">
        <v>131</v>
      </c>
      <c r="I10" s="241"/>
      <c r="J10" s="241">
        <v>132</v>
      </c>
      <c r="K10" s="241"/>
      <c r="L10" s="241">
        <v>133</v>
      </c>
      <c r="M10" s="241">
        <v>134</v>
      </c>
      <c r="N10" s="241">
        <v>135</v>
      </c>
      <c r="O10" s="241"/>
      <c r="P10" s="241">
        <v>136</v>
      </c>
      <c r="Q10" s="241"/>
      <c r="R10" s="241">
        <v>137</v>
      </c>
      <c r="S10" s="241">
        <v>138</v>
      </c>
      <c r="T10" s="241">
        <v>139</v>
      </c>
      <c r="U10" s="241"/>
      <c r="V10" s="241">
        <v>140</v>
      </c>
      <c r="W10" s="241"/>
      <c r="X10" s="241">
        <v>141</v>
      </c>
      <c r="Y10" s="241">
        <v>142</v>
      </c>
      <c r="Z10" s="241">
        <v>143</v>
      </c>
      <c r="AA10" s="241"/>
      <c r="AB10" s="241">
        <v>144</v>
      </c>
      <c r="AC10" s="241"/>
      <c r="AD10" s="241">
        <v>145</v>
      </c>
      <c r="AE10" s="241">
        <v>146</v>
      </c>
      <c r="AF10" s="241">
        <v>147</v>
      </c>
      <c r="AG10" s="241"/>
      <c r="AH10" s="241">
        <v>148</v>
      </c>
      <c r="AI10" s="241"/>
      <c r="AJ10" s="241">
        <v>149</v>
      </c>
      <c r="AK10" s="241">
        <v>150</v>
      </c>
      <c r="AL10" s="241">
        <v>151</v>
      </c>
      <c r="AM10" s="241"/>
      <c r="AN10" s="241">
        <v>152</v>
      </c>
      <c r="AO10" s="241"/>
      <c r="AP10" s="241">
        <v>153</v>
      </c>
      <c r="AQ10" s="241">
        <v>154</v>
      </c>
      <c r="AR10" s="241">
        <v>155</v>
      </c>
      <c r="AS10" s="241"/>
      <c r="AT10" s="241">
        <v>156</v>
      </c>
      <c r="AU10" s="241"/>
      <c r="AV10" s="241">
        <v>157</v>
      </c>
      <c r="AW10" s="241">
        <v>158</v>
      </c>
      <c r="AX10" s="241">
        <v>159</v>
      </c>
      <c r="AY10" s="241"/>
      <c r="AZ10" s="241">
        <v>160</v>
      </c>
      <c r="BA10" s="241"/>
      <c r="BB10" s="241">
        <v>161</v>
      </c>
      <c r="BC10" s="241">
        <v>162</v>
      </c>
      <c r="BD10" s="241">
        <v>163</v>
      </c>
      <c r="BE10" s="241"/>
      <c r="BF10" s="241">
        <v>164</v>
      </c>
      <c r="BG10" s="241"/>
      <c r="BH10" s="241">
        <v>165</v>
      </c>
      <c r="BI10" s="241">
        <v>166</v>
      </c>
      <c r="BJ10" s="241">
        <v>167</v>
      </c>
      <c r="BK10" s="241"/>
      <c r="BL10" s="241">
        <v>168</v>
      </c>
      <c r="BM10" s="241"/>
      <c r="BN10" s="241">
        <v>169</v>
      </c>
      <c r="BO10" s="241">
        <v>170</v>
      </c>
      <c r="BP10" s="241">
        <v>171</v>
      </c>
      <c r="BQ10" s="241"/>
      <c r="BR10" s="241">
        <v>172</v>
      </c>
      <c r="BS10" s="241"/>
      <c r="BT10" s="241">
        <v>173</v>
      </c>
      <c r="BU10" s="241">
        <v>174</v>
      </c>
      <c r="BV10" s="241">
        <v>175</v>
      </c>
      <c r="BW10" s="241"/>
      <c r="BX10" s="241">
        <v>176</v>
      </c>
      <c r="BY10" s="241"/>
      <c r="BZ10" s="241">
        <v>177</v>
      </c>
      <c r="CA10" s="241">
        <v>178</v>
      </c>
      <c r="CB10" s="241">
        <v>179</v>
      </c>
      <c r="CC10" s="241">
        <v>180</v>
      </c>
      <c r="CD10" s="241">
        <v>181</v>
      </c>
      <c r="CE10" s="241">
        <v>182</v>
      </c>
      <c r="CF10" s="241">
        <v>183</v>
      </c>
      <c r="CG10" s="241">
        <v>184</v>
      </c>
      <c r="CH10" s="241">
        <v>185</v>
      </c>
      <c r="CI10" s="241">
        <v>186</v>
      </c>
      <c r="CJ10" s="241">
        <v>187</v>
      </c>
    </row>
    <row r="11" ht="14.4" spans="1:88">
      <c r="A11" s="238"/>
      <c r="B11" s="12" t="s">
        <v>451</v>
      </c>
      <c r="C11" s="240"/>
      <c r="D11" s="241">
        <v>129</v>
      </c>
      <c r="E11" s="241"/>
      <c r="F11" s="241">
        <v>130</v>
      </c>
      <c r="G11" s="241">
        <v>131</v>
      </c>
      <c r="H11" s="241">
        <v>132</v>
      </c>
      <c r="I11" s="241"/>
      <c r="J11" s="241">
        <v>133</v>
      </c>
      <c r="K11" s="241"/>
      <c r="L11" s="241">
        <v>134</v>
      </c>
      <c r="M11" s="241">
        <v>135</v>
      </c>
      <c r="N11" s="241">
        <v>136</v>
      </c>
      <c r="O11" s="241"/>
      <c r="P11" s="241">
        <v>137</v>
      </c>
      <c r="Q11" s="241"/>
      <c r="R11" s="241">
        <v>138</v>
      </c>
      <c r="S11" s="241">
        <v>139</v>
      </c>
      <c r="T11" s="241">
        <v>140</v>
      </c>
      <c r="U11" s="241"/>
      <c r="V11" s="241">
        <v>141</v>
      </c>
      <c r="W11" s="241"/>
      <c r="X11" s="241">
        <v>142</v>
      </c>
      <c r="Y11" s="241">
        <v>143</v>
      </c>
      <c r="Z11" s="241">
        <v>144</v>
      </c>
      <c r="AA11" s="241"/>
      <c r="AB11" s="241">
        <v>145</v>
      </c>
      <c r="AC11" s="241"/>
      <c r="AD11" s="241">
        <v>146</v>
      </c>
      <c r="AE11" s="241">
        <v>147</v>
      </c>
      <c r="AF11" s="241">
        <v>148</v>
      </c>
      <c r="AG11" s="241"/>
      <c r="AH11" s="241">
        <v>149</v>
      </c>
      <c r="AI11" s="241"/>
      <c r="AJ11" s="241">
        <v>150</v>
      </c>
      <c r="AK11" s="241">
        <v>151</v>
      </c>
      <c r="AL11" s="241">
        <v>152</v>
      </c>
      <c r="AM11" s="241"/>
      <c r="AN11" s="241">
        <v>153</v>
      </c>
      <c r="AO11" s="241"/>
      <c r="AP11" s="241">
        <v>154</v>
      </c>
      <c r="AQ11" s="241">
        <v>155</v>
      </c>
      <c r="AR11" s="241">
        <v>156</v>
      </c>
      <c r="AS11" s="241"/>
      <c r="AT11" s="241">
        <v>157</v>
      </c>
      <c r="AU11" s="241"/>
      <c r="AV11" s="241">
        <v>158</v>
      </c>
      <c r="AW11" s="241">
        <v>159</v>
      </c>
      <c r="AX11" s="241">
        <v>160</v>
      </c>
      <c r="AY11" s="241"/>
      <c r="AZ11" s="241">
        <v>161</v>
      </c>
      <c r="BA11" s="241"/>
      <c r="BB11" s="241">
        <v>162</v>
      </c>
      <c r="BC11" s="241">
        <v>163</v>
      </c>
      <c r="BD11" s="241">
        <v>164</v>
      </c>
      <c r="BE11" s="241"/>
      <c r="BF11" s="241">
        <v>165</v>
      </c>
      <c r="BG11" s="241"/>
      <c r="BH11" s="241">
        <v>166</v>
      </c>
      <c r="BI11" s="241">
        <v>167</v>
      </c>
      <c r="BJ11" s="241">
        <v>168</v>
      </c>
      <c r="BK11" s="241"/>
      <c r="BL11" s="241">
        <v>169</v>
      </c>
      <c r="BM11" s="241"/>
      <c r="BN11" s="241">
        <v>170</v>
      </c>
      <c r="BO11" s="241">
        <v>171</v>
      </c>
      <c r="BP11" s="241">
        <v>172</v>
      </c>
      <c r="BQ11" s="241"/>
      <c r="BR11" s="241">
        <v>173</v>
      </c>
      <c r="BS11" s="241"/>
      <c r="BT11" s="241">
        <v>174</v>
      </c>
      <c r="BU11" s="241">
        <v>175</v>
      </c>
      <c r="BV11" s="241">
        <v>176</v>
      </c>
      <c r="BW11" s="241"/>
      <c r="BX11" s="241">
        <v>177</v>
      </c>
      <c r="BY11" s="241"/>
      <c r="BZ11" s="241">
        <v>178</v>
      </c>
      <c r="CA11" s="241">
        <v>179</v>
      </c>
      <c r="CB11" s="241">
        <v>180</v>
      </c>
      <c r="CC11" s="241">
        <v>181</v>
      </c>
      <c r="CD11" s="241">
        <v>182</v>
      </c>
      <c r="CE11" s="241">
        <v>183</v>
      </c>
      <c r="CF11" s="241">
        <v>184</v>
      </c>
      <c r="CG11" s="241">
        <v>185</v>
      </c>
      <c r="CH11" s="241">
        <v>186</v>
      </c>
      <c r="CI11" s="241">
        <v>187</v>
      </c>
      <c r="CJ11" s="241">
        <v>188</v>
      </c>
    </row>
    <row r="12" ht="14.4" spans="1:88">
      <c r="A12" s="238"/>
      <c r="B12" s="12" t="s">
        <v>452</v>
      </c>
      <c r="C12" s="240"/>
      <c r="D12" s="241">
        <v>130</v>
      </c>
      <c r="E12" s="241"/>
      <c r="F12" s="241">
        <v>131</v>
      </c>
      <c r="G12" s="241">
        <v>132</v>
      </c>
      <c r="H12" s="241">
        <v>133</v>
      </c>
      <c r="I12" s="241"/>
      <c r="J12" s="241">
        <v>134</v>
      </c>
      <c r="K12" s="241"/>
      <c r="L12" s="241">
        <v>135</v>
      </c>
      <c r="M12" s="241">
        <v>136</v>
      </c>
      <c r="N12" s="241">
        <v>137</v>
      </c>
      <c r="O12" s="241"/>
      <c r="P12" s="241">
        <v>138</v>
      </c>
      <c r="Q12" s="241"/>
      <c r="R12" s="241">
        <v>139</v>
      </c>
      <c r="S12" s="241">
        <v>140</v>
      </c>
      <c r="T12" s="241">
        <v>141</v>
      </c>
      <c r="U12" s="241"/>
      <c r="V12" s="241">
        <v>142</v>
      </c>
      <c r="W12" s="241"/>
      <c r="X12" s="241">
        <v>143</v>
      </c>
      <c r="Y12" s="241">
        <v>144</v>
      </c>
      <c r="Z12" s="241">
        <v>145</v>
      </c>
      <c r="AA12" s="241"/>
      <c r="AB12" s="241">
        <v>146</v>
      </c>
      <c r="AC12" s="241"/>
      <c r="AD12" s="241">
        <v>147</v>
      </c>
      <c r="AE12" s="241">
        <v>148</v>
      </c>
      <c r="AF12" s="241">
        <v>149</v>
      </c>
      <c r="AG12" s="241"/>
      <c r="AH12" s="241">
        <v>150</v>
      </c>
      <c r="AI12" s="241"/>
      <c r="AJ12" s="241">
        <v>151</v>
      </c>
      <c r="AK12" s="241">
        <v>152</v>
      </c>
      <c r="AL12" s="241">
        <v>153</v>
      </c>
      <c r="AM12" s="241"/>
      <c r="AN12" s="241">
        <v>154</v>
      </c>
      <c r="AO12" s="241"/>
      <c r="AP12" s="241">
        <v>155</v>
      </c>
      <c r="AQ12" s="241">
        <v>156</v>
      </c>
      <c r="AR12" s="241">
        <v>157</v>
      </c>
      <c r="AS12" s="241"/>
      <c r="AT12" s="241">
        <v>158</v>
      </c>
      <c r="AU12" s="241"/>
      <c r="AV12" s="241">
        <v>159</v>
      </c>
      <c r="AW12" s="241">
        <v>160</v>
      </c>
      <c r="AX12" s="241">
        <v>161</v>
      </c>
      <c r="AY12" s="241"/>
      <c r="AZ12" s="241">
        <v>162</v>
      </c>
      <c r="BA12" s="241"/>
      <c r="BB12" s="241">
        <v>163</v>
      </c>
      <c r="BC12" s="241">
        <v>164</v>
      </c>
      <c r="BD12" s="241">
        <v>165</v>
      </c>
      <c r="BE12" s="241"/>
      <c r="BF12" s="241">
        <v>166</v>
      </c>
      <c r="BG12" s="241"/>
      <c r="BH12" s="241">
        <v>167</v>
      </c>
      <c r="BI12" s="241">
        <v>168</v>
      </c>
      <c r="BJ12" s="241">
        <v>169</v>
      </c>
      <c r="BK12" s="241"/>
      <c r="BL12" s="241">
        <v>170</v>
      </c>
      <c r="BM12" s="241"/>
      <c r="BN12" s="241">
        <v>171</v>
      </c>
      <c r="BO12" s="241">
        <v>172</v>
      </c>
      <c r="BP12" s="241">
        <v>173</v>
      </c>
      <c r="BQ12" s="241"/>
      <c r="BR12" s="241">
        <v>174</v>
      </c>
      <c r="BS12" s="241"/>
      <c r="BT12" s="241">
        <v>175</v>
      </c>
      <c r="BU12" s="241">
        <v>176</v>
      </c>
      <c r="BV12" s="241">
        <v>177</v>
      </c>
      <c r="BW12" s="241"/>
      <c r="BX12" s="241">
        <v>178</v>
      </c>
      <c r="BY12" s="241"/>
      <c r="BZ12" s="241">
        <v>179</v>
      </c>
      <c r="CA12" s="241">
        <v>180</v>
      </c>
      <c r="CB12" s="241">
        <v>181</v>
      </c>
      <c r="CC12" s="241">
        <v>182</v>
      </c>
      <c r="CD12" s="241">
        <v>183</v>
      </c>
      <c r="CE12" s="241">
        <v>184</v>
      </c>
      <c r="CF12" s="241">
        <v>185</v>
      </c>
      <c r="CG12" s="241">
        <v>186</v>
      </c>
      <c r="CH12" s="241">
        <v>187</v>
      </c>
      <c r="CI12" s="241">
        <v>188</v>
      </c>
      <c r="CJ12" s="241">
        <v>189</v>
      </c>
    </row>
    <row r="13" ht="14.4" spans="1:88">
      <c r="A13" s="238"/>
      <c r="B13" s="239" t="s">
        <v>453</v>
      </c>
      <c r="C13" s="240"/>
      <c r="D13" s="241">
        <v>131</v>
      </c>
      <c r="E13" s="241"/>
      <c r="F13" s="241">
        <v>132</v>
      </c>
      <c r="G13" s="241">
        <v>133</v>
      </c>
      <c r="H13" s="241">
        <v>134</v>
      </c>
      <c r="I13" s="241"/>
      <c r="J13" s="241">
        <v>135</v>
      </c>
      <c r="K13" s="241"/>
      <c r="L13" s="241">
        <v>136</v>
      </c>
      <c r="M13" s="241">
        <v>137</v>
      </c>
      <c r="N13" s="241">
        <v>138</v>
      </c>
      <c r="O13" s="241"/>
      <c r="P13" s="241">
        <v>139</v>
      </c>
      <c r="Q13" s="241"/>
      <c r="R13" s="241">
        <v>140</v>
      </c>
      <c r="S13" s="241">
        <v>141</v>
      </c>
      <c r="T13" s="241">
        <v>142</v>
      </c>
      <c r="U13" s="241"/>
      <c r="V13" s="241">
        <v>143</v>
      </c>
      <c r="W13" s="241"/>
      <c r="X13" s="241">
        <v>144</v>
      </c>
      <c r="Y13" s="241">
        <v>145</v>
      </c>
      <c r="Z13" s="241">
        <v>146</v>
      </c>
      <c r="AA13" s="241"/>
      <c r="AB13" s="241">
        <v>147</v>
      </c>
      <c r="AC13" s="241"/>
      <c r="AD13" s="241">
        <v>148</v>
      </c>
      <c r="AE13" s="241">
        <v>149</v>
      </c>
      <c r="AF13" s="241">
        <v>150</v>
      </c>
      <c r="AG13" s="241"/>
      <c r="AH13" s="241">
        <v>151</v>
      </c>
      <c r="AI13" s="241"/>
      <c r="AJ13" s="241">
        <v>152</v>
      </c>
      <c r="AK13" s="241">
        <v>153</v>
      </c>
      <c r="AL13" s="241">
        <v>154</v>
      </c>
      <c r="AM13" s="241"/>
      <c r="AN13" s="241">
        <v>155</v>
      </c>
      <c r="AO13" s="241"/>
      <c r="AP13" s="241">
        <v>156</v>
      </c>
      <c r="AQ13" s="241">
        <v>157</v>
      </c>
      <c r="AR13" s="241">
        <v>158</v>
      </c>
      <c r="AS13" s="241"/>
      <c r="AT13" s="241">
        <v>159</v>
      </c>
      <c r="AU13" s="241"/>
      <c r="AV13" s="241">
        <v>160</v>
      </c>
      <c r="AW13" s="241">
        <v>161</v>
      </c>
      <c r="AX13" s="241">
        <v>162</v>
      </c>
      <c r="AY13" s="241"/>
      <c r="AZ13" s="241">
        <v>163</v>
      </c>
      <c r="BA13" s="241"/>
      <c r="BB13" s="241">
        <v>164</v>
      </c>
      <c r="BC13" s="241">
        <v>165</v>
      </c>
      <c r="BD13" s="241">
        <v>166</v>
      </c>
      <c r="BE13" s="241"/>
      <c r="BF13" s="241">
        <v>167</v>
      </c>
      <c r="BG13" s="241"/>
      <c r="BH13" s="241">
        <v>168</v>
      </c>
      <c r="BI13" s="241">
        <v>169</v>
      </c>
      <c r="BJ13" s="241">
        <v>170</v>
      </c>
      <c r="BK13" s="241"/>
      <c r="BL13" s="241">
        <v>171</v>
      </c>
      <c r="BM13" s="241"/>
      <c r="BN13" s="241">
        <v>172</v>
      </c>
      <c r="BO13" s="241">
        <v>173</v>
      </c>
      <c r="BP13" s="241">
        <v>174</v>
      </c>
      <c r="BQ13" s="241"/>
      <c r="BR13" s="241">
        <v>175</v>
      </c>
      <c r="BS13" s="241"/>
      <c r="BT13" s="241">
        <v>176</v>
      </c>
      <c r="BU13" s="241">
        <v>177</v>
      </c>
      <c r="BV13" s="241">
        <v>178</v>
      </c>
      <c r="BW13" s="241"/>
      <c r="BX13" s="241">
        <v>179</v>
      </c>
      <c r="BY13" s="241"/>
      <c r="BZ13" s="241">
        <v>180</v>
      </c>
      <c r="CA13" s="241">
        <v>181</v>
      </c>
      <c r="CB13" s="241">
        <v>182</v>
      </c>
      <c r="CC13" s="241">
        <v>183</v>
      </c>
      <c r="CD13" s="241">
        <v>184</v>
      </c>
      <c r="CE13" s="241">
        <v>185</v>
      </c>
      <c r="CF13" s="241">
        <v>186</v>
      </c>
      <c r="CG13" s="241">
        <v>187</v>
      </c>
      <c r="CH13" s="241">
        <v>188</v>
      </c>
      <c r="CI13" s="241">
        <v>189</v>
      </c>
      <c r="CJ13" s="241">
        <v>190</v>
      </c>
    </row>
    <row r="14" ht="14.4" spans="1:88">
      <c r="A14" s="238"/>
      <c r="B14" s="12" t="s">
        <v>665</v>
      </c>
      <c r="C14" s="240"/>
      <c r="D14" s="241">
        <v>132</v>
      </c>
      <c r="E14" s="241"/>
      <c r="F14" s="241">
        <v>133</v>
      </c>
      <c r="G14" s="241">
        <v>134</v>
      </c>
      <c r="H14" s="241">
        <v>135</v>
      </c>
      <c r="I14" s="241"/>
      <c r="J14" s="241">
        <v>136</v>
      </c>
      <c r="K14" s="241"/>
      <c r="L14" s="241">
        <v>137</v>
      </c>
      <c r="M14" s="241">
        <v>138</v>
      </c>
      <c r="N14" s="241">
        <v>139</v>
      </c>
      <c r="O14" s="241"/>
      <c r="P14" s="241">
        <v>140</v>
      </c>
      <c r="Q14" s="241"/>
      <c r="R14" s="241">
        <v>141</v>
      </c>
      <c r="S14" s="241">
        <v>142</v>
      </c>
      <c r="T14" s="241">
        <v>143</v>
      </c>
      <c r="U14" s="241"/>
      <c r="V14" s="241">
        <v>144</v>
      </c>
      <c r="W14" s="241"/>
      <c r="X14" s="241">
        <v>145</v>
      </c>
      <c r="Y14" s="241">
        <v>146</v>
      </c>
      <c r="Z14" s="241">
        <v>147</v>
      </c>
      <c r="AA14" s="241"/>
      <c r="AB14" s="241">
        <v>148</v>
      </c>
      <c r="AC14" s="241"/>
      <c r="AD14" s="241">
        <v>149</v>
      </c>
      <c r="AE14" s="241">
        <v>150</v>
      </c>
      <c r="AF14" s="241">
        <v>151</v>
      </c>
      <c r="AG14" s="241"/>
      <c r="AH14" s="241">
        <v>152</v>
      </c>
      <c r="AI14" s="241"/>
      <c r="AJ14" s="241">
        <v>153</v>
      </c>
      <c r="AK14" s="241">
        <v>154</v>
      </c>
      <c r="AL14" s="241">
        <v>155</v>
      </c>
      <c r="AM14" s="241"/>
      <c r="AN14" s="241">
        <v>156</v>
      </c>
      <c r="AO14" s="241"/>
      <c r="AP14" s="241">
        <v>157</v>
      </c>
      <c r="AQ14" s="241">
        <v>158</v>
      </c>
      <c r="AR14" s="241">
        <v>159</v>
      </c>
      <c r="AS14" s="241"/>
      <c r="AT14" s="241">
        <v>160</v>
      </c>
      <c r="AU14" s="241"/>
      <c r="AV14" s="241">
        <v>161</v>
      </c>
      <c r="AW14" s="241">
        <v>162</v>
      </c>
      <c r="AX14" s="241">
        <v>163</v>
      </c>
      <c r="AY14" s="241"/>
      <c r="AZ14" s="241">
        <v>164</v>
      </c>
      <c r="BA14" s="241"/>
      <c r="BB14" s="241">
        <v>165</v>
      </c>
      <c r="BC14" s="241">
        <v>166</v>
      </c>
      <c r="BD14" s="241">
        <v>167</v>
      </c>
      <c r="BE14" s="241"/>
      <c r="BF14" s="241">
        <v>168</v>
      </c>
      <c r="BG14" s="241"/>
      <c r="BH14" s="241">
        <v>169</v>
      </c>
      <c r="BI14" s="241">
        <v>170</v>
      </c>
      <c r="BJ14" s="241">
        <v>171</v>
      </c>
      <c r="BK14" s="241"/>
      <c r="BL14" s="241">
        <v>172</v>
      </c>
      <c r="BM14" s="241"/>
      <c r="BN14" s="241">
        <v>173</v>
      </c>
      <c r="BO14" s="241">
        <v>174</v>
      </c>
      <c r="BP14" s="241">
        <v>175</v>
      </c>
      <c r="BQ14" s="241"/>
      <c r="BR14" s="241">
        <v>176</v>
      </c>
      <c r="BS14" s="241"/>
      <c r="BT14" s="241">
        <v>177</v>
      </c>
      <c r="BU14" s="241">
        <v>178</v>
      </c>
      <c r="BV14" s="241">
        <v>179</v>
      </c>
      <c r="BW14" s="241"/>
      <c r="BX14" s="241">
        <v>180</v>
      </c>
      <c r="BY14" s="241"/>
      <c r="BZ14" s="241">
        <v>181</v>
      </c>
      <c r="CA14" s="241">
        <v>182</v>
      </c>
      <c r="CB14" s="241">
        <v>183</v>
      </c>
      <c r="CC14" s="241">
        <v>184</v>
      </c>
      <c r="CD14" s="241">
        <v>185</v>
      </c>
      <c r="CE14" s="241">
        <v>186</v>
      </c>
      <c r="CF14" s="241">
        <v>187</v>
      </c>
      <c r="CG14" s="241">
        <v>188</v>
      </c>
      <c r="CH14" s="241">
        <v>189</v>
      </c>
      <c r="CI14" s="241">
        <v>190</v>
      </c>
      <c r="CJ14" s="241">
        <v>191</v>
      </c>
    </row>
    <row r="15" ht="14.4" spans="1:88">
      <c r="A15" s="238"/>
      <c r="B15" s="239" t="s">
        <v>666</v>
      </c>
      <c r="C15" s="240"/>
      <c r="D15" s="241">
        <v>133</v>
      </c>
      <c r="E15" s="241"/>
      <c r="F15" s="241">
        <v>134</v>
      </c>
      <c r="G15" s="241">
        <v>135</v>
      </c>
      <c r="H15" s="241">
        <v>136</v>
      </c>
      <c r="I15" s="241"/>
      <c r="J15" s="241">
        <v>137</v>
      </c>
      <c r="K15" s="241"/>
      <c r="L15" s="241">
        <v>138</v>
      </c>
      <c r="M15" s="241">
        <v>139</v>
      </c>
      <c r="N15" s="241">
        <v>140</v>
      </c>
      <c r="O15" s="241"/>
      <c r="P15" s="241">
        <v>141</v>
      </c>
      <c r="Q15" s="241"/>
      <c r="R15" s="241">
        <v>142</v>
      </c>
      <c r="S15" s="241">
        <v>143</v>
      </c>
      <c r="T15" s="241">
        <v>144</v>
      </c>
      <c r="U15" s="241"/>
      <c r="V15" s="241">
        <v>145</v>
      </c>
      <c r="W15" s="241"/>
      <c r="X15" s="241">
        <v>146</v>
      </c>
      <c r="Y15" s="241">
        <v>147</v>
      </c>
      <c r="Z15" s="241">
        <v>148</v>
      </c>
      <c r="AA15" s="241"/>
      <c r="AB15" s="241">
        <v>149</v>
      </c>
      <c r="AC15" s="241"/>
      <c r="AD15" s="241">
        <v>150</v>
      </c>
      <c r="AE15" s="241">
        <v>151</v>
      </c>
      <c r="AF15" s="241">
        <v>152</v>
      </c>
      <c r="AG15" s="241"/>
      <c r="AH15" s="241">
        <v>153</v>
      </c>
      <c r="AI15" s="241"/>
      <c r="AJ15" s="241">
        <v>154</v>
      </c>
      <c r="AK15" s="241">
        <v>155</v>
      </c>
      <c r="AL15" s="241">
        <v>156</v>
      </c>
      <c r="AM15" s="241"/>
      <c r="AN15" s="241">
        <v>157</v>
      </c>
      <c r="AO15" s="241"/>
      <c r="AP15" s="241">
        <v>158</v>
      </c>
      <c r="AQ15" s="241">
        <v>159</v>
      </c>
      <c r="AR15" s="241">
        <v>160</v>
      </c>
      <c r="AS15" s="241"/>
      <c r="AT15" s="241">
        <v>161</v>
      </c>
      <c r="AU15" s="241"/>
      <c r="AV15" s="241">
        <v>162</v>
      </c>
      <c r="AW15" s="241">
        <v>163</v>
      </c>
      <c r="AX15" s="241">
        <v>164</v>
      </c>
      <c r="AY15" s="241"/>
      <c r="AZ15" s="241">
        <v>165</v>
      </c>
      <c r="BA15" s="241"/>
      <c r="BB15" s="241">
        <v>166</v>
      </c>
      <c r="BC15" s="241">
        <v>167</v>
      </c>
      <c r="BD15" s="241">
        <v>168</v>
      </c>
      <c r="BE15" s="241"/>
      <c r="BF15" s="241">
        <v>169</v>
      </c>
      <c r="BG15" s="241"/>
      <c r="BH15" s="241">
        <v>170</v>
      </c>
      <c r="BI15" s="241">
        <v>171</v>
      </c>
      <c r="BJ15" s="241">
        <v>172</v>
      </c>
      <c r="BK15" s="241"/>
      <c r="BL15" s="241">
        <v>173</v>
      </c>
      <c r="BM15" s="241"/>
      <c r="BN15" s="241">
        <v>174</v>
      </c>
      <c r="BO15" s="241">
        <v>175</v>
      </c>
      <c r="BP15" s="241">
        <v>176</v>
      </c>
      <c r="BQ15" s="241"/>
      <c r="BR15" s="241">
        <v>177</v>
      </c>
      <c r="BS15" s="241"/>
      <c r="BT15" s="241">
        <v>178</v>
      </c>
      <c r="BU15" s="241">
        <v>179</v>
      </c>
      <c r="BV15" s="241">
        <v>180</v>
      </c>
      <c r="BW15" s="241"/>
      <c r="BX15" s="241">
        <v>181</v>
      </c>
      <c r="BY15" s="241"/>
      <c r="BZ15" s="241">
        <v>182</v>
      </c>
      <c r="CA15" s="241">
        <v>183</v>
      </c>
      <c r="CB15" s="241">
        <v>184</v>
      </c>
      <c r="CC15" s="241">
        <v>185</v>
      </c>
      <c r="CD15" s="241">
        <v>186</v>
      </c>
      <c r="CE15" s="241">
        <v>187</v>
      </c>
      <c r="CF15" s="241">
        <v>188</v>
      </c>
      <c r="CG15" s="241">
        <v>189</v>
      </c>
      <c r="CH15" s="241">
        <v>190</v>
      </c>
      <c r="CI15" s="241">
        <v>191</v>
      </c>
      <c r="CJ15" s="241">
        <v>192</v>
      </c>
    </row>
    <row r="16" ht="14.4" spans="1:88">
      <c r="A16" s="238"/>
      <c r="B16" s="239" t="s">
        <v>667</v>
      </c>
      <c r="C16" s="240"/>
      <c r="D16" s="241">
        <v>134</v>
      </c>
      <c r="E16" s="241"/>
      <c r="F16" s="241">
        <v>135</v>
      </c>
      <c r="G16" s="241">
        <v>136</v>
      </c>
      <c r="H16" s="241">
        <v>137</v>
      </c>
      <c r="I16" s="241"/>
      <c r="J16" s="241">
        <v>138</v>
      </c>
      <c r="K16" s="241"/>
      <c r="L16" s="241">
        <v>139</v>
      </c>
      <c r="M16" s="241">
        <v>140</v>
      </c>
      <c r="N16" s="241">
        <v>141</v>
      </c>
      <c r="O16" s="241"/>
      <c r="P16" s="241">
        <v>142</v>
      </c>
      <c r="Q16" s="241"/>
      <c r="R16" s="241">
        <v>143</v>
      </c>
      <c r="S16" s="241">
        <v>144</v>
      </c>
      <c r="T16" s="241">
        <v>145</v>
      </c>
      <c r="U16" s="241"/>
      <c r="V16" s="241">
        <v>146</v>
      </c>
      <c r="W16" s="241"/>
      <c r="X16" s="241">
        <v>147</v>
      </c>
      <c r="Y16" s="241">
        <v>148</v>
      </c>
      <c r="Z16" s="241">
        <v>149</v>
      </c>
      <c r="AA16" s="241"/>
      <c r="AB16" s="241">
        <v>150</v>
      </c>
      <c r="AC16" s="241"/>
      <c r="AD16" s="241">
        <v>151</v>
      </c>
      <c r="AE16" s="241">
        <v>152</v>
      </c>
      <c r="AF16" s="241">
        <v>153</v>
      </c>
      <c r="AG16" s="241"/>
      <c r="AH16" s="241">
        <v>154</v>
      </c>
      <c r="AI16" s="241"/>
      <c r="AJ16" s="241">
        <v>155</v>
      </c>
      <c r="AK16" s="241">
        <v>156</v>
      </c>
      <c r="AL16" s="241">
        <v>157</v>
      </c>
      <c r="AM16" s="241"/>
      <c r="AN16" s="241">
        <v>158</v>
      </c>
      <c r="AO16" s="241"/>
      <c r="AP16" s="241">
        <v>159</v>
      </c>
      <c r="AQ16" s="241">
        <v>160</v>
      </c>
      <c r="AR16" s="241">
        <v>161</v>
      </c>
      <c r="AS16" s="241"/>
      <c r="AT16" s="241">
        <v>162</v>
      </c>
      <c r="AU16" s="241"/>
      <c r="AV16" s="241">
        <v>163</v>
      </c>
      <c r="AW16" s="241">
        <v>164</v>
      </c>
      <c r="AX16" s="241">
        <v>165</v>
      </c>
      <c r="AY16" s="241"/>
      <c r="AZ16" s="241">
        <v>166</v>
      </c>
      <c r="BA16" s="241"/>
      <c r="BB16" s="241">
        <v>167</v>
      </c>
      <c r="BC16" s="241">
        <v>168</v>
      </c>
      <c r="BD16" s="241">
        <v>169</v>
      </c>
      <c r="BE16" s="241"/>
      <c r="BF16" s="241">
        <v>170</v>
      </c>
      <c r="BG16" s="241"/>
      <c r="BH16" s="241">
        <v>171</v>
      </c>
      <c r="BI16" s="241">
        <v>172</v>
      </c>
      <c r="BJ16" s="241">
        <v>173</v>
      </c>
      <c r="BK16" s="241"/>
      <c r="BL16" s="241">
        <v>174</v>
      </c>
      <c r="BM16" s="241"/>
      <c r="BN16" s="241">
        <v>175</v>
      </c>
      <c r="BO16" s="241">
        <v>176</v>
      </c>
      <c r="BP16" s="241">
        <v>177</v>
      </c>
      <c r="BQ16" s="241"/>
      <c r="BR16" s="241">
        <v>178</v>
      </c>
      <c r="BS16" s="241"/>
      <c r="BT16" s="241">
        <v>179</v>
      </c>
      <c r="BU16" s="241">
        <v>180</v>
      </c>
      <c r="BV16" s="241">
        <v>181</v>
      </c>
      <c r="BW16" s="241"/>
      <c r="BX16" s="241">
        <v>182</v>
      </c>
      <c r="BY16" s="241"/>
      <c r="BZ16" s="241">
        <v>183</v>
      </c>
      <c r="CA16" s="241">
        <v>184</v>
      </c>
      <c r="CB16" s="241">
        <v>185</v>
      </c>
      <c r="CC16" s="241">
        <v>186</v>
      </c>
      <c r="CD16" s="241">
        <v>187</v>
      </c>
      <c r="CE16" s="241">
        <v>188</v>
      </c>
      <c r="CF16" s="241">
        <v>189</v>
      </c>
      <c r="CG16" s="241">
        <v>190</v>
      </c>
      <c r="CH16" s="241">
        <v>191</v>
      </c>
      <c r="CI16" s="241">
        <v>192</v>
      </c>
      <c r="CJ16" s="241">
        <v>193</v>
      </c>
    </row>
    <row r="17" ht="14.4" spans="1:88">
      <c r="A17" s="238"/>
      <c r="B17" s="12" t="s">
        <v>672</v>
      </c>
      <c r="C17" s="240"/>
      <c r="D17" s="241">
        <v>135</v>
      </c>
      <c r="E17" s="241"/>
      <c r="F17" s="241">
        <v>136</v>
      </c>
      <c r="G17" s="241">
        <v>137</v>
      </c>
      <c r="H17" s="241">
        <v>138</v>
      </c>
      <c r="I17" s="241"/>
      <c r="J17" s="241">
        <v>139</v>
      </c>
      <c r="K17" s="241"/>
      <c r="L17" s="241">
        <v>140</v>
      </c>
      <c r="M17" s="241">
        <v>141</v>
      </c>
      <c r="N17" s="241">
        <v>142</v>
      </c>
      <c r="O17" s="241"/>
      <c r="P17" s="241">
        <v>143</v>
      </c>
      <c r="Q17" s="241"/>
      <c r="R17" s="241">
        <v>144</v>
      </c>
      <c r="S17" s="241">
        <v>145</v>
      </c>
      <c r="T17" s="241">
        <v>146</v>
      </c>
      <c r="U17" s="241"/>
      <c r="V17" s="241">
        <v>147</v>
      </c>
      <c r="W17" s="241"/>
      <c r="X17" s="241">
        <v>148</v>
      </c>
      <c r="Y17" s="241">
        <v>149</v>
      </c>
      <c r="Z17" s="241">
        <v>150</v>
      </c>
      <c r="AA17" s="241"/>
      <c r="AB17" s="241">
        <v>151</v>
      </c>
      <c r="AC17" s="241"/>
      <c r="AD17" s="241">
        <v>152</v>
      </c>
      <c r="AE17" s="241">
        <v>153</v>
      </c>
      <c r="AF17" s="241">
        <v>154</v>
      </c>
      <c r="AG17" s="241"/>
      <c r="AH17" s="241">
        <v>155</v>
      </c>
      <c r="AI17" s="241"/>
      <c r="AJ17" s="241">
        <v>156</v>
      </c>
      <c r="AK17" s="241">
        <v>157</v>
      </c>
      <c r="AL17" s="241">
        <v>158</v>
      </c>
      <c r="AM17" s="241"/>
      <c r="AN17" s="241">
        <v>159</v>
      </c>
      <c r="AO17" s="241"/>
      <c r="AP17" s="241">
        <v>160</v>
      </c>
      <c r="AQ17" s="241">
        <v>161</v>
      </c>
      <c r="AR17" s="241">
        <v>162</v>
      </c>
      <c r="AS17" s="241"/>
      <c r="AT17" s="241">
        <v>163</v>
      </c>
      <c r="AU17" s="241"/>
      <c r="AV17" s="241">
        <v>164</v>
      </c>
      <c r="AW17" s="241">
        <v>165</v>
      </c>
      <c r="AX17" s="241">
        <v>166</v>
      </c>
      <c r="AY17" s="241"/>
      <c r="AZ17" s="241">
        <v>167</v>
      </c>
      <c r="BA17" s="241"/>
      <c r="BB17" s="241">
        <v>168</v>
      </c>
      <c r="BC17" s="241">
        <v>169</v>
      </c>
      <c r="BD17" s="241">
        <v>170</v>
      </c>
      <c r="BE17" s="241"/>
      <c r="BF17" s="241">
        <v>171</v>
      </c>
      <c r="BG17" s="241"/>
      <c r="BH17" s="241">
        <v>172</v>
      </c>
      <c r="BI17" s="241">
        <v>173</v>
      </c>
      <c r="BJ17" s="241">
        <v>174</v>
      </c>
      <c r="BK17" s="241"/>
      <c r="BL17" s="241">
        <v>175</v>
      </c>
      <c r="BM17" s="241"/>
      <c r="BN17" s="241">
        <v>176</v>
      </c>
      <c r="BO17" s="241">
        <v>177</v>
      </c>
      <c r="BP17" s="241">
        <v>178</v>
      </c>
      <c r="BQ17" s="241"/>
      <c r="BR17" s="241">
        <v>179</v>
      </c>
      <c r="BS17" s="241"/>
      <c r="BT17" s="241">
        <v>180</v>
      </c>
      <c r="BU17" s="241">
        <v>181</v>
      </c>
      <c r="BV17" s="241">
        <v>182</v>
      </c>
      <c r="BW17" s="241"/>
      <c r="BX17" s="241">
        <v>183</v>
      </c>
      <c r="BY17" s="241"/>
      <c r="BZ17" s="241">
        <v>184</v>
      </c>
      <c r="CA17" s="241">
        <v>185</v>
      </c>
      <c r="CB17" s="241">
        <v>186</v>
      </c>
      <c r="CC17" s="241">
        <v>187</v>
      </c>
      <c r="CD17" s="241">
        <v>188</v>
      </c>
      <c r="CE17" s="241">
        <v>189</v>
      </c>
      <c r="CF17" s="241">
        <v>190</v>
      </c>
      <c r="CG17" s="241">
        <v>191</v>
      </c>
      <c r="CH17" s="241">
        <v>192</v>
      </c>
      <c r="CI17" s="241">
        <v>193</v>
      </c>
      <c r="CJ17" s="241">
        <v>194</v>
      </c>
    </row>
    <row r="18" ht="14.4" spans="1:88">
      <c r="A18" s="238"/>
      <c r="B18" s="239" t="s">
        <v>673</v>
      </c>
      <c r="C18" s="240"/>
      <c r="D18" s="241">
        <v>136</v>
      </c>
      <c r="E18" s="241"/>
      <c r="F18" s="241">
        <v>137</v>
      </c>
      <c r="G18" s="241">
        <v>138</v>
      </c>
      <c r="H18" s="241">
        <v>139</v>
      </c>
      <c r="I18" s="241"/>
      <c r="J18" s="241">
        <v>140</v>
      </c>
      <c r="K18" s="241"/>
      <c r="L18" s="241">
        <v>141</v>
      </c>
      <c r="M18" s="241">
        <v>142</v>
      </c>
      <c r="N18" s="241">
        <v>143</v>
      </c>
      <c r="O18" s="241"/>
      <c r="P18" s="241">
        <v>144</v>
      </c>
      <c r="Q18" s="241"/>
      <c r="R18" s="241">
        <v>145</v>
      </c>
      <c r="S18" s="241">
        <v>146</v>
      </c>
      <c r="T18" s="241">
        <v>147</v>
      </c>
      <c r="U18" s="241"/>
      <c r="V18" s="241">
        <v>148</v>
      </c>
      <c r="W18" s="241"/>
      <c r="X18" s="241">
        <v>149</v>
      </c>
      <c r="Y18" s="241">
        <v>150</v>
      </c>
      <c r="Z18" s="241">
        <v>151</v>
      </c>
      <c r="AA18" s="241"/>
      <c r="AB18" s="241">
        <v>152</v>
      </c>
      <c r="AC18" s="241"/>
      <c r="AD18" s="241">
        <v>153</v>
      </c>
      <c r="AE18" s="241">
        <v>154</v>
      </c>
      <c r="AF18" s="241">
        <v>155</v>
      </c>
      <c r="AG18" s="241"/>
      <c r="AH18" s="241">
        <v>156</v>
      </c>
      <c r="AI18" s="241"/>
      <c r="AJ18" s="241">
        <v>157</v>
      </c>
      <c r="AK18" s="241">
        <v>158</v>
      </c>
      <c r="AL18" s="241">
        <v>159</v>
      </c>
      <c r="AM18" s="241"/>
      <c r="AN18" s="241">
        <v>160</v>
      </c>
      <c r="AO18" s="241"/>
      <c r="AP18" s="241">
        <v>161</v>
      </c>
      <c r="AQ18" s="241">
        <v>162</v>
      </c>
      <c r="AR18" s="241">
        <v>163</v>
      </c>
      <c r="AS18" s="241"/>
      <c r="AT18" s="241">
        <v>164</v>
      </c>
      <c r="AU18" s="241"/>
      <c r="AV18" s="241">
        <v>165</v>
      </c>
      <c r="AW18" s="241">
        <v>166</v>
      </c>
      <c r="AX18" s="241">
        <v>167</v>
      </c>
      <c r="AY18" s="241"/>
      <c r="AZ18" s="241">
        <v>168</v>
      </c>
      <c r="BA18" s="241"/>
      <c r="BB18" s="241">
        <v>169</v>
      </c>
      <c r="BC18" s="241">
        <v>170</v>
      </c>
      <c r="BD18" s="241">
        <v>171</v>
      </c>
      <c r="BE18" s="241"/>
      <c r="BF18" s="241">
        <v>172</v>
      </c>
      <c r="BG18" s="241"/>
      <c r="BH18" s="241">
        <v>173</v>
      </c>
      <c r="BI18" s="241">
        <v>174</v>
      </c>
      <c r="BJ18" s="241">
        <v>175</v>
      </c>
      <c r="BK18" s="241"/>
      <c r="BL18" s="241">
        <v>176</v>
      </c>
      <c r="BM18" s="241"/>
      <c r="BN18" s="241">
        <v>177</v>
      </c>
      <c r="BO18" s="241">
        <v>178</v>
      </c>
      <c r="BP18" s="241">
        <v>179</v>
      </c>
      <c r="BQ18" s="241"/>
      <c r="BR18" s="241">
        <v>180</v>
      </c>
      <c r="BS18" s="241"/>
      <c r="BT18" s="241">
        <v>181</v>
      </c>
      <c r="BU18" s="241">
        <v>182</v>
      </c>
      <c r="BV18" s="241">
        <v>183</v>
      </c>
      <c r="BW18" s="241"/>
      <c r="BX18" s="241">
        <v>184</v>
      </c>
      <c r="BY18" s="241"/>
      <c r="BZ18" s="241">
        <v>185</v>
      </c>
      <c r="CA18" s="241">
        <v>186</v>
      </c>
      <c r="CB18" s="241">
        <v>187</v>
      </c>
      <c r="CC18" s="241">
        <v>188</v>
      </c>
      <c r="CD18" s="241">
        <v>189</v>
      </c>
      <c r="CE18" s="241">
        <v>190</v>
      </c>
      <c r="CF18" s="241">
        <v>191</v>
      </c>
      <c r="CG18" s="241">
        <v>192</v>
      </c>
      <c r="CH18" s="241">
        <v>193</v>
      </c>
      <c r="CI18" s="241">
        <v>194</v>
      </c>
      <c r="CJ18" s="241">
        <v>195</v>
      </c>
    </row>
    <row r="19" ht="14.4" spans="1:88">
      <c r="A19" s="238"/>
      <c r="B19" s="239" t="s">
        <v>674</v>
      </c>
      <c r="C19" s="240"/>
      <c r="D19" s="241">
        <v>137</v>
      </c>
      <c r="E19" s="241"/>
      <c r="F19" s="241">
        <v>138</v>
      </c>
      <c r="G19" s="241">
        <v>139</v>
      </c>
      <c r="H19" s="241">
        <v>140</v>
      </c>
      <c r="I19" s="241"/>
      <c r="J19" s="241">
        <v>141</v>
      </c>
      <c r="K19" s="241"/>
      <c r="L19" s="241">
        <v>142</v>
      </c>
      <c r="M19" s="241">
        <v>143</v>
      </c>
      <c r="N19" s="241">
        <v>144</v>
      </c>
      <c r="O19" s="241"/>
      <c r="P19" s="241">
        <v>145</v>
      </c>
      <c r="Q19" s="241"/>
      <c r="R19" s="241">
        <v>146</v>
      </c>
      <c r="S19" s="241">
        <v>147</v>
      </c>
      <c r="T19" s="241">
        <v>148</v>
      </c>
      <c r="U19" s="241"/>
      <c r="V19" s="241">
        <v>149</v>
      </c>
      <c r="W19" s="241"/>
      <c r="X19" s="241">
        <v>150</v>
      </c>
      <c r="Y19" s="241">
        <v>151</v>
      </c>
      <c r="Z19" s="241">
        <v>152</v>
      </c>
      <c r="AA19" s="241"/>
      <c r="AB19" s="241">
        <v>153</v>
      </c>
      <c r="AC19" s="241"/>
      <c r="AD19" s="241">
        <v>154</v>
      </c>
      <c r="AE19" s="241">
        <v>155</v>
      </c>
      <c r="AF19" s="241">
        <v>156</v>
      </c>
      <c r="AG19" s="241"/>
      <c r="AH19" s="241">
        <v>157</v>
      </c>
      <c r="AI19" s="241"/>
      <c r="AJ19" s="241">
        <v>158</v>
      </c>
      <c r="AK19" s="241">
        <v>159</v>
      </c>
      <c r="AL19" s="241">
        <v>160</v>
      </c>
      <c r="AM19" s="241"/>
      <c r="AN19" s="241">
        <v>161</v>
      </c>
      <c r="AO19" s="241"/>
      <c r="AP19" s="241">
        <v>162</v>
      </c>
      <c r="AQ19" s="241">
        <v>163</v>
      </c>
      <c r="AR19" s="241">
        <v>164</v>
      </c>
      <c r="AS19" s="241"/>
      <c r="AT19" s="241">
        <v>165</v>
      </c>
      <c r="AU19" s="241"/>
      <c r="AV19" s="241">
        <v>166</v>
      </c>
      <c r="AW19" s="241">
        <v>167</v>
      </c>
      <c r="AX19" s="241">
        <v>168</v>
      </c>
      <c r="AY19" s="241"/>
      <c r="AZ19" s="241">
        <v>169</v>
      </c>
      <c r="BA19" s="241"/>
      <c r="BB19" s="241">
        <v>170</v>
      </c>
      <c r="BC19" s="241">
        <v>171</v>
      </c>
      <c r="BD19" s="241">
        <v>172</v>
      </c>
      <c r="BE19" s="241"/>
      <c r="BF19" s="241">
        <v>173</v>
      </c>
      <c r="BG19" s="241"/>
      <c r="BH19" s="241">
        <v>174</v>
      </c>
      <c r="BI19" s="241">
        <v>175</v>
      </c>
      <c r="BJ19" s="241">
        <v>176</v>
      </c>
      <c r="BK19" s="241"/>
      <c r="BL19" s="241">
        <v>177</v>
      </c>
      <c r="BM19" s="241"/>
      <c r="BN19" s="241">
        <v>178</v>
      </c>
      <c r="BO19" s="241">
        <v>179</v>
      </c>
      <c r="BP19" s="241">
        <v>180</v>
      </c>
      <c r="BQ19" s="241"/>
      <c r="BR19" s="241">
        <v>181</v>
      </c>
      <c r="BS19" s="241"/>
      <c r="BT19" s="241">
        <v>182</v>
      </c>
      <c r="BU19" s="241">
        <v>183</v>
      </c>
      <c r="BV19" s="241">
        <v>184</v>
      </c>
      <c r="BW19" s="241"/>
      <c r="BX19" s="241">
        <v>185</v>
      </c>
      <c r="BY19" s="241"/>
      <c r="BZ19" s="241">
        <v>186</v>
      </c>
      <c r="CA19" s="241">
        <v>187</v>
      </c>
      <c r="CB19" s="241">
        <v>188</v>
      </c>
      <c r="CC19" s="241">
        <v>189</v>
      </c>
      <c r="CD19" s="241">
        <v>190</v>
      </c>
      <c r="CE19" s="241">
        <v>191</v>
      </c>
      <c r="CF19" s="241">
        <v>192</v>
      </c>
      <c r="CG19" s="241">
        <v>193</v>
      </c>
      <c r="CH19" s="241">
        <v>194</v>
      </c>
      <c r="CI19" s="241">
        <v>195</v>
      </c>
      <c r="CJ19" s="241">
        <v>196</v>
      </c>
    </row>
    <row r="20" ht="14.4" spans="1:88">
      <c r="A20" s="238"/>
      <c r="B20" s="239" t="s">
        <v>675</v>
      </c>
      <c r="C20" s="240"/>
      <c r="D20" s="241">
        <v>138</v>
      </c>
      <c r="E20" s="241"/>
      <c r="F20" s="241">
        <v>139</v>
      </c>
      <c r="G20" s="241">
        <v>140</v>
      </c>
      <c r="H20" s="241">
        <v>141</v>
      </c>
      <c r="I20" s="241"/>
      <c r="J20" s="241">
        <v>142</v>
      </c>
      <c r="K20" s="241"/>
      <c r="L20" s="241">
        <v>143</v>
      </c>
      <c r="M20" s="241">
        <v>144</v>
      </c>
      <c r="N20" s="241">
        <v>145</v>
      </c>
      <c r="O20" s="241"/>
      <c r="P20" s="241">
        <v>146</v>
      </c>
      <c r="Q20" s="241"/>
      <c r="R20" s="241">
        <v>147</v>
      </c>
      <c r="S20" s="241">
        <v>148</v>
      </c>
      <c r="T20" s="241">
        <v>149</v>
      </c>
      <c r="U20" s="241"/>
      <c r="V20" s="241">
        <v>150</v>
      </c>
      <c r="W20" s="241"/>
      <c r="X20" s="241">
        <v>151</v>
      </c>
      <c r="Y20" s="241">
        <v>152</v>
      </c>
      <c r="Z20" s="241">
        <v>153</v>
      </c>
      <c r="AA20" s="241"/>
      <c r="AB20" s="241">
        <v>154</v>
      </c>
      <c r="AC20" s="241"/>
      <c r="AD20" s="241">
        <v>155</v>
      </c>
      <c r="AE20" s="241">
        <v>156</v>
      </c>
      <c r="AF20" s="241">
        <v>157</v>
      </c>
      <c r="AG20" s="241"/>
      <c r="AH20" s="241">
        <v>158</v>
      </c>
      <c r="AI20" s="241"/>
      <c r="AJ20" s="241">
        <v>159</v>
      </c>
      <c r="AK20" s="241">
        <v>160</v>
      </c>
      <c r="AL20" s="241">
        <v>161</v>
      </c>
      <c r="AM20" s="241"/>
      <c r="AN20" s="241">
        <v>162</v>
      </c>
      <c r="AO20" s="241"/>
      <c r="AP20" s="241">
        <v>163</v>
      </c>
      <c r="AQ20" s="241">
        <v>164</v>
      </c>
      <c r="AR20" s="241">
        <v>165</v>
      </c>
      <c r="AS20" s="241"/>
      <c r="AT20" s="241">
        <v>166</v>
      </c>
      <c r="AU20" s="241"/>
      <c r="AV20" s="241">
        <v>167</v>
      </c>
      <c r="AW20" s="241">
        <v>168</v>
      </c>
      <c r="AX20" s="241">
        <v>169</v>
      </c>
      <c r="AY20" s="241"/>
      <c r="AZ20" s="241">
        <v>170</v>
      </c>
      <c r="BA20" s="241"/>
      <c r="BB20" s="241">
        <v>171</v>
      </c>
      <c r="BC20" s="241">
        <v>172</v>
      </c>
      <c r="BD20" s="241">
        <v>173</v>
      </c>
      <c r="BE20" s="241"/>
      <c r="BF20" s="241">
        <v>174</v>
      </c>
      <c r="BG20" s="241"/>
      <c r="BH20" s="241">
        <v>175</v>
      </c>
      <c r="BI20" s="241">
        <v>176</v>
      </c>
      <c r="BJ20" s="241">
        <v>177</v>
      </c>
      <c r="BK20" s="241"/>
      <c r="BL20" s="241">
        <v>178</v>
      </c>
      <c r="BM20" s="241"/>
      <c r="BN20" s="241">
        <v>179</v>
      </c>
      <c r="BO20" s="241">
        <v>180</v>
      </c>
      <c r="BP20" s="241">
        <v>181</v>
      </c>
      <c r="BQ20" s="241"/>
      <c r="BR20" s="241">
        <v>182</v>
      </c>
      <c r="BS20" s="241"/>
      <c r="BT20" s="241">
        <v>183</v>
      </c>
      <c r="BU20" s="241">
        <v>184</v>
      </c>
      <c r="BV20" s="241">
        <v>185</v>
      </c>
      <c r="BW20" s="241"/>
      <c r="BX20" s="241">
        <v>186</v>
      </c>
      <c r="BY20" s="241"/>
      <c r="BZ20" s="241">
        <v>187</v>
      </c>
      <c r="CA20" s="241">
        <v>188</v>
      </c>
      <c r="CB20" s="241">
        <v>189</v>
      </c>
      <c r="CC20" s="241">
        <v>190</v>
      </c>
      <c r="CD20" s="241">
        <v>191</v>
      </c>
      <c r="CE20" s="241">
        <v>192</v>
      </c>
      <c r="CF20" s="241">
        <v>193</v>
      </c>
      <c r="CG20" s="241">
        <v>194</v>
      </c>
      <c r="CH20" s="241">
        <v>195</v>
      </c>
      <c r="CI20" s="241">
        <v>196</v>
      </c>
      <c r="CJ20" s="241">
        <v>197</v>
      </c>
    </row>
    <row r="21" ht="14.4" spans="1:88">
      <c r="A21" s="238"/>
      <c r="B21" s="239" t="s">
        <v>676</v>
      </c>
      <c r="C21" s="240"/>
      <c r="D21" s="241">
        <v>139</v>
      </c>
      <c r="E21" s="241"/>
      <c r="F21" s="241">
        <v>140</v>
      </c>
      <c r="G21" s="241">
        <v>141</v>
      </c>
      <c r="H21" s="241">
        <v>142</v>
      </c>
      <c r="I21" s="241"/>
      <c r="J21" s="241">
        <v>143</v>
      </c>
      <c r="K21" s="241"/>
      <c r="L21" s="241">
        <v>144</v>
      </c>
      <c r="M21" s="241">
        <v>145</v>
      </c>
      <c r="N21" s="241">
        <v>146</v>
      </c>
      <c r="O21" s="241"/>
      <c r="P21" s="241">
        <v>147</v>
      </c>
      <c r="Q21" s="241"/>
      <c r="R21" s="241">
        <v>148</v>
      </c>
      <c r="S21" s="241">
        <v>149</v>
      </c>
      <c r="T21" s="241">
        <v>150</v>
      </c>
      <c r="U21" s="241"/>
      <c r="V21" s="241">
        <v>151</v>
      </c>
      <c r="W21" s="241"/>
      <c r="X21" s="241">
        <v>152</v>
      </c>
      <c r="Y21" s="241">
        <v>153</v>
      </c>
      <c r="Z21" s="241">
        <v>154</v>
      </c>
      <c r="AA21" s="241"/>
      <c r="AB21" s="241">
        <v>155</v>
      </c>
      <c r="AC21" s="241"/>
      <c r="AD21" s="241">
        <v>156</v>
      </c>
      <c r="AE21" s="241">
        <v>157</v>
      </c>
      <c r="AF21" s="241">
        <v>158</v>
      </c>
      <c r="AG21" s="241"/>
      <c r="AH21" s="241">
        <v>159</v>
      </c>
      <c r="AI21" s="241"/>
      <c r="AJ21" s="241">
        <v>160</v>
      </c>
      <c r="AK21" s="241">
        <v>161</v>
      </c>
      <c r="AL21" s="241">
        <v>162</v>
      </c>
      <c r="AM21" s="241"/>
      <c r="AN21" s="241">
        <v>163</v>
      </c>
      <c r="AO21" s="241"/>
      <c r="AP21" s="241">
        <v>164</v>
      </c>
      <c r="AQ21" s="241">
        <v>165</v>
      </c>
      <c r="AR21" s="241">
        <v>166</v>
      </c>
      <c r="AS21" s="241"/>
      <c r="AT21" s="241">
        <v>167</v>
      </c>
      <c r="AU21" s="241"/>
      <c r="AV21" s="241">
        <v>168</v>
      </c>
      <c r="AW21" s="241">
        <v>169</v>
      </c>
      <c r="AX21" s="241">
        <v>170</v>
      </c>
      <c r="AY21" s="241"/>
      <c r="AZ21" s="241">
        <v>171</v>
      </c>
      <c r="BA21" s="241"/>
      <c r="BB21" s="241">
        <v>172</v>
      </c>
      <c r="BC21" s="241">
        <v>173</v>
      </c>
      <c r="BD21" s="241">
        <v>174</v>
      </c>
      <c r="BE21" s="241"/>
      <c r="BF21" s="241">
        <v>175</v>
      </c>
      <c r="BG21" s="241"/>
      <c r="BH21" s="241">
        <v>176</v>
      </c>
      <c r="BI21" s="241">
        <v>177</v>
      </c>
      <c r="BJ21" s="241">
        <v>178</v>
      </c>
      <c r="BK21" s="241"/>
      <c r="BL21" s="241">
        <v>179</v>
      </c>
      <c r="BM21" s="241"/>
      <c r="BN21" s="241">
        <v>180</v>
      </c>
      <c r="BO21" s="241">
        <v>181</v>
      </c>
      <c r="BP21" s="241">
        <v>182</v>
      </c>
      <c r="BQ21" s="241"/>
      <c r="BR21" s="241">
        <v>183</v>
      </c>
      <c r="BS21" s="241"/>
      <c r="BT21" s="241">
        <v>184</v>
      </c>
      <c r="BU21" s="241">
        <v>185</v>
      </c>
      <c r="BV21" s="241">
        <v>186</v>
      </c>
      <c r="BW21" s="241"/>
      <c r="BX21" s="241">
        <v>187</v>
      </c>
      <c r="BY21" s="241"/>
      <c r="BZ21" s="241">
        <v>188</v>
      </c>
      <c r="CA21" s="241">
        <v>189</v>
      </c>
      <c r="CB21" s="241">
        <v>190</v>
      </c>
      <c r="CC21" s="241">
        <v>191</v>
      </c>
      <c r="CD21" s="241">
        <v>192</v>
      </c>
      <c r="CE21" s="241">
        <v>193</v>
      </c>
      <c r="CF21" s="241">
        <v>194</v>
      </c>
      <c r="CG21" s="241">
        <v>195</v>
      </c>
      <c r="CH21" s="241">
        <v>196</v>
      </c>
      <c r="CI21" s="241">
        <v>197</v>
      </c>
      <c r="CJ21" s="241">
        <v>198</v>
      </c>
    </row>
    <row r="22" ht="14.4" spans="1:88">
      <c r="A22" s="238"/>
      <c r="B22" s="239" t="s">
        <v>677</v>
      </c>
      <c r="C22" s="240"/>
      <c r="D22" s="241">
        <v>140</v>
      </c>
      <c r="E22" s="241"/>
      <c r="F22" s="241">
        <v>141</v>
      </c>
      <c r="G22" s="241">
        <v>142</v>
      </c>
      <c r="H22" s="241">
        <v>143</v>
      </c>
      <c r="I22" s="241"/>
      <c r="J22" s="241">
        <v>144</v>
      </c>
      <c r="K22" s="241"/>
      <c r="L22" s="241">
        <v>145</v>
      </c>
      <c r="M22" s="241">
        <v>146</v>
      </c>
      <c r="N22" s="241">
        <v>147</v>
      </c>
      <c r="O22" s="241"/>
      <c r="P22" s="241">
        <v>148</v>
      </c>
      <c r="Q22" s="241"/>
      <c r="R22" s="241">
        <v>149</v>
      </c>
      <c r="S22" s="241">
        <v>150</v>
      </c>
      <c r="T22" s="241">
        <v>151</v>
      </c>
      <c r="U22" s="241"/>
      <c r="V22" s="241">
        <v>152</v>
      </c>
      <c r="W22" s="241"/>
      <c r="X22" s="241">
        <v>153</v>
      </c>
      <c r="Y22" s="241">
        <v>154</v>
      </c>
      <c r="Z22" s="241">
        <v>155</v>
      </c>
      <c r="AA22" s="241"/>
      <c r="AB22" s="241">
        <v>156</v>
      </c>
      <c r="AC22" s="241"/>
      <c r="AD22" s="241">
        <v>157</v>
      </c>
      <c r="AE22" s="241">
        <v>158</v>
      </c>
      <c r="AF22" s="241">
        <v>159</v>
      </c>
      <c r="AG22" s="241"/>
      <c r="AH22" s="241">
        <v>160</v>
      </c>
      <c r="AI22" s="241"/>
      <c r="AJ22" s="241">
        <v>161</v>
      </c>
      <c r="AK22" s="241">
        <v>162</v>
      </c>
      <c r="AL22" s="241">
        <v>163</v>
      </c>
      <c r="AM22" s="241"/>
      <c r="AN22" s="241">
        <v>164</v>
      </c>
      <c r="AO22" s="241"/>
      <c r="AP22" s="241">
        <v>165</v>
      </c>
      <c r="AQ22" s="241">
        <v>166</v>
      </c>
      <c r="AR22" s="241">
        <v>167</v>
      </c>
      <c r="AS22" s="241"/>
      <c r="AT22" s="241">
        <v>168</v>
      </c>
      <c r="AU22" s="241"/>
      <c r="AV22" s="241">
        <v>169</v>
      </c>
      <c r="AW22" s="241">
        <v>170</v>
      </c>
      <c r="AX22" s="241">
        <v>171</v>
      </c>
      <c r="AY22" s="241"/>
      <c r="AZ22" s="241">
        <v>172</v>
      </c>
      <c r="BA22" s="241"/>
      <c r="BB22" s="241">
        <v>173</v>
      </c>
      <c r="BC22" s="241">
        <v>174</v>
      </c>
      <c r="BD22" s="241">
        <v>175</v>
      </c>
      <c r="BE22" s="241"/>
      <c r="BF22" s="241">
        <v>176</v>
      </c>
      <c r="BG22" s="241"/>
      <c r="BH22" s="241">
        <v>177</v>
      </c>
      <c r="BI22" s="241">
        <v>178</v>
      </c>
      <c r="BJ22" s="241">
        <v>179</v>
      </c>
      <c r="BK22" s="241"/>
      <c r="BL22" s="241">
        <v>180</v>
      </c>
      <c r="BM22" s="241"/>
      <c r="BN22" s="241">
        <v>181</v>
      </c>
      <c r="BO22" s="241">
        <v>182</v>
      </c>
      <c r="BP22" s="241">
        <v>183</v>
      </c>
      <c r="BQ22" s="241"/>
      <c r="BR22" s="241">
        <v>184</v>
      </c>
      <c r="BS22" s="241"/>
      <c r="BT22" s="241">
        <v>185</v>
      </c>
      <c r="BU22" s="241">
        <v>186</v>
      </c>
      <c r="BV22" s="241">
        <v>187</v>
      </c>
      <c r="BW22" s="241"/>
      <c r="BX22" s="241">
        <v>188</v>
      </c>
      <c r="BY22" s="241"/>
      <c r="BZ22" s="241">
        <v>189</v>
      </c>
      <c r="CA22" s="241">
        <v>190</v>
      </c>
      <c r="CB22" s="241">
        <v>191</v>
      </c>
      <c r="CC22" s="241">
        <v>192</v>
      </c>
      <c r="CD22" s="241">
        <v>193</v>
      </c>
      <c r="CE22" s="241">
        <v>194</v>
      </c>
      <c r="CF22" s="241">
        <v>195</v>
      </c>
      <c r="CG22" s="241">
        <v>196</v>
      </c>
      <c r="CH22" s="241">
        <v>197</v>
      </c>
      <c r="CI22" s="241">
        <v>198</v>
      </c>
      <c r="CJ22" s="241">
        <v>199</v>
      </c>
    </row>
    <row r="23" ht="14.4" spans="1:88">
      <c r="A23" s="238"/>
      <c r="B23" s="239" t="s">
        <v>678</v>
      </c>
      <c r="C23" s="240"/>
      <c r="D23" s="241">
        <v>141</v>
      </c>
      <c r="E23" s="241"/>
      <c r="F23" s="241">
        <v>142</v>
      </c>
      <c r="G23" s="241">
        <v>143</v>
      </c>
      <c r="H23" s="241">
        <v>144</v>
      </c>
      <c r="I23" s="241"/>
      <c r="J23" s="241">
        <v>145</v>
      </c>
      <c r="K23" s="241"/>
      <c r="L23" s="241">
        <v>146</v>
      </c>
      <c r="M23" s="241">
        <v>147</v>
      </c>
      <c r="N23" s="241">
        <v>148</v>
      </c>
      <c r="O23" s="241"/>
      <c r="P23" s="241">
        <v>149</v>
      </c>
      <c r="Q23" s="241"/>
      <c r="R23" s="241">
        <v>150</v>
      </c>
      <c r="S23" s="241">
        <v>151</v>
      </c>
      <c r="T23" s="241">
        <v>152</v>
      </c>
      <c r="U23" s="241"/>
      <c r="V23" s="241">
        <v>153</v>
      </c>
      <c r="W23" s="241"/>
      <c r="X23" s="241">
        <v>154</v>
      </c>
      <c r="Y23" s="241">
        <v>155</v>
      </c>
      <c r="Z23" s="241">
        <v>156</v>
      </c>
      <c r="AA23" s="241"/>
      <c r="AB23" s="241">
        <v>157</v>
      </c>
      <c r="AC23" s="241"/>
      <c r="AD23" s="241">
        <v>158</v>
      </c>
      <c r="AE23" s="241">
        <v>159</v>
      </c>
      <c r="AF23" s="241">
        <v>160</v>
      </c>
      <c r="AG23" s="241"/>
      <c r="AH23" s="241">
        <v>161</v>
      </c>
      <c r="AI23" s="241"/>
      <c r="AJ23" s="241">
        <v>162</v>
      </c>
      <c r="AK23" s="241">
        <v>163</v>
      </c>
      <c r="AL23" s="241">
        <v>164</v>
      </c>
      <c r="AM23" s="241"/>
      <c r="AN23" s="241">
        <v>165</v>
      </c>
      <c r="AO23" s="241"/>
      <c r="AP23" s="241">
        <v>166</v>
      </c>
      <c r="AQ23" s="241">
        <v>167</v>
      </c>
      <c r="AR23" s="241">
        <v>168</v>
      </c>
      <c r="AS23" s="241"/>
      <c r="AT23" s="241">
        <v>169</v>
      </c>
      <c r="AU23" s="241"/>
      <c r="AV23" s="241">
        <v>170</v>
      </c>
      <c r="AW23" s="241">
        <v>171</v>
      </c>
      <c r="AX23" s="241">
        <v>172</v>
      </c>
      <c r="AY23" s="241"/>
      <c r="AZ23" s="241">
        <v>173</v>
      </c>
      <c r="BA23" s="241"/>
      <c r="BB23" s="241">
        <v>174</v>
      </c>
      <c r="BC23" s="241">
        <v>175</v>
      </c>
      <c r="BD23" s="241">
        <v>176</v>
      </c>
      <c r="BE23" s="241"/>
      <c r="BF23" s="241">
        <v>177</v>
      </c>
      <c r="BG23" s="241"/>
      <c r="BH23" s="241">
        <v>178</v>
      </c>
      <c r="BI23" s="241">
        <v>179</v>
      </c>
      <c r="BJ23" s="241">
        <v>180</v>
      </c>
      <c r="BK23" s="241"/>
      <c r="BL23" s="241">
        <v>181</v>
      </c>
      <c r="BM23" s="241"/>
      <c r="BN23" s="241">
        <v>182</v>
      </c>
      <c r="BO23" s="241">
        <v>183</v>
      </c>
      <c r="BP23" s="241">
        <v>184</v>
      </c>
      <c r="BQ23" s="241"/>
      <c r="BR23" s="241">
        <v>185</v>
      </c>
      <c r="BS23" s="241"/>
      <c r="BT23" s="241">
        <v>186</v>
      </c>
      <c r="BU23" s="241">
        <v>187</v>
      </c>
      <c r="BV23" s="241">
        <v>188</v>
      </c>
      <c r="BW23" s="241"/>
      <c r="BX23" s="241">
        <v>189</v>
      </c>
      <c r="BY23" s="241"/>
      <c r="BZ23" s="241">
        <v>190</v>
      </c>
      <c r="CA23" s="241">
        <v>191</v>
      </c>
      <c r="CB23" s="241">
        <v>192</v>
      </c>
      <c r="CC23" s="241">
        <v>193</v>
      </c>
      <c r="CD23" s="241">
        <v>194</v>
      </c>
      <c r="CE23" s="241">
        <v>195</v>
      </c>
      <c r="CF23" s="241">
        <v>196</v>
      </c>
      <c r="CG23" s="241">
        <v>197</v>
      </c>
      <c r="CH23" s="241">
        <v>198</v>
      </c>
      <c r="CI23" s="241">
        <v>199</v>
      </c>
      <c r="CJ23" s="241">
        <v>200</v>
      </c>
    </row>
    <row r="24" ht="14.4" spans="1:88">
      <c r="A24" s="238"/>
      <c r="B24" s="239" t="s">
        <v>679</v>
      </c>
      <c r="C24" s="240"/>
      <c r="D24" s="241">
        <v>142</v>
      </c>
      <c r="E24" s="241"/>
      <c r="F24" s="241">
        <v>143</v>
      </c>
      <c r="G24" s="241">
        <v>144</v>
      </c>
      <c r="H24" s="241">
        <v>145</v>
      </c>
      <c r="I24" s="241"/>
      <c r="J24" s="241">
        <v>146</v>
      </c>
      <c r="K24" s="241"/>
      <c r="L24" s="241">
        <v>147</v>
      </c>
      <c r="M24" s="241">
        <v>148</v>
      </c>
      <c r="N24" s="241">
        <v>149</v>
      </c>
      <c r="O24" s="241"/>
      <c r="P24" s="241">
        <v>150</v>
      </c>
      <c r="Q24" s="241"/>
      <c r="R24" s="241">
        <v>151</v>
      </c>
      <c r="S24" s="241">
        <v>152</v>
      </c>
      <c r="T24" s="241">
        <v>153</v>
      </c>
      <c r="U24" s="241"/>
      <c r="V24" s="241">
        <v>154</v>
      </c>
      <c r="W24" s="241"/>
      <c r="X24" s="241">
        <v>155</v>
      </c>
      <c r="Y24" s="241">
        <v>156</v>
      </c>
      <c r="Z24" s="241">
        <v>157</v>
      </c>
      <c r="AA24" s="241"/>
      <c r="AB24" s="241">
        <v>158</v>
      </c>
      <c r="AC24" s="241"/>
      <c r="AD24" s="241">
        <v>159</v>
      </c>
      <c r="AE24" s="241">
        <v>160</v>
      </c>
      <c r="AF24" s="241">
        <v>161</v>
      </c>
      <c r="AG24" s="241"/>
      <c r="AH24" s="241">
        <v>162</v>
      </c>
      <c r="AI24" s="241"/>
      <c r="AJ24" s="241">
        <v>163</v>
      </c>
      <c r="AK24" s="241">
        <v>164</v>
      </c>
      <c r="AL24" s="241">
        <v>165</v>
      </c>
      <c r="AM24" s="241"/>
      <c r="AN24" s="241">
        <v>166</v>
      </c>
      <c r="AO24" s="241"/>
      <c r="AP24" s="241">
        <v>167</v>
      </c>
      <c r="AQ24" s="241">
        <v>168</v>
      </c>
      <c r="AR24" s="241">
        <v>169</v>
      </c>
      <c r="AS24" s="241"/>
      <c r="AT24" s="241">
        <v>170</v>
      </c>
      <c r="AU24" s="241"/>
      <c r="AV24" s="241">
        <v>171</v>
      </c>
      <c r="AW24" s="241">
        <v>172</v>
      </c>
      <c r="AX24" s="241">
        <v>173</v>
      </c>
      <c r="AY24" s="241"/>
      <c r="AZ24" s="241">
        <v>174</v>
      </c>
      <c r="BA24" s="241"/>
      <c r="BB24" s="241">
        <v>175</v>
      </c>
      <c r="BC24" s="241">
        <v>176</v>
      </c>
      <c r="BD24" s="241">
        <v>177</v>
      </c>
      <c r="BE24" s="241"/>
      <c r="BF24" s="241">
        <v>178</v>
      </c>
      <c r="BG24" s="241"/>
      <c r="BH24" s="241">
        <v>179</v>
      </c>
      <c r="BI24" s="241">
        <v>180</v>
      </c>
      <c r="BJ24" s="241">
        <v>181</v>
      </c>
      <c r="BK24" s="241"/>
      <c r="BL24" s="241">
        <v>182</v>
      </c>
      <c r="BM24" s="241"/>
      <c r="BN24" s="241">
        <v>183</v>
      </c>
      <c r="BO24" s="241">
        <v>184</v>
      </c>
      <c r="BP24" s="241">
        <v>185</v>
      </c>
      <c r="BQ24" s="241"/>
      <c r="BR24" s="241">
        <v>186</v>
      </c>
      <c r="BS24" s="241"/>
      <c r="BT24" s="241">
        <v>187</v>
      </c>
      <c r="BU24" s="241">
        <v>188</v>
      </c>
      <c r="BV24" s="241">
        <v>189</v>
      </c>
      <c r="BW24" s="241"/>
      <c r="BX24" s="241">
        <v>190</v>
      </c>
      <c r="BY24" s="241"/>
      <c r="BZ24" s="241">
        <v>191</v>
      </c>
      <c r="CA24" s="241">
        <v>192</v>
      </c>
      <c r="CB24" s="241">
        <v>193</v>
      </c>
      <c r="CC24" s="241">
        <v>194</v>
      </c>
      <c r="CD24" s="241">
        <v>195</v>
      </c>
      <c r="CE24" s="241">
        <v>196</v>
      </c>
      <c r="CF24" s="241">
        <v>197</v>
      </c>
      <c r="CG24" s="241">
        <v>198</v>
      </c>
      <c r="CH24" s="241">
        <v>199</v>
      </c>
      <c r="CI24" s="241">
        <v>200</v>
      </c>
      <c r="CJ24" s="241">
        <v>201</v>
      </c>
    </row>
    <row r="25" ht="14.4" spans="1:88">
      <c r="A25" s="238"/>
      <c r="B25" s="239" t="s">
        <v>680</v>
      </c>
      <c r="C25" s="240"/>
      <c r="D25" s="241">
        <v>143</v>
      </c>
      <c r="E25" s="241"/>
      <c r="F25" s="241">
        <v>144</v>
      </c>
      <c r="G25" s="241">
        <v>145</v>
      </c>
      <c r="H25" s="241">
        <v>146</v>
      </c>
      <c r="I25" s="241"/>
      <c r="J25" s="241">
        <v>147</v>
      </c>
      <c r="K25" s="241"/>
      <c r="L25" s="241">
        <v>148</v>
      </c>
      <c r="M25" s="241">
        <v>149</v>
      </c>
      <c r="N25" s="241">
        <v>150</v>
      </c>
      <c r="O25" s="241"/>
      <c r="P25" s="241">
        <v>151</v>
      </c>
      <c r="Q25" s="241"/>
      <c r="R25" s="241">
        <v>152</v>
      </c>
      <c r="S25" s="241">
        <v>153</v>
      </c>
      <c r="T25" s="241">
        <v>154</v>
      </c>
      <c r="U25" s="241"/>
      <c r="V25" s="241">
        <v>155</v>
      </c>
      <c r="W25" s="241"/>
      <c r="X25" s="241">
        <v>156</v>
      </c>
      <c r="Y25" s="241">
        <v>157</v>
      </c>
      <c r="Z25" s="241">
        <v>158</v>
      </c>
      <c r="AA25" s="241"/>
      <c r="AB25" s="241">
        <v>159</v>
      </c>
      <c r="AC25" s="241"/>
      <c r="AD25" s="241">
        <v>160</v>
      </c>
      <c r="AE25" s="241">
        <v>161</v>
      </c>
      <c r="AF25" s="241">
        <v>162</v>
      </c>
      <c r="AG25" s="241"/>
      <c r="AH25" s="241">
        <v>163</v>
      </c>
      <c r="AI25" s="241"/>
      <c r="AJ25" s="241">
        <v>164</v>
      </c>
      <c r="AK25" s="241">
        <v>165</v>
      </c>
      <c r="AL25" s="241">
        <v>166</v>
      </c>
      <c r="AM25" s="241"/>
      <c r="AN25" s="241">
        <v>167</v>
      </c>
      <c r="AO25" s="241"/>
      <c r="AP25" s="241">
        <v>168</v>
      </c>
      <c r="AQ25" s="241">
        <v>169</v>
      </c>
      <c r="AR25" s="241">
        <v>170</v>
      </c>
      <c r="AS25" s="241"/>
      <c r="AT25" s="241">
        <v>171</v>
      </c>
      <c r="AU25" s="241"/>
      <c r="AV25" s="241">
        <v>172</v>
      </c>
      <c r="AW25" s="241">
        <v>173</v>
      </c>
      <c r="AX25" s="241">
        <v>174</v>
      </c>
      <c r="AY25" s="241"/>
      <c r="AZ25" s="241">
        <v>175</v>
      </c>
      <c r="BA25" s="241"/>
      <c r="BB25" s="241">
        <v>176</v>
      </c>
      <c r="BC25" s="241">
        <v>177</v>
      </c>
      <c r="BD25" s="241">
        <v>178</v>
      </c>
      <c r="BE25" s="241"/>
      <c r="BF25" s="241">
        <v>179</v>
      </c>
      <c r="BG25" s="241"/>
      <c r="BH25" s="241">
        <v>180</v>
      </c>
      <c r="BI25" s="241">
        <v>181</v>
      </c>
      <c r="BJ25" s="241">
        <v>182</v>
      </c>
      <c r="BK25" s="241"/>
      <c r="BL25" s="241">
        <v>183</v>
      </c>
      <c r="BM25" s="241"/>
      <c r="BN25" s="241">
        <v>184</v>
      </c>
      <c r="BO25" s="241">
        <v>185</v>
      </c>
      <c r="BP25" s="241">
        <v>186</v>
      </c>
      <c r="BQ25" s="241"/>
      <c r="BR25" s="241">
        <v>187</v>
      </c>
      <c r="BS25" s="241"/>
      <c r="BT25" s="241">
        <v>188</v>
      </c>
      <c r="BU25" s="241">
        <v>189</v>
      </c>
      <c r="BV25" s="241">
        <v>190</v>
      </c>
      <c r="BW25" s="241"/>
      <c r="BX25" s="241">
        <v>191</v>
      </c>
      <c r="BY25" s="241"/>
      <c r="BZ25" s="241">
        <v>192</v>
      </c>
      <c r="CA25" s="241">
        <v>193</v>
      </c>
      <c r="CB25" s="241">
        <v>194</v>
      </c>
      <c r="CC25" s="241">
        <v>195</v>
      </c>
      <c r="CD25" s="241">
        <v>196</v>
      </c>
      <c r="CE25" s="241">
        <v>197</v>
      </c>
      <c r="CF25" s="241">
        <v>198</v>
      </c>
      <c r="CG25" s="241">
        <v>199</v>
      </c>
      <c r="CH25" s="241">
        <v>200</v>
      </c>
      <c r="CI25" s="241">
        <v>201</v>
      </c>
      <c r="CJ25" s="241">
        <v>202</v>
      </c>
    </row>
    <row r="26" ht="14.4" spans="1:88">
      <c r="A26" s="238"/>
      <c r="B26" s="239" t="s">
        <v>681</v>
      </c>
      <c r="C26" s="240"/>
      <c r="D26" s="241">
        <v>144</v>
      </c>
      <c r="E26" s="241"/>
      <c r="F26" s="241">
        <v>145</v>
      </c>
      <c r="G26" s="241">
        <v>146</v>
      </c>
      <c r="H26" s="241">
        <v>147</v>
      </c>
      <c r="I26" s="241"/>
      <c r="J26" s="241">
        <v>148</v>
      </c>
      <c r="K26" s="241"/>
      <c r="L26" s="241">
        <v>149</v>
      </c>
      <c r="M26" s="241">
        <v>150</v>
      </c>
      <c r="N26" s="241">
        <v>151</v>
      </c>
      <c r="O26" s="241"/>
      <c r="P26" s="241">
        <v>152</v>
      </c>
      <c r="Q26" s="241"/>
      <c r="R26" s="241">
        <v>153</v>
      </c>
      <c r="S26" s="241">
        <v>154</v>
      </c>
      <c r="T26" s="241">
        <v>155</v>
      </c>
      <c r="U26" s="241"/>
      <c r="V26" s="241">
        <v>156</v>
      </c>
      <c r="W26" s="241"/>
      <c r="X26" s="241">
        <v>157</v>
      </c>
      <c r="Y26" s="241">
        <v>158</v>
      </c>
      <c r="Z26" s="241">
        <v>159</v>
      </c>
      <c r="AA26" s="241"/>
      <c r="AB26" s="241">
        <v>160</v>
      </c>
      <c r="AC26" s="241"/>
      <c r="AD26" s="241">
        <v>161</v>
      </c>
      <c r="AE26" s="241">
        <v>162</v>
      </c>
      <c r="AF26" s="241">
        <v>163</v>
      </c>
      <c r="AG26" s="241"/>
      <c r="AH26" s="241">
        <v>164</v>
      </c>
      <c r="AI26" s="241"/>
      <c r="AJ26" s="241">
        <v>165</v>
      </c>
      <c r="AK26" s="241">
        <v>166</v>
      </c>
      <c r="AL26" s="241">
        <v>167</v>
      </c>
      <c r="AM26" s="241"/>
      <c r="AN26" s="241">
        <v>168</v>
      </c>
      <c r="AO26" s="241"/>
      <c r="AP26" s="241">
        <v>169</v>
      </c>
      <c r="AQ26" s="241">
        <v>170</v>
      </c>
      <c r="AR26" s="241">
        <v>171</v>
      </c>
      <c r="AS26" s="241"/>
      <c r="AT26" s="241">
        <v>172</v>
      </c>
      <c r="AU26" s="241"/>
      <c r="AV26" s="241">
        <v>173</v>
      </c>
      <c r="AW26" s="241">
        <v>174</v>
      </c>
      <c r="AX26" s="241">
        <v>175</v>
      </c>
      <c r="AY26" s="241"/>
      <c r="AZ26" s="241">
        <v>176</v>
      </c>
      <c r="BA26" s="241"/>
      <c r="BB26" s="241">
        <v>177</v>
      </c>
      <c r="BC26" s="241">
        <v>178</v>
      </c>
      <c r="BD26" s="241">
        <v>179</v>
      </c>
      <c r="BE26" s="241"/>
      <c r="BF26" s="241">
        <v>180</v>
      </c>
      <c r="BG26" s="241"/>
      <c r="BH26" s="241">
        <v>181</v>
      </c>
      <c r="BI26" s="241">
        <v>182</v>
      </c>
      <c r="BJ26" s="241">
        <v>183</v>
      </c>
      <c r="BK26" s="241"/>
      <c r="BL26" s="241">
        <v>184</v>
      </c>
      <c r="BM26" s="241"/>
      <c r="BN26" s="241">
        <v>185</v>
      </c>
      <c r="BO26" s="241">
        <v>186</v>
      </c>
      <c r="BP26" s="241">
        <v>187</v>
      </c>
      <c r="BQ26" s="241"/>
      <c r="BR26" s="241">
        <v>188</v>
      </c>
      <c r="BS26" s="241"/>
      <c r="BT26" s="241">
        <v>189</v>
      </c>
      <c r="BU26" s="241">
        <v>190</v>
      </c>
      <c r="BV26" s="241">
        <v>191</v>
      </c>
      <c r="BW26" s="241"/>
      <c r="BX26" s="241">
        <v>192</v>
      </c>
      <c r="BY26" s="241"/>
      <c r="BZ26" s="241">
        <v>193</v>
      </c>
      <c r="CA26" s="241">
        <v>194</v>
      </c>
      <c r="CB26" s="241">
        <v>195</v>
      </c>
      <c r="CC26" s="241">
        <v>196</v>
      </c>
      <c r="CD26" s="241">
        <v>197</v>
      </c>
      <c r="CE26" s="241">
        <v>198</v>
      </c>
      <c r="CF26" s="241">
        <v>199</v>
      </c>
      <c r="CG26" s="241">
        <v>200</v>
      </c>
      <c r="CH26" s="241">
        <v>201</v>
      </c>
      <c r="CI26" s="241">
        <v>202</v>
      </c>
      <c r="CJ26" s="241">
        <v>203</v>
      </c>
    </row>
    <row r="27" spans="1:88">
      <c r="A27" s="238"/>
      <c r="B27" s="240" t="s">
        <v>437</v>
      </c>
      <c r="C27" s="242"/>
      <c r="D27" s="241">
        <v>145</v>
      </c>
      <c r="E27" s="241"/>
      <c r="F27" s="241">
        <v>146</v>
      </c>
      <c r="G27" s="241">
        <v>147</v>
      </c>
      <c r="H27" s="241">
        <v>148</v>
      </c>
      <c r="I27" s="241"/>
      <c r="J27" s="241">
        <v>149</v>
      </c>
      <c r="K27" s="241"/>
      <c r="L27" s="241">
        <v>150</v>
      </c>
      <c r="M27" s="241">
        <v>151</v>
      </c>
      <c r="N27" s="241">
        <v>152</v>
      </c>
      <c r="O27" s="241"/>
      <c r="P27" s="241">
        <v>153</v>
      </c>
      <c r="Q27" s="241"/>
      <c r="R27" s="241">
        <v>154</v>
      </c>
      <c r="S27" s="241">
        <v>155</v>
      </c>
      <c r="T27" s="241">
        <v>156</v>
      </c>
      <c r="U27" s="241"/>
      <c r="V27" s="241">
        <v>157</v>
      </c>
      <c r="W27" s="241"/>
      <c r="X27" s="241">
        <v>158</v>
      </c>
      <c r="Y27" s="241">
        <v>159</v>
      </c>
      <c r="Z27" s="241">
        <v>160</v>
      </c>
      <c r="AA27" s="241"/>
      <c r="AB27" s="241">
        <v>161</v>
      </c>
      <c r="AC27" s="241"/>
      <c r="AD27" s="241">
        <v>162</v>
      </c>
      <c r="AE27" s="241">
        <v>163</v>
      </c>
      <c r="AF27" s="241">
        <v>164</v>
      </c>
      <c r="AG27" s="241"/>
      <c r="AH27" s="241">
        <v>165</v>
      </c>
      <c r="AI27" s="241"/>
      <c r="AJ27" s="241">
        <v>166</v>
      </c>
      <c r="AK27" s="241">
        <v>167</v>
      </c>
      <c r="AL27" s="241">
        <v>168</v>
      </c>
      <c r="AM27" s="241"/>
      <c r="AN27" s="241">
        <v>169</v>
      </c>
      <c r="AO27" s="241"/>
      <c r="AP27" s="241">
        <v>170</v>
      </c>
      <c r="AQ27" s="241">
        <v>171</v>
      </c>
      <c r="AR27" s="241">
        <v>172</v>
      </c>
      <c r="AS27" s="241"/>
      <c r="AT27" s="241">
        <v>173</v>
      </c>
      <c r="AU27" s="241"/>
      <c r="AV27" s="241">
        <v>174</v>
      </c>
      <c r="AW27" s="241">
        <v>175</v>
      </c>
      <c r="AX27" s="241">
        <v>176</v>
      </c>
      <c r="AY27" s="241"/>
      <c r="AZ27" s="241">
        <v>177</v>
      </c>
      <c r="BA27" s="241"/>
      <c r="BB27" s="241">
        <v>178</v>
      </c>
      <c r="BC27" s="241">
        <v>179</v>
      </c>
      <c r="BD27" s="241">
        <v>180</v>
      </c>
      <c r="BE27" s="241"/>
      <c r="BF27" s="241">
        <v>181</v>
      </c>
      <c r="BG27" s="241"/>
      <c r="BH27" s="241">
        <v>182</v>
      </c>
      <c r="BI27" s="241">
        <v>183</v>
      </c>
      <c r="BJ27" s="241">
        <v>184</v>
      </c>
      <c r="BK27" s="241"/>
      <c r="BL27" s="241">
        <v>185</v>
      </c>
      <c r="BM27" s="241"/>
      <c r="BN27" s="241">
        <v>186</v>
      </c>
      <c r="BO27" s="241">
        <v>187</v>
      </c>
      <c r="BP27" s="241">
        <v>188</v>
      </c>
      <c r="BQ27" s="241"/>
      <c r="BR27" s="241">
        <v>189</v>
      </c>
      <c r="BS27" s="241"/>
      <c r="BT27" s="241">
        <v>190</v>
      </c>
      <c r="BU27" s="241">
        <v>191</v>
      </c>
      <c r="BV27" s="241">
        <v>192</v>
      </c>
      <c r="BW27" s="241"/>
      <c r="BX27" s="241">
        <v>193</v>
      </c>
      <c r="BY27" s="241"/>
      <c r="BZ27" s="241">
        <v>194</v>
      </c>
      <c r="CA27" s="241">
        <v>195</v>
      </c>
      <c r="CB27" s="241">
        <v>196</v>
      </c>
      <c r="CC27" s="241">
        <v>197</v>
      </c>
      <c r="CD27" s="241">
        <v>198</v>
      </c>
      <c r="CE27" s="241">
        <v>199</v>
      </c>
      <c r="CF27" s="241">
        <v>200</v>
      </c>
      <c r="CG27" s="241">
        <v>201</v>
      </c>
      <c r="CH27" s="241">
        <v>202</v>
      </c>
      <c r="CI27" s="241">
        <v>203</v>
      </c>
      <c r="CJ27" s="241">
        <v>204</v>
      </c>
    </row>
    <row r="30" spans="3:4">
      <c r="C30" s="226" t="s">
        <v>442</v>
      </c>
      <c r="D30" s="223" t="s">
        <v>645</v>
      </c>
    </row>
  </sheetData>
  <mergeCells count="20">
    <mergeCell ref="B1:CJ1"/>
    <mergeCell ref="CF2:CG2"/>
    <mergeCell ref="C3:H3"/>
    <mergeCell ref="I3:N3"/>
    <mergeCell ref="O3:T3"/>
    <mergeCell ref="U3:Z3"/>
    <mergeCell ref="AA3:AF3"/>
    <mergeCell ref="AG3:AL3"/>
    <mergeCell ref="AN3:AR3"/>
    <mergeCell ref="AS3:AX3"/>
    <mergeCell ref="AY3:BD3"/>
    <mergeCell ref="BE3:BJ3"/>
    <mergeCell ref="BK3:BP3"/>
    <mergeCell ref="BQ3:BV3"/>
    <mergeCell ref="BW3:CB3"/>
    <mergeCell ref="CC3:CF3"/>
    <mergeCell ref="CG3:CJ3"/>
    <mergeCell ref="A3:A4"/>
    <mergeCell ref="A5:A27"/>
    <mergeCell ref="B3:B4"/>
  </mergeCells>
  <hyperlinks>
    <hyperlink ref="B5" location="'终验-客户&amp;体系&amp;一级部'!A1" display="部门1"/>
    <hyperlink ref="B6" location="'终验-客户&amp;体系&amp;一级部'!A1" display="部门2"/>
    <hyperlink ref="B7" location="'终验-客户&amp;体系&amp;一级部'!A1" display="部门3"/>
    <hyperlink ref="B8" location="'终验-客户&amp;体系&amp;一级部'!A1" display="部门4"/>
    <hyperlink ref="B9" location="'终验-客户&amp;体系&amp;一级部'!A1" display="部门5"/>
    <hyperlink ref="B10" location="'终验-客户&amp;体系&amp;一级部'!A1" display="部门6"/>
    <hyperlink ref="B11" location="'终验-客户&amp;体系&amp;一级部'!A1" display="部门7"/>
    <hyperlink ref="B12" location="'终验-客户&amp;体系&amp;一级部'!A1" display="部门8"/>
    <hyperlink ref="B13" location="'终验-客户&amp;体系&amp;一级部'!A1" display="部门9"/>
    <hyperlink ref="B14" location="'终验-客户&amp;体系&amp;一级部'!A1" display="部门10"/>
    <hyperlink ref="B15" location="'终验-客户&amp;体系&amp;一级部'!A1" display="部门11"/>
    <hyperlink ref="B16" location="'终验-客户&amp;体系&amp;一级部'!A1" display="部门12"/>
    <hyperlink ref="B17" location="'终验-客户&amp;体系&amp;一级部'!A1" display="部门13"/>
    <hyperlink ref="B18" location="'终验-客户&amp;体系&amp;一级部'!A1" display="部门14"/>
    <hyperlink ref="B19" location="'终验-客户&amp;体系&amp;一级部'!A1" display="部门15"/>
    <hyperlink ref="B20" location="'终验-客户&amp;体系&amp;一级部'!A1" display="部门16"/>
    <hyperlink ref="B21" location="'终验-客户&amp;体系&amp;一级部'!A1" display="部门17"/>
    <hyperlink ref="B22" location="'终验-客户&amp;体系&amp;一级部'!A1" display="部门18"/>
    <hyperlink ref="B23" location="'终验-客户&amp;体系&amp;一级部'!A1" display="部门19"/>
    <hyperlink ref="B24" location="'终验-客户&amp;体系&amp;一级部'!A1" display="部门20"/>
    <hyperlink ref="B25" location="'终验-客户&amp;体系&amp;一级部'!A1" display="部门21"/>
    <hyperlink ref="B26" location="'终验-客户&amp;体系&amp;一级部'!A1" display="部门22"/>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8"/>
  <dimension ref="A2:L2"/>
  <sheetViews>
    <sheetView workbookViewId="0">
      <selection activeCell="A1" sqref="A1:A2"/>
    </sheetView>
  </sheetViews>
  <sheetFormatPr defaultColWidth="9.10185185185185" defaultRowHeight="13.2" outlineLevelRow="1"/>
  <cols>
    <col min="1" max="1" width="5.51851851851852" customWidth="1"/>
    <col min="2" max="2" width="7.44444444444444" customWidth="1"/>
    <col min="3" max="3" width="5.51851851851852" customWidth="1"/>
    <col min="4" max="4" width="9.37962962962963" customWidth="1"/>
    <col min="5" max="7" width="13.6018518518519" customWidth="1"/>
    <col min="8" max="9" width="7.44444444444444" customWidth="1"/>
    <col min="10" max="11" width="9.37962962962963" customWidth="1"/>
    <col min="12" max="12" width="7.44444444444444" customWidth="1"/>
  </cols>
  <sheetData>
    <row r="2" ht="15" spans="1:12">
      <c r="A2" s="4" t="s">
        <v>431</v>
      </c>
      <c r="B2" s="4" t="s">
        <v>664</v>
      </c>
      <c r="C2" s="4" t="s">
        <v>682</v>
      </c>
      <c r="D2" s="4" t="s">
        <v>464</v>
      </c>
      <c r="E2" s="4" t="s">
        <v>683</v>
      </c>
      <c r="F2" s="4" t="s">
        <v>684</v>
      </c>
      <c r="G2" s="4" t="s">
        <v>685</v>
      </c>
      <c r="H2" s="4" t="s">
        <v>318</v>
      </c>
      <c r="I2" s="4" t="s">
        <v>348</v>
      </c>
      <c r="J2" s="4" t="s">
        <v>330</v>
      </c>
      <c r="K2" s="4" t="s">
        <v>335</v>
      </c>
      <c r="L2" s="4" t="s">
        <v>340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3"/>
  <dimension ref="A1:AE30"/>
  <sheetViews>
    <sheetView zoomScale="115" zoomScaleNormal="115" workbookViewId="0">
      <pane xSplit="1" ySplit="4" topLeftCell="B5" activePane="bottomRight" state="frozenSplit"/>
      <selection/>
      <selection pane="topRight"/>
      <selection pane="bottomLeft"/>
      <selection pane="bottomRight" activeCell="A1" sqref="A1:AE2"/>
    </sheetView>
  </sheetViews>
  <sheetFormatPr defaultColWidth="9.10185185185185" defaultRowHeight="13.2"/>
  <sheetData>
    <row r="1" spans="1:31">
      <c r="A1" s="28" t="s">
        <v>686</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c r="A3" s="224" t="s">
        <v>687</v>
      </c>
      <c r="B3" s="219" t="s">
        <v>688</v>
      </c>
      <c r="C3" s="219"/>
      <c r="D3" s="219"/>
      <c r="E3" s="219"/>
      <c r="F3" s="219"/>
      <c r="G3" s="220" t="s">
        <v>625</v>
      </c>
      <c r="H3" s="220"/>
      <c r="I3" s="220"/>
      <c r="J3" s="220"/>
      <c r="K3" s="220"/>
      <c r="L3" s="220" t="s">
        <v>689</v>
      </c>
      <c r="M3" s="220"/>
      <c r="N3" s="220"/>
      <c r="O3" s="220"/>
      <c r="P3" s="220" t="s">
        <v>690</v>
      </c>
      <c r="Q3" s="220"/>
      <c r="R3" s="220"/>
      <c r="S3" s="220"/>
      <c r="T3" s="220" t="s">
        <v>312</v>
      </c>
      <c r="U3" s="220"/>
      <c r="V3" s="220"/>
      <c r="W3" s="220"/>
      <c r="X3" s="220" t="s">
        <v>318</v>
      </c>
      <c r="Y3" s="220"/>
      <c r="Z3" s="220"/>
      <c r="AA3" s="220"/>
      <c r="AB3" s="220" t="s">
        <v>316</v>
      </c>
      <c r="AC3" s="220"/>
      <c r="AD3" s="220"/>
      <c r="AE3" s="220"/>
    </row>
    <row r="4" spans="1:31">
      <c r="A4" s="224"/>
      <c r="B4" s="219" t="s">
        <v>691</v>
      </c>
      <c r="C4" s="219" t="s">
        <v>692</v>
      </c>
      <c r="D4" s="222" t="s">
        <v>400</v>
      </c>
      <c r="E4" s="222" t="s">
        <v>392</v>
      </c>
      <c r="F4" s="222" t="s">
        <v>693</v>
      </c>
      <c r="G4" s="219" t="s">
        <v>691</v>
      </c>
      <c r="H4" s="219" t="s">
        <v>692</v>
      </c>
      <c r="I4" s="222" t="s">
        <v>400</v>
      </c>
      <c r="J4" s="222" t="s">
        <v>392</v>
      </c>
      <c r="K4" s="222" t="s">
        <v>693</v>
      </c>
      <c r="L4" s="219" t="s">
        <v>692</v>
      </c>
      <c r="M4" s="219" t="s">
        <v>694</v>
      </c>
      <c r="N4" s="219" t="s">
        <v>392</v>
      </c>
      <c r="O4" s="219" t="s">
        <v>693</v>
      </c>
      <c r="P4" s="219" t="s">
        <v>692</v>
      </c>
      <c r="Q4" s="219" t="s">
        <v>694</v>
      </c>
      <c r="R4" s="219" t="s">
        <v>392</v>
      </c>
      <c r="S4" s="219" t="s">
        <v>693</v>
      </c>
      <c r="T4" s="219" t="s">
        <v>692</v>
      </c>
      <c r="U4" s="219" t="s">
        <v>694</v>
      </c>
      <c r="V4" s="219" t="s">
        <v>392</v>
      </c>
      <c r="W4" s="219" t="s">
        <v>693</v>
      </c>
      <c r="X4" s="219" t="s">
        <v>692</v>
      </c>
      <c r="Y4" s="219" t="s">
        <v>694</v>
      </c>
      <c r="Z4" s="219" t="s">
        <v>392</v>
      </c>
      <c r="AA4" s="219" t="s">
        <v>693</v>
      </c>
      <c r="AB4" s="219" t="s">
        <v>692</v>
      </c>
      <c r="AC4" s="219" t="s">
        <v>694</v>
      </c>
      <c r="AD4" s="219" t="s">
        <v>392</v>
      </c>
      <c r="AE4" s="219" t="s">
        <v>693</v>
      </c>
    </row>
    <row r="5" ht="14.4" spans="1:31">
      <c r="A5" s="67" t="s">
        <v>437</v>
      </c>
      <c r="B5" s="67">
        <v>123</v>
      </c>
      <c r="C5" s="67">
        <v>124</v>
      </c>
      <c r="D5" s="67">
        <v>125</v>
      </c>
      <c r="E5" s="67">
        <v>126</v>
      </c>
      <c r="F5" s="67">
        <v>127</v>
      </c>
      <c r="G5" s="67">
        <v>128</v>
      </c>
      <c r="H5" s="67">
        <v>129</v>
      </c>
      <c r="I5" s="67">
        <v>130</v>
      </c>
      <c r="J5" s="67">
        <v>131</v>
      </c>
      <c r="K5" s="67">
        <v>132</v>
      </c>
      <c r="L5" s="67">
        <v>133</v>
      </c>
      <c r="M5" s="67">
        <v>134</v>
      </c>
      <c r="N5" s="67">
        <v>135</v>
      </c>
      <c r="O5" s="67">
        <v>136</v>
      </c>
      <c r="P5" s="67">
        <v>137</v>
      </c>
      <c r="Q5" s="67">
        <v>138</v>
      </c>
      <c r="R5" s="67">
        <v>139</v>
      </c>
      <c r="S5" s="67">
        <v>140</v>
      </c>
      <c r="T5" s="67">
        <v>141</v>
      </c>
      <c r="U5" s="67">
        <v>142</v>
      </c>
      <c r="V5" s="67">
        <v>143</v>
      </c>
      <c r="W5" s="67">
        <v>144</v>
      </c>
      <c r="X5" s="67">
        <v>145</v>
      </c>
      <c r="Y5" s="67">
        <v>146</v>
      </c>
      <c r="Z5" s="67">
        <v>147</v>
      </c>
      <c r="AA5" s="67">
        <v>148</v>
      </c>
      <c r="AB5" s="67">
        <v>149</v>
      </c>
      <c r="AC5" s="67">
        <v>150</v>
      </c>
      <c r="AD5" s="67">
        <v>151</v>
      </c>
      <c r="AE5" s="67">
        <v>152</v>
      </c>
    </row>
    <row r="6" ht="14.4" spans="1:31">
      <c r="A6" s="31" t="s">
        <v>410</v>
      </c>
      <c r="B6" s="67">
        <v>124</v>
      </c>
      <c r="C6" s="67">
        <v>125</v>
      </c>
      <c r="D6" s="31">
        <v>126</v>
      </c>
      <c r="E6" s="67">
        <v>127</v>
      </c>
      <c r="F6" s="67">
        <v>128</v>
      </c>
      <c r="G6" s="67">
        <v>129</v>
      </c>
      <c r="H6" s="67">
        <v>130</v>
      </c>
      <c r="I6" s="67">
        <v>131</v>
      </c>
      <c r="J6" s="67">
        <v>132</v>
      </c>
      <c r="K6" s="67">
        <v>133</v>
      </c>
      <c r="L6" s="67">
        <v>134</v>
      </c>
      <c r="M6" s="67">
        <v>135</v>
      </c>
      <c r="N6" s="67">
        <v>136</v>
      </c>
      <c r="O6" s="67">
        <v>137</v>
      </c>
      <c r="P6" s="67">
        <v>138</v>
      </c>
      <c r="Q6" s="67">
        <v>139</v>
      </c>
      <c r="R6" s="67">
        <v>140</v>
      </c>
      <c r="S6" s="67">
        <v>141</v>
      </c>
      <c r="T6" s="67">
        <v>142</v>
      </c>
      <c r="U6" s="67">
        <v>143</v>
      </c>
      <c r="V6" s="67">
        <v>144</v>
      </c>
      <c r="W6" s="67">
        <v>145</v>
      </c>
      <c r="X6" s="67">
        <v>146</v>
      </c>
      <c r="Y6" s="67">
        <v>147</v>
      </c>
      <c r="Z6" s="67">
        <v>148</v>
      </c>
      <c r="AA6" s="67">
        <v>149</v>
      </c>
      <c r="AB6" s="67">
        <v>150</v>
      </c>
      <c r="AC6" s="67">
        <v>151</v>
      </c>
      <c r="AD6" s="67">
        <v>152</v>
      </c>
      <c r="AE6" s="67">
        <v>153</v>
      </c>
    </row>
    <row r="7" ht="14.4" spans="1:31">
      <c r="A7" s="67" t="s">
        <v>414</v>
      </c>
      <c r="B7" s="31">
        <v>125</v>
      </c>
      <c r="C7" s="67">
        <v>126</v>
      </c>
      <c r="D7" s="67">
        <v>127</v>
      </c>
      <c r="E7" s="67">
        <v>128</v>
      </c>
      <c r="F7" s="67">
        <v>129</v>
      </c>
      <c r="G7" s="67">
        <v>130</v>
      </c>
      <c r="H7" s="67">
        <v>131</v>
      </c>
      <c r="I7" s="67">
        <v>132</v>
      </c>
      <c r="J7" s="67">
        <v>133</v>
      </c>
      <c r="K7" s="67">
        <v>134</v>
      </c>
      <c r="L7" s="67">
        <v>135</v>
      </c>
      <c r="M7" s="67">
        <v>136</v>
      </c>
      <c r="N7" s="67">
        <v>137</v>
      </c>
      <c r="O7" s="67">
        <v>138</v>
      </c>
      <c r="P7" s="67">
        <v>139</v>
      </c>
      <c r="Q7" s="67">
        <v>140</v>
      </c>
      <c r="R7" s="67">
        <v>141</v>
      </c>
      <c r="S7" s="67">
        <v>142</v>
      </c>
      <c r="T7" s="67">
        <v>143</v>
      </c>
      <c r="U7" s="67">
        <v>144</v>
      </c>
      <c r="V7" s="67">
        <v>145</v>
      </c>
      <c r="W7" s="67">
        <v>146</v>
      </c>
      <c r="X7" s="67">
        <v>147</v>
      </c>
      <c r="Y7" s="67">
        <v>148</v>
      </c>
      <c r="Z7" s="67">
        <v>149</v>
      </c>
      <c r="AA7" s="67">
        <v>150</v>
      </c>
      <c r="AB7" s="67">
        <v>151</v>
      </c>
      <c r="AC7" s="67">
        <v>152</v>
      </c>
      <c r="AD7" s="67">
        <v>153</v>
      </c>
      <c r="AE7" s="67">
        <v>154</v>
      </c>
    </row>
    <row r="8" ht="14.4" spans="1:31">
      <c r="A8" s="67" t="s">
        <v>416</v>
      </c>
      <c r="B8" s="67">
        <v>126</v>
      </c>
      <c r="C8" s="67">
        <v>127</v>
      </c>
      <c r="D8" s="67">
        <v>128</v>
      </c>
      <c r="E8" s="67">
        <v>129</v>
      </c>
      <c r="F8" s="67">
        <v>130</v>
      </c>
      <c r="G8" s="67">
        <v>131</v>
      </c>
      <c r="H8" s="67">
        <v>132</v>
      </c>
      <c r="I8" s="67">
        <v>133</v>
      </c>
      <c r="J8" s="67">
        <v>134</v>
      </c>
      <c r="K8" s="67">
        <v>135</v>
      </c>
      <c r="L8" s="67">
        <v>136</v>
      </c>
      <c r="M8" s="67">
        <v>137</v>
      </c>
      <c r="N8" s="67">
        <v>138</v>
      </c>
      <c r="O8" s="67">
        <v>139</v>
      </c>
      <c r="P8" s="67">
        <v>140</v>
      </c>
      <c r="Q8" s="67">
        <v>141</v>
      </c>
      <c r="R8" s="67">
        <v>142</v>
      </c>
      <c r="S8" s="67">
        <v>143</v>
      </c>
      <c r="T8" s="67">
        <v>144</v>
      </c>
      <c r="U8" s="67">
        <v>145</v>
      </c>
      <c r="V8" s="67">
        <v>146</v>
      </c>
      <c r="W8" s="67">
        <v>147</v>
      </c>
      <c r="X8" s="67">
        <v>148</v>
      </c>
      <c r="Y8" s="67">
        <v>149</v>
      </c>
      <c r="Z8" s="67">
        <v>150</v>
      </c>
      <c r="AA8" s="67">
        <v>151</v>
      </c>
      <c r="AB8" s="67">
        <v>152</v>
      </c>
      <c r="AC8" s="67">
        <v>153</v>
      </c>
      <c r="AD8" s="67">
        <v>154</v>
      </c>
      <c r="AE8" s="67">
        <v>155</v>
      </c>
    </row>
    <row r="9" ht="14.4" spans="1:31">
      <c r="A9" s="67" t="s">
        <v>418</v>
      </c>
      <c r="B9" s="67">
        <v>127</v>
      </c>
      <c r="C9" s="67">
        <v>128</v>
      </c>
      <c r="D9" s="67">
        <v>129</v>
      </c>
      <c r="E9" s="67">
        <v>130</v>
      </c>
      <c r="F9" s="67">
        <v>131</v>
      </c>
      <c r="G9" s="67">
        <v>132</v>
      </c>
      <c r="H9" s="67">
        <v>133</v>
      </c>
      <c r="I9" s="67">
        <v>134</v>
      </c>
      <c r="J9" s="67">
        <v>135</v>
      </c>
      <c r="K9" s="67">
        <v>136</v>
      </c>
      <c r="L9" s="67">
        <v>137</v>
      </c>
      <c r="M9" s="67">
        <v>138</v>
      </c>
      <c r="N9" s="67">
        <v>139</v>
      </c>
      <c r="O9" s="67">
        <v>140</v>
      </c>
      <c r="P9" s="67">
        <v>141</v>
      </c>
      <c r="Q9" s="67">
        <v>142</v>
      </c>
      <c r="R9" s="67">
        <v>143</v>
      </c>
      <c r="S9" s="67">
        <v>144</v>
      </c>
      <c r="T9" s="67">
        <v>145</v>
      </c>
      <c r="U9" s="67">
        <v>146</v>
      </c>
      <c r="V9" s="67">
        <v>147</v>
      </c>
      <c r="W9" s="67">
        <v>148</v>
      </c>
      <c r="X9" s="67">
        <v>149</v>
      </c>
      <c r="Y9" s="67">
        <v>150</v>
      </c>
      <c r="Z9" s="67">
        <v>151</v>
      </c>
      <c r="AA9" s="67">
        <v>152</v>
      </c>
      <c r="AB9" s="67">
        <v>153</v>
      </c>
      <c r="AC9" s="67">
        <v>154</v>
      </c>
      <c r="AD9" s="67">
        <v>155</v>
      </c>
      <c r="AE9" s="67">
        <v>156</v>
      </c>
    </row>
    <row r="10" ht="14.4" spans="1:31">
      <c r="A10" s="67" t="s">
        <v>420</v>
      </c>
      <c r="B10" s="67">
        <v>128</v>
      </c>
      <c r="C10" s="67">
        <v>129</v>
      </c>
      <c r="D10" s="67">
        <v>130</v>
      </c>
      <c r="E10" s="67">
        <v>131</v>
      </c>
      <c r="F10" s="67">
        <v>132</v>
      </c>
      <c r="G10" s="67">
        <v>133</v>
      </c>
      <c r="H10" s="67">
        <v>134</v>
      </c>
      <c r="I10" s="67">
        <v>135</v>
      </c>
      <c r="J10" s="67">
        <v>136</v>
      </c>
      <c r="K10" s="67">
        <v>137</v>
      </c>
      <c r="L10" s="67">
        <v>138</v>
      </c>
      <c r="M10" s="67">
        <v>139</v>
      </c>
      <c r="N10" s="67">
        <v>140</v>
      </c>
      <c r="O10" s="67">
        <v>141</v>
      </c>
      <c r="P10" s="67">
        <v>142</v>
      </c>
      <c r="Q10" s="67">
        <v>143</v>
      </c>
      <c r="R10" s="67">
        <v>144</v>
      </c>
      <c r="S10" s="67">
        <v>145</v>
      </c>
      <c r="T10" s="67">
        <v>146</v>
      </c>
      <c r="U10" s="67">
        <v>147</v>
      </c>
      <c r="V10" s="67">
        <v>148</v>
      </c>
      <c r="W10" s="67">
        <v>149</v>
      </c>
      <c r="X10" s="67">
        <v>150</v>
      </c>
      <c r="Y10" s="67">
        <v>151</v>
      </c>
      <c r="Z10" s="67">
        <v>152</v>
      </c>
      <c r="AA10" s="67">
        <v>153</v>
      </c>
      <c r="AB10" s="67">
        <v>154</v>
      </c>
      <c r="AC10" s="67">
        <v>155</v>
      </c>
      <c r="AD10" s="67">
        <v>156</v>
      </c>
      <c r="AE10" s="67">
        <v>157</v>
      </c>
    </row>
    <row r="11" ht="14.4" spans="1:31">
      <c r="A11" s="67" t="s">
        <v>430</v>
      </c>
      <c r="B11" s="67">
        <v>129</v>
      </c>
      <c r="C11" s="67">
        <v>130</v>
      </c>
      <c r="D11" s="67">
        <v>131</v>
      </c>
      <c r="E11" s="67">
        <v>132</v>
      </c>
      <c r="F11" s="67">
        <v>133</v>
      </c>
      <c r="G11" s="67">
        <v>134</v>
      </c>
      <c r="H11" s="67">
        <v>135</v>
      </c>
      <c r="I11" s="67">
        <v>136</v>
      </c>
      <c r="J11" s="67">
        <v>137</v>
      </c>
      <c r="K11" s="67">
        <v>138</v>
      </c>
      <c r="L11" s="67">
        <v>139</v>
      </c>
      <c r="M11" s="67">
        <v>140</v>
      </c>
      <c r="N11" s="67">
        <v>141</v>
      </c>
      <c r="O11" s="67">
        <v>142</v>
      </c>
      <c r="P11" s="67">
        <v>143</v>
      </c>
      <c r="Q11" s="67">
        <v>144</v>
      </c>
      <c r="R11" s="67">
        <v>145</v>
      </c>
      <c r="S11" s="67">
        <v>146</v>
      </c>
      <c r="T11" s="67">
        <v>147</v>
      </c>
      <c r="U11" s="67">
        <v>148</v>
      </c>
      <c r="V11" s="67">
        <v>149</v>
      </c>
      <c r="W11" s="67">
        <v>150</v>
      </c>
      <c r="X11" s="67">
        <v>151</v>
      </c>
      <c r="Y11" s="67">
        <v>152</v>
      </c>
      <c r="Z11" s="67">
        <v>153</v>
      </c>
      <c r="AA11" s="67">
        <v>154</v>
      </c>
      <c r="AB11" s="67">
        <v>155</v>
      </c>
      <c r="AC11" s="67">
        <v>156</v>
      </c>
      <c r="AD11" s="67">
        <v>157</v>
      </c>
      <c r="AE11" s="67">
        <v>158</v>
      </c>
    </row>
    <row r="12" ht="14.4" spans="1:31">
      <c r="A12" s="67" t="s">
        <v>438</v>
      </c>
      <c r="B12" s="67">
        <v>130</v>
      </c>
      <c r="C12" s="67">
        <v>131</v>
      </c>
      <c r="D12" s="67">
        <v>132</v>
      </c>
      <c r="E12" s="67">
        <v>133</v>
      </c>
      <c r="F12" s="67">
        <v>134</v>
      </c>
      <c r="G12" s="67">
        <v>135</v>
      </c>
      <c r="H12" s="67">
        <v>136</v>
      </c>
      <c r="I12" s="67">
        <v>137</v>
      </c>
      <c r="J12" s="67">
        <v>138</v>
      </c>
      <c r="K12" s="67">
        <v>139</v>
      </c>
      <c r="L12" s="67">
        <v>140</v>
      </c>
      <c r="M12" s="67">
        <v>141</v>
      </c>
      <c r="N12" s="67">
        <v>142</v>
      </c>
      <c r="O12" s="67">
        <v>143</v>
      </c>
      <c r="P12" s="67">
        <v>144</v>
      </c>
      <c r="Q12" s="67">
        <v>145</v>
      </c>
      <c r="R12" s="67">
        <v>146</v>
      </c>
      <c r="S12" s="67">
        <v>147</v>
      </c>
      <c r="T12" s="67">
        <v>148</v>
      </c>
      <c r="U12" s="67">
        <v>149</v>
      </c>
      <c r="V12" s="67">
        <v>150</v>
      </c>
      <c r="W12" s="67">
        <v>151</v>
      </c>
      <c r="X12" s="67">
        <v>152</v>
      </c>
      <c r="Y12" s="67">
        <v>153</v>
      </c>
      <c r="Z12" s="67">
        <v>154</v>
      </c>
      <c r="AA12" s="67">
        <v>155</v>
      </c>
      <c r="AB12" s="67">
        <v>156</v>
      </c>
      <c r="AC12" s="67">
        <v>157</v>
      </c>
      <c r="AD12" s="67">
        <v>158</v>
      </c>
      <c r="AE12" s="67">
        <v>159</v>
      </c>
    </row>
    <row r="13" ht="14.4" spans="1:31">
      <c r="A13" s="67" t="s">
        <v>439</v>
      </c>
      <c r="B13" s="67">
        <v>131</v>
      </c>
      <c r="C13" s="67">
        <v>132</v>
      </c>
      <c r="D13" s="67">
        <v>133</v>
      </c>
      <c r="E13" s="67">
        <v>134</v>
      </c>
      <c r="F13" s="67">
        <v>135</v>
      </c>
      <c r="G13" s="67">
        <v>136</v>
      </c>
      <c r="H13" s="67">
        <v>137</v>
      </c>
      <c r="I13" s="67">
        <v>138</v>
      </c>
      <c r="J13" s="67">
        <v>139</v>
      </c>
      <c r="K13" s="67">
        <v>140</v>
      </c>
      <c r="L13" s="67">
        <v>141</v>
      </c>
      <c r="M13" s="67">
        <v>142</v>
      </c>
      <c r="N13" s="67">
        <v>143</v>
      </c>
      <c r="O13" s="67">
        <v>144</v>
      </c>
      <c r="P13" s="67">
        <v>145</v>
      </c>
      <c r="Q13" s="67">
        <v>146</v>
      </c>
      <c r="R13" s="67">
        <v>147</v>
      </c>
      <c r="S13" s="67">
        <v>148</v>
      </c>
      <c r="T13" s="67">
        <v>149</v>
      </c>
      <c r="U13" s="67">
        <v>150</v>
      </c>
      <c r="V13" s="67">
        <v>151</v>
      </c>
      <c r="W13" s="67">
        <v>152</v>
      </c>
      <c r="X13" s="67">
        <v>153</v>
      </c>
      <c r="Y13" s="67">
        <v>154</v>
      </c>
      <c r="Z13" s="67">
        <v>155</v>
      </c>
      <c r="AA13" s="67">
        <v>156</v>
      </c>
      <c r="AB13" s="67">
        <v>157</v>
      </c>
      <c r="AC13" s="67">
        <v>158</v>
      </c>
      <c r="AD13" s="67">
        <v>159</v>
      </c>
      <c r="AE13" s="67">
        <v>160</v>
      </c>
    </row>
    <row r="18" spans="1:31">
      <c r="A18" s="224" t="s">
        <v>695</v>
      </c>
      <c r="B18" s="219" t="s">
        <v>688</v>
      </c>
      <c r="C18" s="219"/>
      <c r="D18" s="219"/>
      <c r="E18" s="219"/>
      <c r="F18" s="219"/>
      <c r="G18" s="220" t="s">
        <v>625</v>
      </c>
      <c r="H18" s="220"/>
      <c r="I18" s="220"/>
      <c r="J18" s="220"/>
      <c r="K18" s="220"/>
      <c r="L18" s="225" t="s">
        <v>689</v>
      </c>
      <c r="M18" s="225"/>
      <c r="N18" s="225"/>
      <c r="O18" s="225"/>
      <c r="P18" s="225" t="s">
        <v>690</v>
      </c>
      <c r="Q18" s="225"/>
      <c r="R18" s="225"/>
      <c r="S18" s="225"/>
      <c r="T18" s="220" t="s">
        <v>312</v>
      </c>
      <c r="U18" s="220"/>
      <c r="V18" s="220"/>
      <c r="W18" s="220"/>
      <c r="X18" s="220" t="s">
        <v>318</v>
      </c>
      <c r="Y18" s="220"/>
      <c r="Z18" s="220"/>
      <c r="AA18" s="220"/>
      <c r="AB18" s="220" t="s">
        <v>316</v>
      </c>
      <c r="AC18" s="220"/>
      <c r="AD18" s="220"/>
      <c r="AE18" s="220"/>
    </row>
    <row r="19" spans="1:31">
      <c r="A19" s="224"/>
      <c r="B19" s="219" t="s">
        <v>691</v>
      </c>
      <c r="C19" s="219" t="s">
        <v>692</v>
      </c>
      <c r="D19" s="222" t="s">
        <v>400</v>
      </c>
      <c r="E19" s="222" t="s">
        <v>392</v>
      </c>
      <c r="F19" s="222" t="s">
        <v>693</v>
      </c>
      <c r="G19" s="219" t="s">
        <v>691</v>
      </c>
      <c r="H19" s="219" t="s">
        <v>692</v>
      </c>
      <c r="I19" s="222" t="s">
        <v>400</v>
      </c>
      <c r="J19" s="222" t="s">
        <v>392</v>
      </c>
      <c r="K19" s="222" t="s">
        <v>693</v>
      </c>
      <c r="L19" s="219" t="s">
        <v>692</v>
      </c>
      <c r="M19" s="219" t="s">
        <v>694</v>
      </c>
      <c r="N19" s="219" t="s">
        <v>392</v>
      </c>
      <c r="O19" s="219" t="s">
        <v>693</v>
      </c>
      <c r="P19" s="219" t="s">
        <v>692</v>
      </c>
      <c r="Q19" s="219" t="s">
        <v>694</v>
      </c>
      <c r="R19" s="219" t="s">
        <v>392</v>
      </c>
      <c r="S19" s="219" t="s">
        <v>693</v>
      </c>
      <c r="T19" s="219" t="s">
        <v>692</v>
      </c>
      <c r="U19" s="219" t="s">
        <v>694</v>
      </c>
      <c r="V19" s="219" t="s">
        <v>392</v>
      </c>
      <c r="W19" s="219" t="s">
        <v>693</v>
      </c>
      <c r="X19" s="219" t="s">
        <v>692</v>
      </c>
      <c r="Y19" s="219" t="s">
        <v>694</v>
      </c>
      <c r="Z19" s="219" t="s">
        <v>392</v>
      </c>
      <c r="AA19" s="219" t="s">
        <v>693</v>
      </c>
      <c r="AB19" s="219" t="s">
        <v>692</v>
      </c>
      <c r="AC19" s="219" t="s">
        <v>694</v>
      </c>
      <c r="AD19" s="219" t="s">
        <v>392</v>
      </c>
      <c r="AE19" s="219" t="s">
        <v>693</v>
      </c>
    </row>
    <row r="20" ht="14.4" spans="1:31">
      <c r="A20" s="67" t="s">
        <v>437</v>
      </c>
      <c r="B20" s="67">
        <v>123</v>
      </c>
      <c r="C20" s="67">
        <v>124</v>
      </c>
      <c r="D20" s="67">
        <v>125</v>
      </c>
      <c r="E20" s="67">
        <v>126</v>
      </c>
      <c r="F20" s="67">
        <v>127</v>
      </c>
      <c r="G20" s="67">
        <v>128</v>
      </c>
      <c r="H20" s="67">
        <v>129</v>
      </c>
      <c r="I20" s="67">
        <v>130</v>
      </c>
      <c r="J20" s="67">
        <v>131</v>
      </c>
      <c r="K20" s="67">
        <v>132</v>
      </c>
      <c r="L20" s="67">
        <v>133</v>
      </c>
      <c r="M20" s="67">
        <v>134</v>
      </c>
      <c r="N20" s="67">
        <v>135</v>
      </c>
      <c r="O20" s="67">
        <v>136</v>
      </c>
      <c r="P20" s="67">
        <v>137</v>
      </c>
      <c r="Q20" s="67">
        <v>138</v>
      </c>
      <c r="R20" s="67">
        <v>139</v>
      </c>
      <c r="S20" s="67">
        <v>140</v>
      </c>
      <c r="T20" s="67">
        <v>141</v>
      </c>
      <c r="U20" s="67">
        <v>142</v>
      </c>
      <c r="V20" s="67">
        <v>143</v>
      </c>
      <c r="W20" s="67">
        <v>144</v>
      </c>
      <c r="X20" s="67">
        <v>145</v>
      </c>
      <c r="Y20" s="67">
        <v>146</v>
      </c>
      <c r="Z20" s="67">
        <v>147</v>
      </c>
      <c r="AA20" s="67">
        <v>148</v>
      </c>
      <c r="AB20" s="67">
        <v>149</v>
      </c>
      <c r="AC20" s="67">
        <v>150</v>
      </c>
      <c r="AD20" s="67">
        <v>151</v>
      </c>
      <c r="AE20" s="67">
        <v>152</v>
      </c>
    </row>
    <row r="21" ht="14.4" spans="1:31">
      <c r="A21" s="31" t="s">
        <v>410</v>
      </c>
      <c r="B21" s="67">
        <v>124</v>
      </c>
      <c r="C21" s="67">
        <v>125</v>
      </c>
      <c r="D21" s="67">
        <v>126</v>
      </c>
      <c r="E21" s="67">
        <v>127</v>
      </c>
      <c r="F21" s="67">
        <v>128</v>
      </c>
      <c r="G21" s="67">
        <v>129</v>
      </c>
      <c r="H21" s="67">
        <v>130</v>
      </c>
      <c r="I21" s="67">
        <v>131</v>
      </c>
      <c r="J21" s="67">
        <v>132</v>
      </c>
      <c r="K21" s="67">
        <v>133</v>
      </c>
      <c r="L21" s="67">
        <v>134</v>
      </c>
      <c r="M21" s="67">
        <v>135</v>
      </c>
      <c r="N21" s="67">
        <v>136</v>
      </c>
      <c r="O21" s="67">
        <v>137</v>
      </c>
      <c r="P21" s="67">
        <v>138</v>
      </c>
      <c r="Q21" s="67">
        <v>139</v>
      </c>
      <c r="R21" s="67">
        <v>140</v>
      </c>
      <c r="S21" s="67">
        <v>141</v>
      </c>
      <c r="T21" s="67">
        <v>142</v>
      </c>
      <c r="U21" s="67">
        <v>143</v>
      </c>
      <c r="V21" s="67">
        <v>144</v>
      </c>
      <c r="W21" s="67">
        <v>145</v>
      </c>
      <c r="X21" s="67">
        <v>146</v>
      </c>
      <c r="Y21" s="67">
        <v>147</v>
      </c>
      <c r="Z21" s="67">
        <v>148</v>
      </c>
      <c r="AA21" s="67">
        <v>149</v>
      </c>
      <c r="AB21" s="67">
        <v>150</v>
      </c>
      <c r="AC21" s="67">
        <v>151</v>
      </c>
      <c r="AD21" s="67">
        <v>152</v>
      </c>
      <c r="AE21" s="67">
        <v>153</v>
      </c>
    </row>
    <row r="22" ht="14.4" spans="1:31">
      <c r="A22" s="67" t="s">
        <v>414</v>
      </c>
      <c r="B22" s="67">
        <v>125</v>
      </c>
      <c r="C22" s="67">
        <v>126</v>
      </c>
      <c r="D22" s="67">
        <v>127</v>
      </c>
      <c r="E22" s="67">
        <v>128</v>
      </c>
      <c r="F22" s="67">
        <v>129</v>
      </c>
      <c r="G22" s="67">
        <v>130</v>
      </c>
      <c r="H22" s="67">
        <v>131</v>
      </c>
      <c r="I22" s="67">
        <v>132</v>
      </c>
      <c r="J22" s="67">
        <v>133</v>
      </c>
      <c r="K22" s="67">
        <v>134</v>
      </c>
      <c r="L22" s="67">
        <v>135</v>
      </c>
      <c r="M22" s="67">
        <v>136</v>
      </c>
      <c r="N22" s="67">
        <v>137</v>
      </c>
      <c r="O22" s="67">
        <v>138</v>
      </c>
      <c r="P22" s="67">
        <v>139</v>
      </c>
      <c r="Q22" s="67">
        <v>140</v>
      </c>
      <c r="R22" s="67">
        <v>141</v>
      </c>
      <c r="S22" s="67">
        <v>142</v>
      </c>
      <c r="T22" s="67">
        <v>143</v>
      </c>
      <c r="U22" s="67">
        <v>144</v>
      </c>
      <c r="V22" s="67">
        <v>145</v>
      </c>
      <c r="W22" s="67">
        <v>146</v>
      </c>
      <c r="X22" s="67">
        <v>147</v>
      </c>
      <c r="Y22" s="67">
        <v>148</v>
      </c>
      <c r="Z22" s="67">
        <v>149</v>
      </c>
      <c r="AA22" s="67">
        <v>150</v>
      </c>
      <c r="AB22" s="67">
        <v>151</v>
      </c>
      <c r="AC22" s="67">
        <v>152</v>
      </c>
      <c r="AD22" s="67">
        <v>153</v>
      </c>
      <c r="AE22" s="67">
        <v>154</v>
      </c>
    </row>
    <row r="23" ht="14.4" spans="1:31">
      <c r="A23" s="67" t="s">
        <v>416</v>
      </c>
      <c r="B23" s="67">
        <v>126</v>
      </c>
      <c r="C23" s="67">
        <v>127</v>
      </c>
      <c r="D23" s="31">
        <v>128</v>
      </c>
      <c r="E23" s="67">
        <v>129</v>
      </c>
      <c r="F23" s="67">
        <v>130</v>
      </c>
      <c r="G23" s="67">
        <v>131</v>
      </c>
      <c r="H23" s="67">
        <v>132</v>
      </c>
      <c r="I23" s="67">
        <v>133</v>
      </c>
      <c r="J23" s="67">
        <v>134</v>
      </c>
      <c r="K23" s="67">
        <v>135</v>
      </c>
      <c r="L23" s="67">
        <v>136</v>
      </c>
      <c r="M23" s="67">
        <v>137</v>
      </c>
      <c r="N23" s="67">
        <v>138</v>
      </c>
      <c r="O23" s="67">
        <v>139</v>
      </c>
      <c r="P23" s="67">
        <v>140</v>
      </c>
      <c r="Q23" s="67">
        <v>141</v>
      </c>
      <c r="R23" s="67">
        <v>142</v>
      </c>
      <c r="S23" s="67">
        <v>143</v>
      </c>
      <c r="T23" s="67">
        <v>144</v>
      </c>
      <c r="U23" s="67">
        <v>145</v>
      </c>
      <c r="V23" s="67">
        <v>146</v>
      </c>
      <c r="W23" s="67">
        <v>147</v>
      </c>
      <c r="X23" s="67">
        <v>148</v>
      </c>
      <c r="Y23" s="67">
        <v>149</v>
      </c>
      <c r="Z23" s="67">
        <v>150</v>
      </c>
      <c r="AA23" s="67">
        <v>151</v>
      </c>
      <c r="AB23" s="67">
        <v>152</v>
      </c>
      <c r="AC23" s="67">
        <v>153</v>
      </c>
      <c r="AD23" s="67">
        <v>154</v>
      </c>
      <c r="AE23" s="67">
        <v>155</v>
      </c>
    </row>
    <row r="24" ht="14.4" spans="1:31">
      <c r="A24" s="67" t="s">
        <v>418</v>
      </c>
      <c r="B24" s="67">
        <v>127</v>
      </c>
      <c r="C24" s="67">
        <v>128</v>
      </c>
      <c r="D24" s="67">
        <v>129</v>
      </c>
      <c r="E24" s="67">
        <v>130</v>
      </c>
      <c r="F24" s="67">
        <v>131</v>
      </c>
      <c r="G24" s="67">
        <v>132</v>
      </c>
      <c r="H24" s="67">
        <v>133</v>
      </c>
      <c r="I24" s="67">
        <v>134</v>
      </c>
      <c r="J24" s="67">
        <v>135</v>
      </c>
      <c r="K24" s="67">
        <v>136</v>
      </c>
      <c r="L24" s="67">
        <v>137</v>
      </c>
      <c r="M24" s="67">
        <v>138</v>
      </c>
      <c r="N24" s="67">
        <v>139</v>
      </c>
      <c r="O24" s="67">
        <v>140</v>
      </c>
      <c r="P24" s="67">
        <v>141</v>
      </c>
      <c r="Q24" s="67">
        <v>142</v>
      </c>
      <c r="R24" s="67">
        <v>143</v>
      </c>
      <c r="S24" s="67">
        <v>144</v>
      </c>
      <c r="T24" s="67">
        <v>145</v>
      </c>
      <c r="U24" s="67">
        <v>146</v>
      </c>
      <c r="V24" s="67">
        <v>147</v>
      </c>
      <c r="W24" s="67">
        <v>148</v>
      </c>
      <c r="X24" s="67">
        <v>149</v>
      </c>
      <c r="Y24" s="67">
        <v>150</v>
      </c>
      <c r="Z24" s="67">
        <v>151</v>
      </c>
      <c r="AA24" s="67">
        <v>152</v>
      </c>
      <c r="AB24" s="67">
        <v>153</v>
      </c>
      <c r="AC24" s="67">
        <v>154</v>
      </c>
      <c r="AD24" s="67">
        <v>155</v>
      </c>
      <c r="AE24" s="67">
        <v>156</v>
      </c>
    </row>
    <row r="25" ht="14.4" spans="1:31">
      <c r="A25" s="67" t="s">
        <v>420</v>
      </c>
      <c r="B25" s="67">
        <v>128</v>
      </c>
      <c r="C25" s="67">
        <v>129</v>
      </c>
      <c r="D25" s="67">
        <v>130</v>
      </c>
      <c r="E25" s="67">
        <v>131</v>
      </c>
      <c r="F25" s="67">
        <v>132</v>
      </c>
      <c r="G25" s="67">
        <v>133</v>
      </c>
      <c r="H25" s="67">
        <v>134</v>
      </c>
      <c r="I25" s="67">
        <v>135</v>
      </c>
      <c r="J25" s="67">
        <v>136</v>
      </c>
      <c r="K25" s="67">
        <v>137</v>
      </c>
      <c r="L25" s="67">
        <v>138</v>
      </c>
      <c r="M25" s="67">
        <v>139</v>
      </c>
      <c r="N25" s="67">
        <v>140</v>
      </c>
      <c r="O25" s="67">
        <v>141</v>
      </c>
      <c r="P25" s="67">
        <v>142</v>
      </c>
      <c r="Q25" s="67">
        <v>143</v>
      </c>
      <c r="R25" s="67">
        <v>144</v>
      </c>
      <c r="S25" s="67">
        <v>145</v>
      </c>
      <c r="T25" s="67">
        <v>146</v>
      </c>
      <c r="U25" s="67">
        <v>147</v>
      </c>
      <c r="V25" s="67">
        <v>148</v>
      </c>
      <c r="W25" s="67">
        <v>149</v>
      </c>
      <c r="X25" s="67">
        <v>150</v>
      </c>
      <c r="Y25" s="67">
        <v>151</v>
      </c>
      <c r="Z25" s="67">
        <v>152</v>
      </c>
      <c r="AA25" s="67">
        <v>153</v>
      </c>
      <c r="AB25" s="67">
        <v>154</v>
      </c>
      <c r="AC25" s="67">
        <v>155</v>
      </c>
      <c r="AD25" s="67">
        <v>156</v>
      </c>
      <c r="AE25" s="67">
        <v>157</v>
      </c>
    </row>
    <row r="26" ht="14.4" spans="1:31">
      <c r="A26" s="67" t="s">
        <v>430</v>
      </c>
      <c r="B26" s="67">
        <v>129</v>
      </c>
      <c r="C26" s="67">
        <v>130</v>
      </c>
      <c r="D26" s="67">
        <v>131</v>
      </c>
      <c r="E26" s="67">
        <v>132</v>
      </c>
      <c r="F26" s="67">
        <v>133</v>
      </c>
      <c r="G26" s="67">
        <v>134</v>
      </c>
      <c r="H26" s="67">
        <v>135</v>
      </c>
      <c r="I26" s="67">
        <v>136</v>
      </c>
      <c r="J26" s="67">
        <v>137</v>
      </c>
      <c r="K26" s="67">
        <v>138</v>
      </c>
      <c r="L26" s="67">
        <v>139</v>
      </c>
      <c r="M26" s="67">
        <v>140</v>
      </c>
      <c r="N26" s="67">
        <v>141</v>
      </c>
      <c r="O26" s="67">
        <v>142</v>
      </c>
      <c r="P26" s="67">
        <v>143</v>
      </c>
      <c r="Q26" s="67">
        <v>144</v>
      </c>
      <c r="R26" s="67">
        <v>145</v>
      </c>
      <c r="S26" s="67">
        <v>146</v>
      </c>
      <c r="T26" s="67">
        <v>147</v>
      </c>
      <c r="U26" s="67">
        <v>148</v>
      </c>
      <c r="V26" s="67">
        <v>149</v>
      </c>
      <c r="W26" s="67">
        <v>150</v>
      </c>
      <c r="X26" s="67">
        <v>151</v>
      </c>
      <c r="Y26" s="67">
        <v>152</v>
      </c>
      <c r="Z26" s="67">
        <v>153</v>
      </c>
      <c r="AA26" s="67">
        <v>154</v>
      </c>
      <c r="AB26" s="67">
        <v>155</v>
      </c>
      <c r="AC26" s="67">
        <v>156</v>
      </c>
      <c r="AD26" s="67">
        <v>157</v>
      </c>
      <c r="AE26" s="67">
        <v>158</v>
      </c>
    </row>
    <row r="27" ht="14.4" spans="1:31">
      <c r="A27" s="67" t="s">
        <v>438</v>
      </c>
      <c r="B27" s="67">
        <v>130</v>
      </c>
      <c r="C27" s="67">
        <v>131</v>
      </c>
      <c r="D27" s="67">
        <v>132</v>
      </c>
      <c r="E27" s="67">
        <v>133</v>
      </c>
      <c r="F27" s="67">
        <v>134</v>
      </c>
      <c r="G27" s="67">
        <v>135</v>
      </c>
      <c r="H27" s="67">
        <v>136</v>
      </c>
      <c r="I27" s="67">
        <v>137</v>
      </c>
      <c r="J27" s="67">
        <v>138</v>
      </c>
      <c r="K27" s="67">
        <v>139</v>
      </c>
      <c r="L27" s="67">
        <v>140</v>
      </c>
      <c r="M27" s="67">
        <v>141</v>
      </c>
      <c r="N27" s="67">
        <v>142</v>
      </c>
      <c r="O27" s="67">
        <v>143</v>
      </c>
      <c r="P27" s="67">
        <v>144</v>
      </c>
      <c r="Q27" s="67">
        <v>145</v>
      </c>
      <c r="R27" s="67">
        <v>146</v>
      </c>
      <c r="S27" s="67">
        <v>147</v>
      </c>
      <c r="T27" s="67">
        <v>148</v>
      </c>
      <c r="U27" s="67">
        <v>149</v>
      </c>
      <c r="V27" s="67">
        <v>150</v>
      </c>
      <c r="W27" s="67">
        <v>151</v>
      </c>
      <c r="X27" s="67">
        <v>152</v>
      </c>
      <c r="Y27" s="67">
        <v>153</v>
      </c>
      <c r="Z27" s="67">
        <v>154</v>
      </c>
      <c r="AA27" s="67">
        <v>155</v>
      </c>
      <c r="AB27" s="67">
        <v>156</v>
      </c>
      <c r="AC27" s="67">
        <v>157</v>
      </c>
      <c r="AD27" s="67">
        <v>158</v>
      </c>
      <c r="AE27" s="67">
        <v>159</v>
      </c>
    </row>
    <row r="28" ht="14.4" spans="1:31">
      <c r="A28" s="67" t="s">
        <v>439</v>
      </c>
      <c r="B28" s="67">
        <v>131</v>
      </c>
      <c r="C28" s="67">
        <v>132</v>
      </c>
      <c r="D28" s="67">
        <v>133</v>
      </c>
      <c r="E28" s="67">
        <v>134</v>
      </c>
      <c r="F28" s="67">
        <v>135</v>
      </c>
      <c r="G28" s="67">
        <v>136</v>
      </c>
      <c r="H28" s="67">
        <v>137</v>
      </c>
      <c r="I28" s="67">
        <v>138</v>
      </c>
      <c r="J28" s="67">
        <v>139</v>
      </c>
      <c r="K28" s="67">
        <v>140</v>
      </c>
      <c r="L28" s="67">
        <v>141</v>
      </c>
      <c r="M28" s="67">
        <v>142</v>
      </c>
      <c r="N28" s="67">
        <v>143</v>
      </c>
      <c r="O28" s="67">
        <v>144</v>
      </c>
      <c r="P28" s="67">
        <v>145</v>
      </c>
      <c r="Q28" s="67">
        <v>146</v>
      </c>
      <c r="R28" s="67">
        <v>147</v>
      </c>
      <c r="S28" s="67">
        <v>148</v>
      </c>
      <c r="T28" s="67">
        <v>149</v>
      </c>
      <c r="U28" s="67">
        <v>150</v>
      </c>
      <c r="V28" s="67">
        <v>151</v>
      </c>
      <c r="W28" s="67">
        <v>152</v>
      </c>
      <c r="X28" s="67">
        <v>153</v>
      </c>
      <c r="Y28" s="67">
        <v>154</v>
      </c>
      <c r="Z28" s="67">
        <v>155</v>
      </c>
      <c r="AA28" s="67">
        <v>156</v>
      </c>
      <c r="AB28" s="67">
        <v>157</v>
      </c>
      <c r="AC28" s="67">
        <v>158</v>
      </c>
      <c r="AD28" s="67">
        <v>159</v>
      </c>
      <c r="AE28" s="67">
        <v>160</v>
      </c>
    </row>
    <row r="30" spans="4:5">
      <c r="D30" t="s">
        <v>442</v>
      </c>
      <c r="E30" s="223" t="s">
        <v>696</v>
      </c>
    </row>
  </sheetData>
  <mergeCells count="17">
    <mergeCell ref="B3:F3"/>
    <mergeCell ref="G3:K3"/>
    <mergeCell ref="L3:O3"/>
    <mergeCell ref="P3:S3"/>
    <mergeCell ref="T3:W3"/>
    <mergeCell ref="X3:AA3"/>
    <mergeCell ref="AB3:AE3"/>
    <mergeCell ref="B18:F18"/>
    <mergeCell ref="G18:K18"/>
    <mergeCell ref="L18:O18"/>
    <mergeCell ref="P18:S18"/>
    <mergeCell ref="T18:W18"/>
    <mergeCell ref="X18:AA18"/>
    <mergeCell ref="AB18:AE18"/>
    <mergeCell ref="A3:A4"/>
    <mergeCell ref="A18:A19"/>
    <mergeCell ref="A1:AE2"/>
  </mergeCells>
  <conditionalFormatting sqref="P4:S4">
    <cfRule type="cellIs" dxfId="1" priority="12" operator="lessThan">
      <formula>0</formula>
    </cfRule>
  </conditionalFormatting>
  <conditionalFormatting sqref="T4:V4">
    <cfRule type="cellIs" dxfId="1" priority="15" operator="lessThan">
      <formula>0</formula>
    </cfRule>
  </conditionalFormatting>
  <conditionalFormatting sqref="W4">
    <cfRule type="cellIs" dxfId="1" priority="11" operator="lessThan">
      <formula>0</formula>
    </cfRule>
  </conditionalFormatting>
  <conditionalFormatting sqref="X4:Z4">
    <cfRule type="cellIs" dxfId="1" priority="14" operator="lessThan">
      <formula>0</formula>
    </cfRule>
  </conditionalFormatting>
  <conditionalFormatting sqref="AA4">
    <cfRule type="cellIs" dxfId="1" priority="10" operator="lessThan">
      <formula>0</formula>
    </cfRule>
  </conditionalFormatting>
  <conditionalFormatting sqref="AB4:AD4">
    <cfRule type="cellIs" dxfId="1" priority="13" operator="lessThan">
      <formula>0</formula>
    </cfRule>
  </conditionalFormatting>
  <conditionalFormatting sqref="AE4">
    <cfRule type="cellIs" dxfId="1" priority="9" operator="lessThan">
      <formula>0</formula>
    </cfRule>
  </conditionalFormatting>
  <conditionalFormatting sqref="P19:S19">
    <cfRule type="cellIs" dxfId="1" priority="4" operator="lessThan">
      <formula>0</formula>
    </cfRule>
  </conditionalFormatting>
  <conditionalFormatting sqref="T19:V19">
    <cfRule type="cellIs" dxfId="1" priority="7" operator="lessThan">
      <formula>0</formula>
    </cfRule>
  </conditionalFormatting>
  <conditionalFormatting sqref="W19">
    <cfRule type="cellIs" dxfId="1" priority="3" operator="lessThan">
      <formula>0</formula>
    </cfRule>
  </conditionalFormatting>
  <conditionalFormatting sqref="X19:Z19">
    <cfRule type="cellIs" dxfId="1" priority="6" operator="lessThan">
      <formula>0</formula>
    </cfRule>
  </conditionalFormatting>
  <conditionalFormatting sqref="AA19">
    <cfRule type="cellIs" dxfId="1" priority="2" operator="lessThan">
      <formula>0</formula>
    </cfRule>
  </conditionalFormatting>
  <conditionalFormatting sqref="AB19:AD19">
    <cfRule type="cellIs" dxfId="1" priority="5" operator="lessThan">
      <formula>0</formula>
    </cfRule>
  </conditionalFormatting>
  <conditionalFormatting sqref="AE19">
    <cfRule type="cellIs" dxfId="1" priority="1" operator="lessThan">
      <formula>0</formula>
    </cfRule>
  </conditionalFormatting>
  <conditionalFormatting sqref="B3 B4:O4 G3">
    <cfRule type="cellIs" dxfId="1" priority="21" operator="lessThan">
      <formula>0</formula>
    </cfRule>
  </conditionalFormatting>
  <conditionalFormatting sqref="B18 B19:O19 G18">
    <cfRule type="cellIs" dxfId="1" priority="8" operator="lessThan">
      <formula>0</formula>
    </cfRule>
  </conditionalFormatting>
  <hyperlinks>
    <hyperlink ref="A6" location="'完工--体系&amp;部门'!A1" display="体系1"/>
    <hyperlink ref="A7" location="'完工--体系&amp;部门'!A1" display="体系2"/>
    <hyperlink ref="A8" location="'完工--体系&amp;部门'!A1" display="体系3"/>
    <hyperlink ref="A9" location="'完工--体系&amp;部门'!A1" display="体系4"/>
    <hyperlink ref="A10" location="'完工--体系&amp;部门'!A1" display="体系5"/>
    <hyperlink ref="A11" location="'完工--体系&amp;部门'!A1" display="体系6"/>
    <hyperlink ref="A12" location="'完工--体系&amp;部门'!A1" display="体系7"/>
    <hyperlink ref="A13" location="'完工--体系&amp;部门'!A1" display="体系8"/>
    <hyperlink ref="A5" location="'完工--体系&amp;部门'!A1" display="合计"/>
    <hyperlink ref="B5" location="'完工--体系&amp;部门'!A1" display="123"/>
    <hyperlink ref="B6" location="'完工--体系&amp;部门'!A1" display="124"/>
    <hyperlink ref="B7" location="'完工--体系&amp;部门'!A1" display="125"/>
    <hyperlink ref="B8" location="'完工--体系&amp;部门'!A1" display="126"/>
    <hyperlink ref="B9" location="'完工--体系&amp;部门'!A1" display="127"/>
    <hyperlink ref="B10" location="'完工--体系&amp;部门'!A1" display="128"/>
    <hyperlink ref="B11" location="'完工--体系&amp;部门'!A1" display="129"/>
    <hyperlink ref="B12" location="'完工--体系&amp;部门'!A1" display="130"/>
    <hyperlink ref="B13" location="'完工--体系&amp;部门'!A1" display="131"/>
    <hyperlink ref="C5" location="'完工--体系&amp;部门'!A1" display="124"/>
    <hyperlink ref="D5" location="'完工--体系&amp;部门'!A1" display="125"/>
    <hyperlink ref="E5" location="'完工--体系&amp;部门'!A1" display="126"/>
    <hyperlink ref="F5" location="'完工--体系&amp;部门'!A1" display="127"/>
    <hyperlink ref="G5" location="'完工--体系&amp;部门'!A1" display="128"/>
    <hyperlink ref="H5" location="'完工--体系&amp;部门'!A1" display="129"/>
    <hyperlink ref="I5" location="'完工--体系&amp;部门'!A1" display="130"/>
    <hyperlink ref="J5" location="'完工--体系&amp;部门'!A1" display="131"/>
    <hyperlink ref="K5" location="'完工--体系&amp;部门'!A1" display="132"/>
    <hyperlink ref="L5" location="'完工--体系&amp;部门'!A1" display="133"/>
    <hyperlink ref="M5" location="'完工--体系&amp;部门'!A1" display="134"/>
    <hyperlink ref="N5" location="'完工--体系&amp;部门'!A1" display="135"/>
    <hyperlink ref="O5" location="'完工--体系&amp;部门'!A1" display="136"/>
    <hyperlink ref="P5" location="'完工--体系&amp;部门'!A1" display="137"/>
    <hyperlink ref="Q5" location="'完工--体系&amp;部门'!A1" display="138"/>
    <hyperlink ref="R5" location="'完工--体系&amp;部门'!A1" display="139"/>
    <hyperlink ref="S5" location="'完工--体系&amp;部门'!A1" display="140"/>
    <hyperlink ref="T5" location="'完工--体系&amp;部门'!A1" display="141"/>
    <hyperlink ref="U5" location="'完工--体系&amp;部门'!A1" display="142"/>
    <hyperlink ref="V5" location="'完工--体系&amp;部门'!A1" display="143"/>
    <hyperlink ref="W5" location="'完工--体系&amp;部门'!A1" display="144"/>
    <hyperlink ref="X5" location="'完工--体系&amp;部门'!A1" display="145"/>
    <hyperlink ref="Y5" location="'完工--体系&amp;部门'!A1" display="146"/>
    <hyperlink ref="Z5" location="'完工--体系&amp;部门'!A1" display="147"/>
    <hyperlink ref="AA5" location="'完工--体系&amp;部门'!A1" display="148"/>
    <hyperlink ref="AB5" location="'完工--体系&amp;部门'!A1" display="149"/>
    <hyperlink ref="AC5" location="'完工--体系&amp;部门'!A1" display="150"/>
    <hyperlink ref="AD5" location="'完工--体系&amp;部门'!A1" display="151"/>
    <hyperlink ref="AE5" location="'完工--体系&amp;部门'!A1" display="152"/>
    <hyperlink ref="C6" location="'完工--体系&amp;部门'!A1" display="125"/>
    <hyperlink ref="D6" location="'完工--体系&amp;部门'!A1" display="126"/>
    <hyperlink ref="E6" location="'完工--体系&amp;部门'!A1" display="127"/>
    <hyperlink ref="F6" location="'完工--体系&amp;部门'!A1" display="128"/>
    <hyperlink ref="G6" location="'完工--体系&amp;部门'!A1" display="129"/>
    <hyperlink ref="H6" location="'完工--体系&amp;部门'!A1" display="130"/>
    <hyperlink ref="I6" location="'完工--体系&amp;部门'!A1" display="131"/>
    <hyperlink ref="J6" location="'完工--体系&amp;部门'!A1" display="132"/>
    <hyperlink ref="K6" location="'完工--体系&amp;部门'!A1" display="133"/>
    <hyperlink ref="L6" location="'完工--体系&amp;部门'!A1" display="134"/>
    <hyperlink ref="M6" location="'完工--体系&amp;部门'!A1" display="135"/>
    <hyperlink ref="N6" location="'完工--体系&amp;部门'!A1" display="136"/>
    <hyperlink ref="O6" location="'完工--体系&amp;部门'!A1" display="137"/>
    <hyperlink ref="P6" location="'完工--体系&amp;部门'!A1" display="138"/>
    <hyperlink ref="Q6" location="'完工--体系&amp;部门'!A1" display="139"/>
    <hyperlink ref="R6" location="'完工--体系&amp;部门'!A1" display="140"/>
    <hyperlink ref="S6" location="'完工--体系&amp;部门'!A1" display="141"/>
    <hyperlink ref="T6" location="'完工--体系&amp;部门'!A1" display="142"/>
    <hyperlink ref="U6" location="'完工--体系&amp;部门'!A1" display="143"/>
    <hyperlink ref="V6" location="'完工--体系&amp;部门'!A1" display="144"/>
    <hyperlink ref="W6" location="'完工--体系&amp;部门'!A1" display="145"/>
    <hyperlink ref="X6" location="'完工--体系&amp;部门'!A1" display="146"/>
    <hyperlink ref="Y6" location="'完工--体系&amp;部门'!A1" display="147"/>
    <hyperlink ref="Z6" location="'完工--体系&amp;部门'!A1" display="148"/>
    <hyperlink ref="AA6" location="'完工--体系&amp;部门'!A1" display="149"/>
    <hyperlink ref="AB6" location="'完工--体系&amp;部门'!A1" display="150"/>
    <hyperlink ref="AC6" location="'完工--体系&amp;部门'!A1" display="151"/>
    <hyperlink ref="AD6" location="'完工--体系&amp;部门'!A1" display="152"/>
    <hyperlink ref="AE6" location="'完工--体系&amp;部门'!A1" display="153"/>
    <hyperlink ref="C7" location="'完工--体系&amp;部门'!A1" display="126"/>
    <hyperlink ref="D7" location="'完工--体系&amp;部门'!A1" display="127"/>
    <hyperlink ref="E7" location="'完工--体系&amp;部门'!A1" display="128"/>
    <hyperlink ref="F7" location="'完工--体系&amp;部门'!A1" display="129"/>
    <hyperlink ref="G7" location="'完工--体系&amp;部门'!A1" display="130"/>
    <hyperlink ref="H7" location="'完工--体系&amp;部门'!A1" display="131"/>
    <hyperlink ref="I7" location="'完工--体系&amp;部门'!A1" display="132"/>
    <hyperlink ref="J7" location="'完工--体系&amp;部门'!A1" display="133"/>
    <hyperlink ref="K7" location="'完工--体系&amp;部门'!A1" display="134"/>
    <hyperlink ref="L7" location="'完工--体系&amp;部门'!A1" display="135"/>
    <hyperlink ref="M7" location="'完工--体系&amp;部门'!A1" display="136"/>
    <hyperlink ref="N7" location="'完工--体系&amp;部门'!A1" display="137"/>
    <hyperlink ref="O7" location="'完工--体系&amp;部门'!A1" display="138"/>
    <hyperlink ref="P7" location="'完工--体系&amp;部门'!A1" display="139"/>
    <hyperlink ref="Q7" location="'完工--体系&amp;部门'!A1" display="140"/>
    <hyperlink ref="R7" location="'完工--体系&amp;部门'!A1" display="141"/>
    <hyperlink ref="S7" location="'完工--体系&amp;部门'!A1" display="142"/>
    <hyperlink ref="T7" location="'完工--体系&amp;部门'!A1" display="143"/>
    <hyperlink ref="U7" location="'完工--体系&amp;部门'!A1" display="144"/>
    <hyperlink ref="V7" location="'完工--体系&amp;部门'!A1" display="145"/>
    <hyperlink ref="W7" location="'完工--体系&amp;部门'!A1" display="146"/>
    <hyperlink ref="X7" location="'完工--体系&amp;部门'!A1" display="147"/>
    <hyperlink ref="Y7" location="'完工--体系&amp;部门'!A1" display="148"/>
    <hyperlink ref="Z7" location="'完工--体系&amp;部门'!A1" display="149"/>
    <hyperlink ref="AA7" location="'完工--体系&amp;部门'!A1" display="150"/>
    <hyperlink ref="AB7" location="'完工--体系&amp;部门'!A1" display="151"/>
    <hyperlink ref="AC7" location="'完工--体系&amp;部门'!A1" display="152"/>
    <hyperlink ref="AD7" location="'完工--体系&amp;部门'!A1" display="153"/>
    <hyperlink ref="AE7" location="'完工--体系&amp;部门'!A1" display="154"/>
    <hyperlink ref="C8" location="'完工--体系&amp;部门'!A1" display="127"/>
    <hyperlink ref="D8" location="'完工--体系&amp;部门'!A1" display="128"/>
    <hyperlink ref="E8" location="'完工--体系&amp;部门'!A1" display="129"/>
    <hyperlink ref="F8" location="'完工--体系&amp;部门'!A1" display="130"/>
    <hyperlink ref="G8" location="'完工--体系&amp;部门'!A1" display="131"/>
    <hyperlink ref="H8" location="'完工--体系&amp;部门'!A1" display="132"/>
    <hyperlink ref="I8" location="'完工--体系&amp;部门'!A1" display="133"/>
    <hyperlink ref="J8" location="'完工--体系&amp;部门'!A1" display="134"/>
    <hyperlink ref="K8" location="'完工--体系&amp;部门'!A1" display="135"/>
    <hyperlink ref="L8" location="'完工--体系&amp;部门'!A1" display="136"/>
    <hyperlink ref="M8" location="'完工--体系&amp;部门'!A1" display="137"/>
    <hyperlink ref="N8" location="'完工--体系&amp;部门'!A1" display="138"/>
    <hyperlink ref="O8" location="'完工--体系&amp;部门'!A1" display="139"/>
    <hyperlink ref="P8" location="'完工--体系&amp;部门'!A1" display="140"/>
    <hyperlink ref="Q8" location="'完工--体系&amp;部门'!A1" display="141"/>
    <hyperlink ref="R8" location="'完工--体系&amp;部门'!A1" display="142"/>
    <hyperlink ref="S8" location="'完工--体系&amp;部门'!A1" display="143"/>
    <hyperlink ref="T8" location="'完工--体系&amp;部门'!A1" display="144"/>
    <hyperlink ref="U8" location="'完工--体系&amp;部门'!A1" display="145"/>
    <hyperlink ref="V8" location="'完工--体系&amp;部门'!A1" display="146"/>
    <hyperlink ref="W8" location="'完工--体系&amp;部门'!A1" display="147"/>
    <hyperlink ref="X8" location="'完工--体系&amp;部门'!A1" display="148"/>
    <hyperlink ref="Y8" location="'完工--体系&amp;部门'!A1" display="149"/>
    <hyperlink ref="Z8" location="'完工--体系&amp;部门'!A1" display="150"/>
    <hyperlink ref="AA8" location="'完工--体系&amp;部门'!A1" display="151"/>
    <hyperlink ref="AB8" location="'完工--体系&amp;部门'!A1" display="152"/>
    <hyperlink ref="AC8" location="'完工--体系&amp;部门'!A1" display="153"/>
    <hyperlink ref="AD8" location="'完工--体系&amp;部门'!A1" display="154"/>
    <hyperlink ref="AE8" location="'完工--体系&amp;部门'!A1" display="155"/>
    <hyperlink ref="C9" location="'完工--体系&amp;部门'!A1" display="128"/>
    <hyperlink ref="D9" location="'完工--体系&amp;部门'!A1" display="129"/>
    <hyperlink ref="E9" location="'完工--体系&amp;部门'!A1" display="130"/>
    <hyperlink ref="F9" location="'完工--体系&amp;部门'!A1" display="131"/>
    <hyperlink ref="G9" location="'完工--体系&amp;部门'!A1" display="132"/>
    <hyperlink ref="H9" location="'完工--体系&amp;部门'!A1" display="133"/>
    <hyperlink ref="I9" location="'完工--体系&amp;部门'!A1" display="134"/>
    <hyperlink ref="J9" location="'完工--体系&amp;部门'!A1" display="135"/>
    <hyperlink ref="K9" location="'完工--体系&amp;部门'!A1" display="136"/>
    <hyperlink ref="L9" location="'完工--体系&amp;部门'!A1" display="137"/>
    <hyperlink ref="M9" location="'完工--体系&amp;部门'!A1" display="138"/>
    <hyperlink ref="N9" location="'完工--体系&amp;部门'!A1" display="139"/>
    <hyperlink ref="O9" location="'完工--体系&amp;部门'!A1" display="140"/>
    <hyperlink ref="P9" location="'完工--体系&amp;部门'!A1" display="141"/>
    <hyperlink ref="Q9" location="'完工--体系&amp;部门'!A1" display="142"/>
    <hyperlink ref="R9" location="'完工--体系&amp;部门'!A1" display="143"/>
    <hyperlink ref="S9" location="'完工--体系&amp;部门'!A1" display="144"/>
    <hyperlink ref="T9" location="'完工--体系&amp;部门'!A1" display="145"/>
    <hyperlink ref="U9" location="'完工--体系&amp;部门'!A1" display="146"/>
    <hyperlink ref="V9" location="'完工--体系&amp;部门'!A1" display="147"/>
    <hyperlink ref="W9" location="'完工--体系&amp;部门'!A1" display="148"/>
    <hyperlink ref="X9" location="'完工--体系&amp;部门'!A1" display="149"/>
    <hyperlink ref="Y9" location="'完工--体系&amp;部门'!A1" display="150"/>
    <hyperlink ref="Z9" location="'完工--体系&amp;部门'!A1" display="151"/>
    <hyperlink ref="AA9" location="'完工--体系&amp;部门'!A1" display="152"/>
    <hyperlink ref="AB9" location="'完工--体系&amp;部门'!A1" display="153"/>
    <hyperlink ref="AC9" location="'完工--体系&amp;部门'!A1" display="154"/>
    <hyperlink ref="AD9" location="'完工--体系&amp;部门'!A1" display="155"/>
    <hyperlink ref="AE9" location="'完工--体系&amp;部门'!A1" display="156"/>
    <hyperlink ref="C10" location="'完工--体系&amp;部门'!A1" display="129"/>
    <hyperlink ref="D10" location="'完工--体系&amp;部门'!A1" display="130"/>
    <hyperlink ref="E10" location="'完工--体系&amp;部门'!A1" display="131"/>
    <hyperlink ref="F10" location="'完工--体系&amp;部门'!A1" display="132"/>
    <hyperlink ref="G10" location="'完工--体系&amp;部门'!A1" display="133"/>
    <hyperlink ref="H10" location="'完工--体系&amp;部门'!A1" display="134"/>
    <hyperlink ref="I10" location="'完工--体系&amp;部门'!A1" display="135"/>
    <hyperlink ref="J10" location="'完工--体系&amp;部门'!A1" display="136"/>
    <hyperlink ref="K10" location="'完工--体系&amp;部门'!A1" display="137"/>
    <hyperlink ref="L10" location="'完工--体系&amp;部门'!A1" display="138"/>
    <hyperlink ref="M10" location="'完工--体系&amp;部门'!A1" display="139"/>
    <hyperlink ref="N10" location="'完工--体系&amp;部门'!A1" display="140"/>
    <hyperlink ref="O10" location="'完工--体系&amp;部门'!A1" display="141"/>
    <hyperlink ref="P10" location="'完工--体系&amp;部门'!A1" display="142"/>
    <hyperlink ref="Q10" location="'完工--体系&amp;部门'!A1" display="143"/>
    <hyperlink ref="R10" location="'完工--体系&amp;部门'!A1" display="144"/>
    <hyperlink ref="S10" location="'完工--体系&amp;部门'!A1" display="145"/>
    <hyperlink ref="T10" location="'完工--体系&amp;部门'!A1" display="146"/>
    <hyperlink ref="U10" location="'完工--体系&amp;部门'!A1" display="147"/>
    <hyperlink ref="V10" location="'完工--体系&amp;部门'!A1" display="148"/>
    <hyperlink ref="W10" location="'完工--体系&amp;部门'!A1" display="149"/>
    <hyperlink ref="X10" location="'完工--体系&amp;部门'!A1" display="150"/>
    <hyperlink ref="Y10" location="'完工--体系&amp;部门'!A1" display="151"/>
    <hyperlink ref="Z10" location="'完工--体系&amp;部门'!A1" display="152"/>
    <hyperlink ref="AA10" location="'完工--体系&amp;部门'!A1" display="153"/>
    <hyperlink ref="AB10" location="'完工--体系&amp;部门'!A1" display="154"/>
    <hyperlink ref="AC10" location="'完工--体系&amp;部门'!A1" display="155"/>
    <hyperlink ref="AD10" location="'完工--体系&amp;部门'!A1" display="156"/>
    <hyperlink ref="AE10" location="'完工--体系&amp;部门'!A1" display="157"/>
    <hyperlink ref="C11" location="'完工--体系&amp;部门'!A1" display="130"/>
    <hyperlink ref="D11" location="'完工--体系&amp;部门'!A1" display="131"/>
    <hyperlink ref="E11" location="'完工--体系&amp;部门'!A1" display="132"/>
    <hyperlink ref="F11" location="'完工--体系&amp;部门'!A1" display="133"/>
    <hyperlink ref="G11" location="'完工--体系&amp;部门'!A1" display="134"/>
    <hyperlink ref="H11" location="'完工--体系&amp;部门'!A1" display="135"/>
    <hyperlink ref="I11" location="'完工--体系&amp;部门'!A1" display="136"/>
    <hyperlink ref="J11" location="'完工--体系&amp;部门'!A1" display="137"/>
    <hyperlink ref="K11" location="'完工--体系&amp;部门'!A1" display="138"/>
    <hyperlink ref="L11" location="'完工--体系&amp;部门'!A1" display="139"/>
    <hyperlink ref="M11" location="'完工--体系&amp;部门'!A1" display="140"/>
    <hyperlink ref="N11" location="'完工--体系&amp;部门'!A1" display="141"/>
    <hyperlink ref="O11" location="'完工--体系&amp;部门'!A1" display="142"/>
    <hyperlink ref="P11" location="'完工--体系&amp;部门'!A1" display="143"/>
    <hyperlink ref="Q11" location="'完工--体系&amp;部门'!A1" display="144"/>
    <hyperlink ref="R11" location="'完工--体系&amp;部门'!A1" display="145"/>
    <hyperlink ref="S11" location="'完工--体系&amp;部门'!A1" display="146"/>
    <hyperlink ref="T11" location="'完工--体系&amp;部门'!A1" display="147"/>
    <hyperlink ref="U11" location="'完工--体系&amp;部门'!A1" display="148"/>
    <hyperlink ref="V11" location="'完工--体系&amp;部门'!A1" display="149"/>
    <hyperlink ref="W11" location="'完工--体系&amp;部门'!A1" display="150"/>
    <hyperlink ref="X11" location="'完工--体系&amp;部门'!A1" display="151"/>
    <hyperlink ref="Y11" location="'完工--体系&amp;部门'!A1" display="152"/>
    <hyperlink ref="Z11" location="'完工--体系&amp;部门'!A1" display="153"/>
    <hyperlink ref="AA11" location="'完工--体系&amp;部门'!A1" display="154"/>
    <hyperlink ref="AB11" location="'完工--体系&amp;部门'!A1" display="155"/>
    <hyperlink ref="AC11" location="'完工--体系&amp;部门'!A1" display="156"/>
    <hyperlink ref="AD11" location="'完工--体系&amp;部门'!A1" display="157"/>
    <hyperlink ref="AE11" location="'完工--体系&amp;部门'!A1" display="158"/>
    <hyperlink ref="C12" location="'完工--体系&amp;部门'!A1" display="131"/>
    <hyperlink ref="D12" location="'完工--体系&amp;部门'!A1" display="132"/>
    <hyperlink ref="E12" location="'完工--体系&amp;部门'!A1" display="133"/>
    <hyperlink ref="F12" location="'完工--体系&amp;部门'!A1" display="134"/>
    <hyperlink ref="G12" location="'完工--体系&amp;部门'!A1" display="135"/>
    <hyperlink ref="H12" location="'完工--体系&amp;部门'!A1" display="136"/>
    <hyperlink ref="I12" location="'完工--体系&amp;部门'!A1" display="137"/>
    <hyperlink ref="J12" location="'完工--体系&amp;部门'!A1" display="138"/>
    <hyperlink ref="K12" location="'完工--体系&amp;部门'!A1" display="139"/>
    <hyperlink ref="L12" location="'完工--体系&amp;部门'!A1" display="140"/>
    <hyperlink ref="M12" location="'完工--体系&amp;部门'!A1" display="141"/>
    <hyperlink ref="N12" location="'完工--体系&amp;部门'!A1" display="142"/>
    <hyperlink ref="O12" location="'完工--体系&amp;部门'!A1" display="143"/>
    <hyperlink ref="P12" location="'完工--体系&amp;部门'!A1" display="144"/>
    <hyperlink ref="Q12" location="'完工--体系&amp;部门'!A1" display="145"/>
    <hyperlink ref="R12" location="'完工--体系&amp;部门'!A1" display="146"/>
    <hyperlink ref="S12" location="'完工--体系&amp;部门'!A1" display="147"/>
    <hyperlink ref="T12" location="'完工--体系&amp;部门'!A1" display="148"/>
    <hyperlink ref="U12" location="'完工--体系&amp;部门'!A1" display="149"/>
    <hyperlink ref="V12" location="'完工--体系&amp;部门'!A1" display="150"/>
    <hyperlink ref="W12" location="'完工--体系&amp;部门'!A1" display="151"/>
    <hyperlink ref="X12" location="'完工--体系&amp;部门'!A1" display="152"/>
    <hyperlink ref="Y12" location="'完工--体系&amp;部门'!A1" display="153"/>
    <hyperlink ref="Z12" location="'完工--体系&amp;部门'!A1" display="154"/>
    <hyperlink ref="AA12" location="'完工--体系&amp;部门'!A1" display="155"/>
    <hyperlink ref="AB12" location="'完工--体系&amp;部门'!A1" display="156"/>
    <hyperlink ref="AC12" location="'完工--体系&amp;部门'!A1" display="157"/>
    <hyperlink ref="AD12" location="'完工--体系&amp;部门'!A1" display="158"/>
    <hyperlink ref="AE12" location="'完工--体系&amp;部门'!A1" display="159"/>
    <hyperlink ref="C13" location="'完工--体系&amp;部门'!A1" display="132"/>
    <hyperlink ref="D13" location="'完工--体系&amp;部门'!A1" display="133"/>
    <hyperlink ref="E13" location="'完工--体系&amp;部门'!A1" display="134"/>
    <hyperlink ref="F13" location="'完工--体系&amp;部门'!A1" display="135"/>
    <hyperlink ref="G13" location="'完工--体系&amp;部门'!A1" display="136"/>
    <hyperlink ref="H13" location="'完工--体系&amp;部门'!A1" display="137"/>
    <hyperlink ref="I13" location="'完工--体系&amp;部门'!A1" display="138"/>
    <hyperlink ref="J13" location="'完工--体系&amp;部门'!A1" display="139"/>
    <hyperlink ref="K13" location="'完工--体系&amp;部门'!A1" display="140"/>
    <hyperlink ref="L13" location="'完工--体系&amp;部门'!A1" display="141"/>
    <hyperlink ref="M13" location="'完工--体系&amp;部门'!A1" display="142"/>
    <hyperlink ref="N13" location="'完工--体系&amp;部门'!A1" display="143"/>
    <hyperlink ref="O13" location="'完工--体系&amp;部门'!A1" display="144"/>
    <hyperlink ref="P13" location="'完工--体系&amp;部门'!A1" display="145"/>
    <hyperlink ref="Q13" location="'完工--体系&amp;部门'!A1" display="146"/>
    <hyperlink ref="R13" location="'完工--体系&amp;部门'!A1" display="147"/>
    <hyperlink ref="S13" location="'完工--体系&amp;部门'!A1" display="148"/>
    <hyperlink ref="T13" location="'完工--体系&amp;部门'!A1" display="149"/>
    <hyperlink ref="U13" location="'完工--体系&amp;部门'!A1" display="150"/>
    <hyperlink ref="V13" location="'完工--体系&amp;部门'!A1" display="151"/>
    <hyperlink ref="W13" location="'完工--体系&amp;部门'!A1" display="152"/>
    <hyperlink ref="X13" location="'完工--体系&amp;部门'!A1" display="153"/>
    <hyperlink ref="Y13" location="'完工--体系&amp;部门'!A1" display="154"/>
    <hyperlink ref="Z13" location="'完工--体系&amp;部门'!A1" display="155"/>
    <hyperlink ref="AA13" location="'完工--体系&amp;部门'!A1" display="156"/>
    <hyperlink ref="AB13" location="'完工--体系&amp;部门'!A1" display="157"/>
    <hyperlink ref="AC13" location="'完工--体系&amp;部门'!A1" display="158"/>
    <hyperlink ref="AD13" location="'完工--体系&amp;部门'!A1" display="159"/>
    <hyperlink ref="AE13" location="'完工--体系&amp;部门'!A1" display="160"/>
    <hyperlink ref="B20" location="'完工--体系&amp;部门'!A1" display="123"/>
    <hyperlink ref="B21" location="'完工--体系&amp;部门'!A1" display="124"/>
    <hyperlink ref="B22" location="'完工--体系&amp;部门'!A1" display="125"/>
    <hyperlink ref="B23" location="'完工--体系&amp;部门'!A1" display="126"/>
    <hyperlink ref="B24" location="'完工--体系&amp;部门'!A1" display="127"/>
    <hyperlink ref="B25" location="'完工--体系&amp;部门'!A1" display="128"/>
    <hyperlink ref="B26" location="'完工--体系&amp;部门'!A1" display="129"/>
    <hyperlink ref="B27" location="'完工--体系&amp;部门'!A1" display="130"/>
    <hyperlink ref="B28" location="'完工--体系&amp;部门'!A1" display="131"/>
    <hyperlink ref="C20" location="'完工--体系&amp;部门'!A1" display="124"/>
    <hyperlink ref="D20" location="'完工--体系&amp;部门'!A1" display="125"/>
    <hyperlink ref="E20" location="'完工--体系&amp;部门'!A1" display="126"/>
    <hyperlink ref="F20" location="'完工--体系&amp;部门'!A1" display="127"/>
    <hyperlink ref="G20" location="'完工--体系&amp;部门'!A1" display="128"/>
    <hyperlink ref="H20" location="'完工--体系&amp;部门'!A1" display="129"/>
    <hyperlink ref="I20" location="'完工--体系&amp;部门'!A1" display="130"/>
    <hyperlink ref="J20" location="'完工--体系&amp;部门'!A1" display="131"/>
    <hyperlink ref="K20" location="'完工--体系&amp;部门'!A1" display="132"/>
    <hyperlink ref="L20" location="'完工--体系&amp;部门'!A1" display="133"/>
    <hyperlink ref="M20" location="'完工--体系&amp;部门'!A1" display="134"/>
    <hyperlink ref="N20" location="'完工--体系&amp;部门'!A1" display="135"/>
    <hyperlink ref="O20" location="'完工--体系&amp;部门'!A1" display="136"/>
    <hyperlink ref="P20" location="'完工--体系&amp;部门'!A1" display="137"/>
    <hyperlink ref="Q20" location="'完工--体系&amp;部门'!A1" display="138"/>
    <hyperlink ref="R20" location="'完工--体系&amp;部门'!A1" display="139"/>
    <hyperlink ref="S20" location="'完工--体系&amp;部门'!A1" display="140"/>
    <hyperlink ref="T20" location="'完工--体系&amp;部门'!A1" display="141"/>
    <hyperlink ref="U20" location="'完工--体系&amp;部门'!A1" display="142"/>
    <hyperlink ref="V20" location="'完工--体系&amp;部门'!A1" display="143"/>
    <hyperlink ref="W20" location="'完工--体系&amp;部门'!A1" display="144"/>
    <hyperlink ref="X20" location="'完工--体系&amp;部门'!A1" display="145"/>
    <hyperlink ref="Y20" location="'完工--体系&amp;部门'!A1" display="146"/>
    <hyperlink ref="Z20" location="'完工--体系&amp;部门'!A1" display="147"/>
    <hyperlink ref="AA20" location="'完工--体系&amp;部门'!A1" display="148"/>
    <hyperlink ref="AB20" location="'完工--体系&amp;部门'!A1" display="149"/>
    <hyperlink ref="AC20" location="'完工--体系&amp;部门'!A1" display="150"/>
    <hyperlink ref="AD20" location="'完工--体系&amp;部门'!A1" display="151"/>
    <hyperlink ref="AE20" location="'完工--体系&amp;部门'!A1" display="152"/>
    <hyperlink ref="C21" location="'完工--体系&amp;部门'!A1" display="125"/>
    <hyperlink ref="D21" location="'完工--体系&amp;部门'!A1" display="126"/>
    <hyperlink ref="E21" location="'完工--体系&amp;部门'!A1" display="127"/>
    <hyperlink ref="F21" location="'完工--体系&amp;部门'!A1" display="128"/>
    <hyperlink ref="G21" location="'完工--体系&amp;部门'!A1" display="129"/>
    <hyperlink ref="H21" location="'完工--体系&amp;部门'!A1" display="130"/>
    <hyperlink ref="I21" location="'完工--体系&amp;部门'!A1" display="131"/>
    <hyperlink ref="J21" location="'完工--体系&amp;部门'!A1" display="132"/>
    <hyperlink ref="K21" location="'完工--体系&amp;部门'!A1" display="133"/>
    <hyperlink ref="L21" location="'完工--体系&amp;部门'!A1" display="134"/>
    <hyperlink ref="M21" location="'完工--体系&amp;部门'!A1" display="135"/>
    <hyperlink ref="N21" location="'完工--体系&amp;部门'!A1" display="136"/>
    <hyperlink ref="O21" location="'完工--体系&amp;部门'!A1" display="137"/>
    <hyperlink ref="P21" location="'完工--体系&amp;部门'!A1" display="138"/>
    <hyperlink ref="Q21" location="'完工--体系&amp;部门'!A1" display="139"/>
    <hyperlink ref="R21" location="'完工--体系&amp;部门'!A1" display="140"/>
    <hyperlink ref="S21" location="'完工--体系&amp;部门'!A1" display="141"/>
    <hyperlink ref="T21" location="'完工--体系&amp;部门'!A1" display="142"/>
    <hyperlink ref="U21" location="'完工--体系&amp;部门'!A1" display="143"/>
    <hyperlink ref="V21" location="'完工--体系&amp;部门'!A1" display="144"/>
    <hyperlink ref="W21" location="'完工--体系&amp;部门'!A1" display="145"/>
    <hyperlink ref="X21" location="'完工--体系&amp;部门'!A1" display="146"/>
    <hyperlink ref="Y21" location="'完工--体系&amp;部门'!A1" display="147"/>
    <hyperlink ref="Z21" location="'完工--体系&amp;部门'!A1" display="148"/>
    <hyperlink ref="AA21" location="'完工--体系&amp;部门'!A1" display="149"/>
    <hyperlink ref="AB21" location="'完工--体系&amp;部门'!A1" display="150"/>
    <hyperlink ref="AC21" location="'完工--体系&amp;部门'!A1" display="151"/>
    <hyperlink ref="AD21" location="'完工--体系&amp;部门'!A1" display="152"/>
    <hyperlink ref="AE21" location="'完工--体系&amp;部门'!A1" display="153"/>
    <hyperlink ref="C22" location="'完工--体系&amp;部门'!A1" display="126"/>
    <hyperlink ref="D22" location="'完工--体系&amp;部门'!A1" display="127"/>
    <hyperlink ref="E22" location="'完工--体系&amp;部门'!A1" display="128"/>
    <hyperlink ref="F22" location="'完工--体系&amp;部门'!A1" display="129"/>
    <hyperlink ref="G22" location="'完工--体系&amp;部门'!A1" display="130"/>
    <hyperlink ref="H22" location="'完工--体系&amp;部门'!A1" display="131"/>
    <hyperlink ref="I22" location="'完工--体系&amp;部门'!A1" display="132"/>
    <hyperlink ref="J22" location="'完工--体系&amp;部门'!A1" display="133"/>
    <hyperlink ref="K22" location="'完工--体系&amp;部门'!A1" display="134"/>
    <hyperlink ref="L22" location="'完工--体系&amp;部门'!A1" display="135"/>
    <hyperlink ref="M22" location="'完工--体系&amp;部门'!A1" display="136"/>
    <hyperlink ref="N22" location="'完工--体系&amp;部门'!A1" display="137"/>
    <hyperlink ref="O22" location="'完工--体系&amp;部门'!A1" display="138"/>
    <hyperlink ref="P22" location="'完工--体系&amp;部门'!A1" display="139"/>
    <hyperlink ref="Q22" location="'完工--体系&amp;部门'!A1" display="140"/>
    <hyperlink ref="R22" location="'完工--体系&amp;部门'!A1" display="141"/>
    <hyperlink ref="S22" location="'完工--体系&amp;部门'!A1" display="142"/>
    <hyperlink ref="T22" location="'完工--体系&amp;部门'!A1" display="143"/>
    <hyperlink ref="U22" location="'完工--体系&amp;部门'!A1" display="144"/>
    <hyperlink ref="V22" location="'完工--体系&amp;部门'!A1" display="145"/>
    <hyperlink ref="W22" location="'完工--体系&amp;部门'!A1" display="146"/>
    <hyperlink ref="X22" location="'完工--体系&amp;部门'!A1" display="147"/>
    <hyperlink ref="Y22" location="'完工--体系&amp;部门'!A1" display="148"/>
    <hyperlink ref="Z22" location="'完工--体系&amp;部门'!A1" display="149"/>
    <hyperlink ref="AA22" location="'完工--体系&amp;部门'!A1" display="150"/>
    <hyperlink ref="AB22" location="'完工--体系&amp;部门'!A1" display="151"/>
    <hyperlink ref="AC22" location="'完工--体系&amp;部门'!A1" display="152"/>
    <hyperlink ref="AD22" location="'完工--体系&amp;部门'!A1" display="153"/>
    <hyperlink ref="AE22" location="'完工--体系&amp;部门'!A1" display="154"/>
    <hyperlink ref="C23" location="'完工--体系&amp;部门'!A1" display="127"/>
    <hyperlink ref="D23" location="'完工--体系&amp;部门'!A1" display="128"/>
    <hyperlink ref="E23" location="'完工--体系&amp;部门'!A1" display="129"/>
    <hyperlink ref="F23" location="'完工--体系&amp;部门'!A1" display="130"/>
    <hyperlink ref="G23" location="'完工--体系&amp;部门'!A1" display="131"/>
    <hyperlink ref="H23" location="'完工--体系&amp;部门'!A1" display="132"/>
    <hyperlink ref="I23" location="'完工--体系&amp;部门'!A1" display="133"/>
    <hyperlink ref="J23" location="'完工--体系&amp;部门'!A1" display="134"/>
    <hyperlink ref="K23" location="'完工--体系&amp;部门'!A1" display="135"/>
    <hyperlink ref="L23" location="'完工--体系&amp;部门'!A1" display="136"/>
    <hyperlink ref="M23" location="'完工--体系&amp;部门'!A1" display="137"/>
    <hyperlink ref="N23" location="'完工--体系&amp;部门'!A1" display="138"/>
    <hyperlink ref="O23" location="'完工--体系&amp;部门'!A1" display="139"/>
    <hyperlink ref="P23" location="'完工--体系&amp;部门'!A1" display="140"/>
    <hyperlink ref="Q23" location="'完工--体系&amp;部门'!A1" display="141"/>
    <hyperlink ref="R23" location="'完工--体系&amp;部门'!A1" display="142"/>
    <hyperlink ref="S23" location="'完工--体系&amp;部门'!A1" display="143"/>
    <hyperlink ref="T23" location="'完工--体系&amp;部门'!A1" display="144"/>
    <hyperlink ref="U23" location="'完工--体系&amp;部门'!A1" display="145"/>
    <hyperlink ref="V23" location="'完工--体系&amp;部门'!A1" display="146"/>
    <hyperlink ref="W23" location="'完工--体系&amp;部门'!A1" display="147"/>
    <hyperlink ref="X23" location="'完工--体系&amp;部门'!A1" display="148"/>
    <hyperlink ref="Y23" location="'完工--体系&amp;部门'!A1" display="149"/>
    <hyperlink ref="Z23" location="'完工--体系&amp;部门'!A1" display="150"/>
    <hyperlink ref="AA23" location="'完工--体系&amp;部门'!A1" display="151"/>
    <hyperlink ref="AB23" location="'完工--体系&amp;部门'!A1" display="152"/>
    <hyperlink ref="AC23" location="'完工--体系&amp;部门'!A1" display="153"/>
    <hyperlink ref="AD23" location="'完工--体系&amp;部门'!A1" display="154"/>
    <hyperlink ref="AE23" location="'完工--体系&amp;部门'!A1" display="155"/>
    <hyperlink ref="C24" location="'完工--体系&amp;部门'!A1" display="128"/>
    <hyperlink ref="D24" location="'完工--体系&amp;部门'!A1" display="129"/>
    <hyperlink ref="E24" location="'完工--体系&amp;部门'!A1" display="130"/>
    <hyperlink ref="F24" location="'完工--体系&amp;部门'!A1" display="131"/>
    <hyperlink ref="G24" location="'完工--体系&amp;部门'!A1" display="132"/>
    <hyperlink ref="H24" location="'完工--体系&amp;部门'!A1" display="133"/>
    <hyperlink ref="I24" location="'完工--体系&amp;部门'!A1" display="134"/>
    <hyperlink ref="J24" location="'完工--体系&amp;部门'!A1" display="135"/>
    <hyperlink ref="K24" location="'完工--体系&amp;部门'!A1" display="136"/>
    <hyperlink ref="L24" location="'完工--体系&amp;部门'!A1" display="137"/>
    <hyperlink ref="M24" location="'完工--体系&amp;部门'!A1" display="138"/>
    <hyperlink ref="N24" location="'完工--体系&amp;部门'!A1" display="139"/>
    <hyperlink ref="O24" location="'完工--体系&amp;部门'!A1" display="140"/>
    <hyperlink ref="P24" location="'完工--体系&amp;部门'!A1" display="141"/>
    <hyperlink ref="Q24" location="'完工--体系&amp;部门'!A1" display="142"/>
    <hyperlink ref="R24" location="'完工--体系&amp;部门'!A1" display="143"/>
    <hyperlink ref="S24" location="'完工--体系&amp;部门'!A1" display="144"/>
    <hyperlink ref="T24" location="'完工--体系&amp;部门'!A1" display="145"/>
    <hyperlink ref="U24" location="'完工--体系&amp;部门'!A1" display="146"/>
    <hyperlink ref="V24" location="'完工--体系&amp;部门'!A1" display="147"/>
    <hyperlink ref="W24" location="'完工--体系&amp;部门'!A1" display="148"/>
    <hyperlink ref="X24" location="'完工--体系&amp;部门'!A1" display="149"/>
    <hyperlink ref="Y24" location="'完工--体系&amp;部门'!A1" display="150"/>
    <hyperlink ref="Z24" location="'完工--体系&amp;部门'!A1" display="151"/>
    <hyperlink ref="AA24" location="'完工--体系&amp;部门'!A1" display="152"/>
    <hyperlink ref="AB24" location="'完工--体系&amp;部门'!A1" display="153"/>
    <hyperlink ref="AC24" location="'完工--体系&amp;部门'!A1" display="154"/>
    <hyperlink ref="AD24" location="'完工--体系&amp;部门'!A1" display="155"/>
    <hyperlink ref="AE24" location="'完工--体系&amp;部门'!A1" display="156"/>
    <hyperlink ref="C25" location="'完工--体系&amp;部门'!A1" display="129"/>
    <hyperlink ref="D25" location="'完工--体系&amp;部门'!A1" display="130"/>
    <hyperlink ref="E25" location="'完工--体系&amp;部门'!A1" display="131"/>
    <hyperlink ref="F25" location="'完工--体系&amp;部门'!A1" display="132"/>
    <hyperlink ref="G25" location="'完工--体系&amp;部门'!A1" display="133"/>
    <hyperlink ref="H25" location="'完工--体系&amp;部门'!A1" display="134"/>
    <hyperlink ref="I25" location="'完工--体系&amp;部门'!A1" display="135"/>
    <hyperlink ref="J25" location="'完工--体系&amp;部门'!A1" display="136"/>
    <hyperlink ref="K25" location="'完工--体系&amp;部门'!A1" display="137"/>
    <hyperlink ref="L25" location="'完工--体系&amp;部门'!A1" display="138"/>
    <hyperlink ref="M25" location="'完工--体系&amp;部门'!A1" display="139"/>
    <hyperlink ref="N25" location="'完工--体系&amp;部门'!A1" display="140"/>
    <hyperlink ref="O25" location="'完工--体系&amp;部门'!A1" display="141"/>
    <hyperlink ref="P25" location="'完工--体系&amp;部门'!A1" display="142"/>
    <hyperlink ref="Q25" location="'完工--体系&amp;部门'!A1" display="143"/>
    <hyperlink ref="R25" location="'完工--体系&amp;部门'!A1" display="144"/>
    <hyperlink ref="S25" location="'完工--体系&amp;部门'!A1" display="145"/>
    <hyperlink ref="T25" location="'完工--体系&amp;部门'!A1" display="146"/>
    <hyperlink ref="U25" location="'完工--体系&amp;部门'!A1" display="147"/>
    <hyperlink ref="V25" location="'完工--体系&amp;部门'!A1" display="148"/>
    <hyperlink ref="W25" location="'完工--体系&amp;部门'!A1" display="149"/>
    <hyperlink ref="X25" location="'完工--体系&amp;部门'!A1" display="150"/>
    <hyperlink ref="Y25" location="'完工--体系&amp;部门'!A1" display="151"/>
    <hyperlink ref="Z25" location="'完工--体系&amp;部门'!A1" display="152"/>
    <hyperlink ref="AA25" location="'完工--体系&amp;部门'!A1" display="153"/>
    <hyperlink ref="AB25" location="'完工--体系&amp;部门'!A1" display="154"/>
    <hyperlink ref="AC25" location="'完工--体系&amp;部门'!A1" display="155"/>
    <hyperlink ref="AD25" location="'完工--体系&amp;部门'!A1" display="156"/>
    <hyperlink ref="AE25" location="'完工--体系&amp;部门'!A1" display="157"/>
    <hyperlink ref="C26" location="'完工--体系&amp;部门'!A1" display="130"/>
    <hyperlink ref="D26" location="'完工--体系&amp;部门'!A1" display="131"/>
    <hyperlink ref="E26" location="'完工--体系&amp;部门'!A1" display="132"/>
    <hyperlink ref="F26" location="'完工--体系&amp;部门'!A1" display="133"/>
    <hyperlink ref="G26" location="'完工--体系&amp;部门'!A1" display="134"/>
    <hyperlink ref="H26" location="'完工--体系&amp;部门'!A1" display="135"/>
    <hyperlink ref="I26" location="'完工--体系&amp;部门'!A1" display="136"/>
    <hyperlink ref="J26" location="'完工--体系&amp;部门'!A1" display="137"/>
    <hyperlink ref="K26" location="'完工--体系&amp;部门'!A1" display="138"/>
    <hyperlink ref="L26" location="'完工--体系&amp;部门'!A1" display="139"/>
    <hyperlink ref="M26" location="'完工--体系&amp;部门'!A1" display="140"/>
    <hyperlink ref="N26" location="'完工--体系&amp;部门'!A1" display="141"/>
    <hyperlink ref="O26" location="'完工--体系&amp;部门'!A1" display="142"/>
    <hyperlink ref="P26" location="'完工--体系&amp;部门'!A1" display="143"/>
    <hyperlink ref="Q26" location="'完工--体系&amp;部门'!A1" display="144"/>
    <hyperlink ref="R26" location="'完工--体系&amp;部门'!A1" display="145"/>
    <hyperlink ref="S26" location="'完工--体系&amp;部门'!A1" display="146"/>
    <hyperlink ref="T26" location="'完工--体系&amp;部门'!A1" display="147"/>
    <hyperlink ref="U26" location="'完工--体系&amp;部门'!A1" display="148"/>
    <hyperlink ref="V26" location="'完工--体系&amp;部门'!A1" display="149"/>
    <hyperlink ref="W26" location="'完工--体系&amp;部门'!A1" display="150"/>
    <hyperlink ref="X26" location="'完工--体系&amp;部门'!A1" display="151"/>
    <hyperlink ref="Y26" location="'完工--体系&amp;部门'!A1" display="152"/>
    <hyperlink ref="Z26" location="'完工--体系&amp;部门'!A1" display="153"/>
    <hyperlink ref="AA26" location="'完工--体系&amp;部门'!A1" display="154"/>
    <hyperlink ref="AB26" location="'完工--体系&amp;部门'!A1" display="155"/>
    <hyperlink ref="AC26" location="'完工--体系&amp;部门'!A1" display="156"/>
    <hyperlink ref="AD26" location="'完工--体系&amp;部门'!A1" display="157"/>
    <hyperlink ref="AE26" location="'完工--体系&amp;部门'!A1" display="158"/>
    <hyperlink ref="C27" location="'完工--体系&amp;部门'!A1" display="131"/>
    <hyperlink ref="D27" location="'完工--体系&amp;部门'!A1" display="132"/>
    <hyperlink ref="E27" location="'完工--体系&amp;部门'!A1" display="133"/>
    <hyperlink ref="F27" location="'完工--体系&amp;部门'!A1" display="134"/>
    <hyperlink ref="G27" location="'完工--体系&amp;部门'!A1" display="135"/>
    <hyperlink ref="H27" location="'完工--体系&amp;部门'!A1" display="136"/>
    <hyperlink ref="I27" location="'完工--体系&amp;部门'!A1" display="137"/>
    <hyperlink ref="J27" location="'完工--体系&amp;部门'!A1" display="138"/>
    <hyperlink ref="K27" location="'完工--体系&amp;部门'!A1" display="139"/>
    <hyperlink ref="L27" location="'完工--体系&amp;部门'!A1" display="140"/>
    <hyperlink ref="M27" location="'完工--体系&amp;部门'!A1" display="141"/>
    <hyperlink ref="N27" location="'完工--体系&amp;部门'!A1" display="142"/>
    <hyperlink ref="O27" location="'完工--体系&amp;部门'!A1" display="143"/>
    <hyperlink ref="P27" location="'完工--体系&amp;部门'!A1" display="144"/>
    <hyperlink ref="Q27" location="'完工--体系&amp;部门'!A1" display="145"/>
    <hyperlink ref="R27" location="'完工--体系&amp;部门'!A1" display="146"/>
    <hyperlink ref="S27" location="'完工--体系&amp;部门'!A1" display="147"/>
    <hyperlink ref="T27" location="'完工--体系&amp;部门'!A1" display="148"/>
    <hyperlink ref="U27" location="'完工--体系&amp;部门'!A1" display="149"/>
    <hyperlink ref="V27" location="'完工--体系&amp;部门'!A1" display="150"/>
    <hyperlink ref="W27" location="'完工--体系&amp;部门'!A1" display="151"/>
    <hyperlink ref="X27" location="'完工--体系&amp;部门'!A1" display="152"/>
    <hyperlink ref="Y27" location="'完工--体系&amp;部门'!A1" display="153"/>
    <hyperlink ref="Z27" location="'完工--体系&amp;部门'!A1" display="154"/>
    <hyperlink ref="AA27" location="'完工--体系&amp;部门'!A1" display="155"/>
    <hyperlink ref="AB27" location="'完工--体系&amp;部门'!A1" display="156"/>
    <hyperlink ref="AC27" location="'完工--体系&amp;部门'!A1" display="157"/>
    <hyperlink ref="AD27" location="'完工--体系&amp;部门'!A1" display="158"/>
    <hyperlink ref="AE27" location="'完工--体系&amp;部门'!A1" display="159"/>
    <hyperlink ref="C28" location="'完工--体系&amp;部门'!A1" display="132"/>
    <hyperlink ref="D28" location="'完工--体系&amp;部门'!A1" display="133"/>
    <hyperlink ref="E28" location="'完工--体系&amp;部门'!A1" display="134"/>
    <hyperlink ref="F28" location="'完工--体系&amp;部门'!A1" display="135"/>
    <hyperlink ref="G28" location="'完工--体系&amp;部门'!A1" display="136"/>
    <hyperlink ref="H28" location="'完工--体系&amp;部门'!A1" display="137"/>
    <hyperlink ref="I28" location="'完工--体系&amp;部门'!A1" display="138"/>
    <hyperlink ref="J28" location="'完工--体系&amp;部门'!A1" display="139"/>
    <hyperlink ref="K28" location="'完工--体系&amp;部门'!A1" display="140"/>
    <hyperlink ref="L28" location="'完工--体系&amp;部门'!A1" display="141"/>
    <hyperlink ref="M28" location="'完工--体系&amp;部门'!A1" display="142"/>
    <hyperlink ref="N28" location="'完工--体系&amp;部门'!A1" display="143"/>
    <hyperlink ref="O28" location="'完工--体系&amp;部门'!A1" display="144"/>
    <hyperlink ref="P28" location="'完工--体系&amp;部门'!A1" display="145"/>
    <hyperlink ref="Q28" location="'完工--体系&amp;部门'!A1" display="146"/>
    <hyperlink ref="R28" location="'完工--体系&amp;部门'!A1" display="147"/>
    <hyperlink ref="S28" location="'完工--体系&amp;部门'!A1" display="148"/>
    <hyperlink ref="T28" location="'完工--体系&amp;部门'!A1" display="149"/>
    <hyperlink ref="U28" location="'完工--体系&amp;部门'!A1" display="150"/>
    <hyperlink ref="V28" location="'完工--体系&amp;部门'!A1" display="151"/>
    <hyperlink ref="W28" location="'完工--体系&amp;部门'!A1" display="152"/>
    <hyperlink ref="X28" location="'完工--体系&amp;部门'!A1" display="153"/>
    <hyperlink ref="Y28" location="'完工--体系&amp;部门'!A1" display="154"/>
    <hyperlink ref="Z28" location="'完工--体系&amp;部门'!A1" display="155"/>
    <hyperlink ref="AA28" location="'完工--体系&amp;部门'!A1" display="156"/>
    <hyperlink ref="AB28" location="'完工--体系&amp;部门'!A1" display="157"/>
    <hyperlink ref="AC28" location="'完工--体系&amp;部门'!A1" display="158"/>
    <hyperlink ref="AD28" location="'完工--体系&amp;部门'!A1" display="159"/>
    <hyperlink ref="AE28" location="'完工--体系&amp;部门'!A1" display="160"/>
    <hyperlink ref="A21" location="'完工--体系&amp;部门'!A1" display="体系1"/>
    <hyperlink ref="A22" location="'完工--体系&amp;部门'!A1" display="体系2"/>
    <hyperlink ref="A23" location="'完工--体系&amp;部门'!A1" display="体系3"/>
    <hyperlink ref="A24" location="'完工--体系&amp;部门'!A1" display="体系4"/>
    <hyperlink ref="A25" location="'完工--体系&amp;部门'!A1" display="体系5"/>
    <hyperlink ref="A26" location="'完工--体系&amp;部门'!A1" display="体系6"/>
    <hyperlink ref="A27" location="'完工--体系&amp;部门'!A1" display="体系7"/>
    <hyperlink ref="A28" location="'完工--体系&amp;部门'!A1" display="体系8"/>
    <hyperlink ref="A20" location="'完工--体系&amp;部门'!A1" display="合计"/>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AF31"/>
  <sheetViews>
    <sheetView workbookViewId="0">
      <pane xSplit="2" ySplit="4" topLeftCell="C5" activePane="bottomRight" state="frozenSplit"/>
      <selection/>
      <selection pane="topRight"/>
      <selection pane="bottomLeft"/>
      <selection pane="bottomRight" activeCell="A1" sqref="A1:A2"/>
    </sheetView>
  </sheetViews>
  <sheetFormatPr defaultColWidth="9.10185185185185" defaultRowHeight="13.2"/>
  <sheetData>
    <row r="1" spans="2:32">
      <c r="B1" s="28" t="s">
        <v>686</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row>
    <row r="2" spans="2:32">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2:32">
      <c r="B3" s="218" t="s">
        <v>687</v>
      </c>
      <c r="C3" s="219" t="s">
        <v>688</v>
      </c>
      <c r="D3" s="219"/>
      <c r="E3" s="219"/>
      <c r="F3" s="219"/>
      <c r="G3" s="219"/>
      <c r="H3" s="220" t="s">
        <v>625</v>
      </c>
      <c r="I3" s="220"/>
      <c r="J3" s="220"/>
      <c r="K3" s="220"/>
      <c r="L3" s="220"/>
      <c r="M3" s="220" t="s">
        <v>689</v>
      </c>
      <c r="N3" s="220"/>
      <c r="O3" s="220"/>
      <c r="P3" s="220"/>
      <c r="Q3" s="220" t="s">
        <v>690</v>
      </c>
      <c r="R3" s="220"/>
      <c r="S3" s="220"/>
      <c r="T3" s="220"/>
      <c r="U3" s="220" t="s">
        <v>312</v>
      </c>
      <c r="V3" s="220"/>
      <c r="W3" s="220"/>
      <c r="X3" s="220"/>
      <c r="Y3" s="220" t="s">
        <v>318</v>
      </c>
      <c r="Z3" s="220"/>
      <c r="AA3" s="220"/>
      <c r="AB3" s="220"/>
      <c r="AC3" s="220" t="s">
        <v>316</v>
      </c>
      <c r="AD3" s="220"/>
      <c r="AE3" s="220"/>
      <c r="AF3" s="220"/>
    </row>
    <row r="4" spans="2:32">
      <c r="B4" s="221"/>
      <c r="C4" s="219" t="s">
        <v>691</v>
      </c>
      <c r="D4" s="219" t="s">
        <v>692</v>
      </c>
      <c r="E4" s="222" t="s">
        <v>400</v>
      </c>
      <c r="F4" s="222" t="s">
        <v>392</v>
      </c>
      <c r="G4" s="222" t="s">
        <v>693</v>
      </c>
      <c r="H4" s="219" t="s">
        <v>691</v>
      </c>
      <c r="I4" s="219" t="s">
        <v>692</v>
      </c>
      <c r="J4" s="222" t="s">
        <v>400</v>
      </c>
      <c r="K4" s="222" t="s">
        <v>392</v>
      </c>
      <c r="L4" s="222" t="s">
        <v>693</v>
      </c>
      <c r="M4" s="219" t="s">
        <v>692</v>
      </c>
      <c r="N4" s="219" t="s">
        <v>694</v>
      </c>
      <c r="O4" s="219" t="s">
        <v>392</v>
      </c>
      <c r="P4" s="219" t="s">
        <v>693</v>
      </c>
      <c r="Q4" s="219" t="s">
        <v>692</v>
      </c>
      <c r="R4" s="219" t="s">
        <v>694</v>
      </c>
      <c r="S4" s="219" t="s">
        <v>392</v>
      </c>
      <c r="T4" s="219" t="s">
        <v>693</v>
      </c>
      <c r="U4" s="219" t="s">
        <v>692</v>
      </c>
      <c r="V4" s="219" t="s">
        <v>694</v>
      </c>
      <c r="W4" s="219" t="s">
        <v>392</v>
      </c>
      <c r="X4" s="219" t="s">
        <v>693</v>
      </c>
      <c r="Y4" s="219" t="s">
        <v>692</v>
      </c>
      <c r="Z4" s="219" t="s">
        <v>694</v>
      </c>
      <c r="AA4" s="219" t="s">
        <v>392</v>
      </c>
      <c r="AB4" s="219" t="s">
        <v>693</v>
      </c>
      <c r="AC4" s="219" t="s">
        <v>692</v>
      </c>
      <c r="AD4" s="219" t="s">
        <v>694</v>
      </c>
      <c r="AE4" s="219" t="s">
        <v>392</v>
      </c>
      <c r="AF4" s="219" t="s">
        <v>693</v>
      </c>
    </row>
    <row r="5" ht="14.4" spans="1:32">
      <c r="A5" s="30" t="s">
        <v>431</v>
      </c>
      <c r="B5" s="67" t="s">
        <v>437</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row>
    <row r="6" ht="14.4" spans="1:32">
      <c r="A6" s="30"/>
      <c r="B6" s="31" t="s">
        <v>445</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row>
    <row r="7" ht="14.4" spans="1:32">
      <c r="A7" s="30"/>
      <c r="B7" s="31" t="s">
        <v>446</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row>
    <row r="8" ht="14.4" spans="1:32">
      <c r="A8" s="30"/>
      <c r="B8" s="31" t="s">
        <v>447</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row>
    <row r="9" ht="14.4" spans="1:32">
      <c r="A9" s="30"/>
      <c r="B9" s="67" t="s">
        <v>448</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row>
    <row r="10" ht="14.4" spans="1:32">
      <c r="A10" s="30"/>
      <c r="B10" s="67" t="s">
        <v>449</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row>
    <row r="11" ht="14.4" spans="1:32">
      <c r="A11" s="30"/>
      <c r="B11" s="67" t="s">
        <v>450</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row>
    <row r="12" ht="14.4" spans="1:32">
      <c r="A12" s="30"/>
      <c r="B12" s="67" t="s">
        <v>451</v>
      </c>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row>
    <row r="13" ht="14.4" spans="1:32">
      <c r="A13" s="30"/>
      <c r="B13" s="67" t="s">
        <v>452</v>
      </c>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row>
    <row r="18" spans="2:32">
      <c r="B18" s="218" t="s">
        <v>695</v>
      </c>
      <c r="C18" s="219" t="s">
        <v>688</v>
      </c>
      <c r="D18" s="219"/>
      <c r="E18" s="219"/>
      <c r="F18" s="219"/>
      <c r="G18" s="219"/>
      <c r="H18" s="220" t="s">
        <v>625</v>
      </c>
      <c r="I18" s="220"/>
      <c r="J18" s="220"/>
      <c r="K18" s="220"/>
      <c r="L18" s="220"/>
      <c r="M18" s="220" t="s">
        <v>689</v>
      </c>
      <c r="N18" s="220"/>
      <c r="O18" s="220"/>
      <c r="P18" s="220"/>
      <c r="Q18" s="220" t="s">
        <v>690</v>
      </c>
      <c r="R18" s="220"/>
      <c r="S18" s="220"/>
      <c r="T18" s="220"/>
      <c r="U18" s="220" t="s">
        <v>312</v>
      </c>
      <c r="V18" s="220"/>
      <c r="W18" s="220"/>
      <c r="X18" s="220"/>
      <c r="Y18" s="220" t="s">
        <v>318</v>
      </c>
      <c r="Z18" s="220"/>
      <c r="AA18" s="220"/>
      <c r="AB18" s="220"/>
      <c r="AC18" s="220" t="s">
        <v>316</v>
      </c>
      <c r="AD18" s="220"/>
      <c r="AE18" s="220"/>
      <c r="AF18" s="220"/>
    </row>
    <row r="19" spans="2:32">
      <c r="B19" s="221"/>
      <c r="C19" s="219" t="s">
        <v>691</v>
      </c>
      <c r="D19" s="219" t="s">
        <v>692</v>
      </c>
      <c r="E19" s="222" t="s">
        <v>400</v>
      </c>
      <c r="F19" s="222" t="s">
        <v>392</v>
      </c>
      <c r="G19" s="222" t="s">
        <v>693</v>
      </c>
      <c r="H19" s="219" t="s">
        <v>691</v>
      </c>
      <c r="I19" s="219" t="s">
        <v>692</v>
      </c>
      <c r="J19" s="222" t="s">
        <v>400</v>
      </c>
      <c r="K19" s="222" t="s">
        <v>392</v>
      </c>
      <c r="L19" s="222" t="s">
        <v>693</v>
      </c>
      <c r="M19" s="219" t="s">
        <v>692</v>
      </c>
      <c r="N19" s="219" t="s">
        <v>694</v>
      </c>
      <c r="O19" s="219" t="s">
        <v>392</v>
      </c>
      <c r="P19" s="219" t="s">
        <v>693</v>
      </c>
      <c r="Q19" s="219" t="s">
        <v>692</v>
      </c>
      <c r="R19" s="219" t="s">
        <v>694</v>
      </c>
      <c r="S19" s="219" t="s">
        <v>392</v>
      </c>
      <c r="T19" s="219" t="s">
        <v>693</v>
      </c>
      <c r="U19" s="219" t="s">
        <v>692</v>
      </c>
      <c r="V19" s="219" t="s">
        <v>694</v>
      </c>
      <c r="W19" s="219" t="s">
        <v>392</v>
      </c>
      <c r="X19" s="219" t="s">
        <v>693</v>
      </c>
      <c r="Y19" s="219" t="s">
        <v>692</v>
      </c>
      <c r="Z19" s="219" t="s">
        <v>694</v>
      </c>
      <c r="AA19" s="219" t="s">
        <v>392</v>
      </c>
      <c r="AB19" s="219" t="s">
        <v>693</v>
      </c>
      <c r="AC19" s="219" t="s">
        <v>692</v>
      </c>
      <c r="AD19" s="219" t="s">
        <v>694</v>
      </c>
      <c r="AE19" s="219" t="s">
        <v>392</v>
      </c>
      <c r="AF19" s="219" t="s">
        <v>693</v>
      </c>
    </row>
    <row r="20" ht="14.4" spans="1:32">
      <c r="A20" s="30" t="s">
        <v>431</v>
      </c>
      <c r="B20" s="67" t="s">
        <v>437</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row>
    <row r="21" ht="14.4" spans="1:32">
      <c r="A21" s="30"/>
      <c r="B21" s="67" t="s">
        <v>445</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row>
    <row r="22" ht="14.4" spans="1:32">
      <c r="A22" s="30"/>
      <c r="B22" s="31" t="s">
        <v>446</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row>
    <row r="23" ht="14.4" spans="1:32">
      <c r="A23" s="30"/>
      <c r="B23" s="31" t="s">
        <v>447</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row>
    <row r="24" ht="14.4" spans="1:32">
      <c r="A24" s="30"/>
      <c r="B24" s="67" t="s">
        <v>448</v>
      </c>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row>
    <row r="25" ht="14.4" spans="1:32">
      <c r="A25" s="30"/>
      <c r="B25" s="67" t="s">
        <v>449</v>
      </c>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row>
    <row r="26" ht="14.4" spans="1:32">
      <c r="A26" s="30"/>
      <c r="B26" s="67" t="s">
        <v>450</v>
      </c>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row>
    <row r="27" ht="14.4" spans="1:32">
      <c r="A27" s="30"/>
      <c r="B27" s="67" t="s">
        <v>451</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row>
    <row r="28" ht="14.4" spans="1:32">
      <c r="A28" s="30"/>
      <c r="B28" s="67" t="s">
        <v>452</v>
      </c>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row>
    <row r="31" spans="4:5">
      <c r="D31" t="s">
        <v>442</v>
      </c>
      <c r="E31" s="223" t="s">
        <v>696</v>
      </c>
    </row>
  </sheetData>
  <mergeCells count="19">
    <mergeCell ref="C3:G3"/>
    <mergeCell ref="H3:L3"/>
    <mergeCell ref="M3:P3"/>
    <mergeCell ref="Q3:T3"/>
    <mergeCell ref="U3:X3"/>
    <mergeCell ref="Y3:AB3"/>
    <mergeCell ref="AC3:AF3"/>
    <mergeCell ref="C18:G18"/>
    <mergeCell ref="H18:L18"/>
    <mergeCell ref="M18:P18"/>
    <mergeCell ref="Q18:T18"/>
    <mergeCell ref="U18:X18"/>
    <mergeCell ref="Y18:AB18"/>
    <mergeCell ref="AC18:AF18"/>
    <mergeCell ref="A5:A13"/>
    <mergeCell ref="A20:A28"/>
    <mergeCell ref="B3:B4"/>
    <mergeCell ref="B18:B19"/>
    <mergeCell ref="B1:AF2"/>
  </mergeCells>
  <conditionalFormatting sqref="Q4:T4">
    <cfRule type="cellIs" dxfId="1" priority="12" operator="lessThan">
      <formula>0</formula>
    </cfRule>
  </conditionalFormatting>
  <conditionalFormatting sqref="U4:W4">
    <cfRule type="cellIs" dxfId="1" priority="15" operator="lessThan">
      <formula>0</formula>
    </cfRule>
  </conditionalFormatting>
  <conditionalFormatting sqref="X4">
    <cfRule type="cellIs" dxfId="1" priority="11" operator="lessThan">
      <formula>0</formula>
    </cfRule>
  </conditionalFormatting>
  <conditionalFormatting sqref="Y4:AA4">
    <cfRule type="cellIs" dxfId="1" priority="14" operator="lessThan">
      <formula>0</formula>
    </cfRule>
  </conditionalFormatting>
  <conditionalFormatting sqref="AB4">
    <cfRule type="cellIs" dxfId="1" priority="10" operator="lessThan">
      <formula>0</formula>
    </cfRule>
  </conditionalFormatting>
  <conditionalFormatting sqref="AC4:AE4">
    <cfRule type="cellIs" dxfId="1" priority="13" operator="lessThan">
      <formula>0</formula>
    </cfRule>
  </conditionalFormatting>
  <conditionalFormatting sqref="AF4">
    <cfRule type="cellIs" dxfId="1" priority="9" operator="lessThan">
      <formula>0</formula>
    </cfRule>
  </conditionalFormatting>
  <conditionalFormatting sqref="Q19:T19">
    <cfRule type="cellIs" dxfId="1" priority="4" operator="lessThan">
      <formula>0</formula>
    </cfRule>
  </conditionalFormatting>
  <conditionalFormatting sqref="U19:W19">
    <cfRule type="cellIs" dxfId="1" priority="7" operator="lessThan">
      <formula>0</formula>
    </cfRule>
  </conditionalFormatting>
  <conditionalFormatting sqref="X19">
    <cfRule type="cellIs" dxfId="1" priority="3" operator="lessThan">
      <formula>0</formula>
    </cfRule>
  </conditionalFormatting>
  <conditionalFormatting sqref="Y19:AA19">
    <cfRule type="cellIs" dxfId="1" priority="6" operator="lessThan">
      <formula>0</formula>
    </cfRule>
  </conditionalFormatting>
  <conditionalFormatting sqref="AB19">
    <cfRule type="cellIs" dxfId="1" priority="2" operator="lessThan">
      <formula>0</formula>
    </cfRule>
  </conditionalFormatting>
  <conditionalFormatting sqref="AC19:AE19">
    <cfRule type="cellIs" dxfId="1" priority="5" operator="lessThan">
      <formula>0</formula>
    </cfRule>
  </conditionalFormatting>
  <conditionalFormatting sqref="AF19">
    <cfRule type="cellIs" dxfId="1" priority="1" operator="lessThan">
      <formula>0</formula>
    </cfRule>
  </conditionalFormatting>
  <conditionalFormatting sqref="C3 H3 C4:P4">
    <cfRule type="cellIs" dxfId="1" priority="16" operator="lessThan">
      <formula>0</formula>
    </cfRule>
  </conditionalFormatting>
  <conditionalFormatting sqref="C18 H18 C19:P19">
    <cfRule type="cellIs" dxfId="1" priority="8" operator="lessThan">
      <formula>0</formula>
    </cfRule>
  </conditionalFormatting>
  <hyperlinks>
    <hyperlink ref="B6" location="'完工--体系&amp;部门&amp;项目-管理口径'!A1" display="部门1"/>
    <hyperlink ref="B7" location="'完工--体系&amp;部门&amp;项目-管理口径'!A1" display="部门2"/>
    <hyperlink ref="B8" location="'完工--体系&amp;部门&amp;项目-管理口径'!A1" display="部门3"/>
    <hyperlink ref="B9" location="'完工--体系&amp;部门&amp;项目-管理口径'!A1" display="部门4"/>
    <hyperlink ref="B10" location="'完工--体系&amp;部门&amp;项目-管理口径'!A1" display="部门5"/>
    <hyperlink ref="B11" location="'完工--体系&amp;部门&amp;项目-管理口径'!A1" display="部门6"/>
    <hyperlink ref="B12" location="'完工--体系&amp;部门&amp;项目-管理口径'!A1" display="部门7"/>
    <hyperlink ref="B13" location="'完工--体系&amp;部门&amp;项目-管理口径'!A1" display="部门8"/>
    <hyperlink ref="B20" location="'完工--体系&amp;部门&amp;项目-考核口径'!A1" display="合计"/>
    <hyperlink ref="B21" location="'完工--体系&amp;部门&amp;项目-考核口径'!A1" display="部门1"/>
    <hyperlink ref="B22" location="'完工--体系&amp;部门&amp;项目-考核口径'!A1" display="部门2"/>
    <hyperlink ref="B23" location="'完工--体系&amp;部门&amp;项目-考核口径'!A1" display="部门3"/>
    <hyperlink ref="B24" location="'完工--体系&amp;部门&amp;项目-考核口径'!A1" display="部门4"/>
    <hyperlink ref="B25" location="'完工--体系&amp;部门&amp;项目-考核口径'!A1" display="部门5"/>
    <hyperlink ref="B26" location="'完工--体系&amp;部门&amp;项目-考核口径'!A1" display="部门6"/>
    <hyperlink ref="B27" location="'完工--体系&amp;部门&amp;项目-考核口径'!A1" display="部门7"/>
    <hyperlink ref="B28" location="'完工--体系&amp;部门&amp;项目-考核口径'!A1" display="部门8"/>
    <hyperlink ref="B5" location="'完工--体系&amp;部门&amp;项目-管理口径'!A1" display="合计"/>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4"/>
  <dimension ref="A1:AK14"/>
  <sheetViews>
    <sheetView workbookViewId="0">
      <pane xSplit="2" ySplit="1" topLeftCell="L2" activePane="bottomRight" state="frozenSplit"/>
      <selection/>
      <selection pane="topRight"/>
      <selection pane="bottomLeft"/>
      <selection pane="bottomRight" activeCell="A1" sqref="A1:AK2"/>
    </sheetView>
  </sheetViews>
  <sheetFormatPr defaultColWidth="9.10185185185185" defaultRowHeight="23" customHeight="1"/>
  <cols>
    <col min="2" max="2" width="11.5092592592593" customWidth="1"/>
    <col min="3" max="3" width="24.3611111111111" customWidth="1"/>
  </cols>
  <sheetData>
    <row r="1" customHeight="1" spans="1:37">
      <c r="A1" s="187" t="s">
        <v>697</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row>
    <row r="2" customHeight="1" spans="1:37">
      <c r="A2" s="189" t="s">
        <v>455</v>
      </c>
      <c r="B2" s="190"/>
      <c r="C2" s="190"/>
      <c r="D2" s="191"/>
      <c r="E2" s="190"/>
      <c r="F2" s="192"/>
      <c r="G2" s="192"/>
      <c r="H2" s="190"/>
      <c r="I2" s="190"/>
      <c r="J2" s="190"/>
      <c r="K2" s="190"/>
      <c r="L2" s="190"/>
      <c r="M2" s="190"/>
      <c r="N2" s="190"/>
      <c r="O2" s="190"/>
      <c r="P2" s="192"/>
      <c r="Q2" s="190"/>
      <c r="R2" s="190"/>
      <c r="S2" s="190"/>
      <c r="T2" s="190"/>
      <c r="U2" s="190"/>
      <c r="V2" s="190"/>
      <c r="W2" s="190"/>
      <c r="X2" s="190"/>
      <c r="Y2" s="207"/>
      <c r="Z2" s="208" t="s">
        <v>698</v>
      </c>
      <c r="AA2" s="209" t="s">
        <v>457</v>
      </c>
      <c r="AB2" s="208" t="s">
        <v>699</v>
      </c>
      <c r="AC2" s="210">
        <v>45728.6565675926</v>
      </c>
      <c r="AD2" s="210"/>
      <c r="AE2" s="211"/>
      <c r="AF2" s="211"/>
      <c r="AG2" s="211"/>
      <c r="AH2" s="211"/>
      <c r="AI2" s="211"/>
      <c r="AJ2" s="211"/>
      <c r="AK2" s="211"/>
    </row>
    <row r="3" customHeight="1" spans="1:37">
      <c r="A3" s="193"/>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row>
    <row r="4" customHeight="1" spans="1:37">
      <c r="A4" s="195" t="s">
        <v>459</v>
      </c>
      <c r="B4" s="195" t="s">
        <v>464</v>
      </c>
      <c r="C4" s="195" t="s">
        <v>462</v>
      </c>
      <c r="D4" s="195" t="s">
        <v>463</v>
      </c>
      <c r="E4" s="195" t="s">
        <v>465</v>
      </c>
      <c r="F4" s="195" t="s">
        <v>700</v>
      </c>
      <c r="G4" s="195" t="s">
        <v>701</v>
      </c>
      <c r="H4" s="195" t="s">
        <v>468</v>
      </c>
      <c r="I4" s="195" t="s">
        <v>469</v>
      </c>
      <c r="J4" s="195" t="s">
        <v>470</v>
      </c>
      <c r="K4" s="195" t="s">
        <v>702</v>
      </c>
      <c r="L4" s="195" t="s">
        <v>461</v>
      </c>
      <c r="M4" s="195" t="s">
        <v>703</v>
      </c>
      <c r="N4" s="195" t="s">
        <v>704</v>
      </c>
      <c r="O4" s="195" t="s">
        <v>473</v>
      </c>
      <c r="P4" s="195" t="s">
        <v>477</v>
      </c>
      <c r="Q4" s="195" t="s">
        <v>471</v>
      </c>
      <c r="R4" s="195" t="s">
        <v>705</v>
      </c>
      <c r="S4" s="195" t="s">
        <v>706</v>
      </c>
      <c r="T4" s="195" t="s">
        <v>707</v>
      </c>
      <c r="U4" s="195" t="s">
        <v>708</v>
      </c>
      <c r="V4" s="195" t="s">
        <v>709</v>
      </c>
      <c r="W4" s="195" t="s">
        <v>710</v>
      </c>
      <c r="X4" s="195" t="s">
        <v>711</v>
      </c>
      <c r="Y4" s="195" t="s">
        <v>712</v>
      </c>
      <c r="Z4" s="195" t="s">
        <v>713</v>
      </c>
      <c r="AA4" s="195" t="s">
        <v>714</v>
      </c>
      <c r="AB4" s="195" t="s">
        <v>684</v>
      </c>
      <c r="AC4" s="195" t="s">
        <v>685</v>
      </c>
      <c r="AD4" s="195" t="s">
        <v>715</v>
      </c>
      <c r="AE4" s="195" t="s">
        <v>716</v>
      </c>
      <c r="AF4" s="195" t="s">
        <v>717</v>
      </c>
      <c r="AG4" s="195" t="s">
        <v>718</v>
      </c>
      <c r="AH4" s="195" t="s">
        <v>719</v>
      </c>
      <c r="AI4" s="212" t="s">
        <v>720</v>
      </c>
      <c r="AJ4" s="213" t="s">
        <v>721</v>
      </c>
      <c r="AK4" s="213" t="s">
        <v>722</v>
      </c>
    </row>
    <row r="5" customHeight="1" spans="1:37">
      <c r="A5" s="196">
        <v>1</v>
      </c>
      <c r="B5" s="197" t="s">
        <v>668</v>
      </c>
      <c r="C5" s="38" t="s">
        <v>723</v>
      </c>
      <c r="D5" s="198" t="s">
        <v>724</v>
      </c>
      <c r="E5" s="199" t="s">
        <v>725</v>
      </c>
      <c r="F5" s="197" t="s">
        <v>726</v>
      </c>
      <c r="G5" s="200"/>
      <c r="H5" s="201" t="s">
        <v>727</v>
      </c>
      <c r="I5" s="201" t="s">
        <v>728</v>
      </c>
      <c r="J5" s="201" t="s">
        <v>729</v>
      </c>
      <c r="K5" s="203"/>
      <c r="L5" s="204" t="s">
        <v>730</v>
      </c>
      <c r="M5" s="197" t="s">
        <v>501</v>
      </c>
      <c r="N5" s="204" t="s">
        <v>731</v>
      </c>
      <c r="O5" s="204" t="s">
        <v>731</v>
      </c>
      <c r="P5" s="197" t="s">
        <v>509</v>
      </c>
      <c r="Q5" s="205">
        <v>1500000</v>
      </c>
      <c r="R5" s="205">
        <v>1415094.34</v>
      </c>
      <c r="S5" s="206" t="s">
        <v>732</v>
      </c>
      <c r="T5" s="205">
        <v>0</v>
      </c>
      <c r="U5" s="205">
        <v>0</v>
      </c>
      <c r="V5" s="205">
        <v>0</v>
      </c>
      <c r="W5" s="206" t="s">
        <v>732</v>
      </c>
      <c r="X5" s="205">
        <v>0</v>
      </c>
      <c r="Y5" s="199" t="s">
        <v>733</v>
      </c>
      <c r="Z5" s="205">
        <v>0</v>
      </c>
      <c r="AA5" s="205">
        <v>0</v>
      </c>
      <c r="AB5" s="205">
        <v>0</v>
      </c>
      <c r="AC5" s="205">
        <v>0</v>
      </c>
      <c r="AD5" s="206" t="s">
        <v>732</v>
      </c>
      <c r="AE5" s="205">
        <v>0</v>
      </c>
      <c r="AF5" s="205">
        <v>1500000</v>
      </c>
      <c r="AG5" s="214" t="s">
        <v>734</v>
      </c>
      <c r="AH5" s="215" t="s">
        <v>735</v>
      </c>
      <c r="AI5" s="216">
        <v>0</v>
      </c>
      <c r="AJ5" s="217">
        <v>0</v>
      </c>
      <c r="AK5" s="217">
        <v>0</v>
      </c>
    </row>
    <row r="6" customHeight="1" spans="1:37">
      <c r="A6" s="196">
        <v>2</v>
      </c>
      <c r="B6" s="197" t="s">
        <v>668</v>
      </c>
      <c r="C6" s="38" t="s">
        <v>736</v>
      </c>
      <c r="D6" s="198" t="s">
        <v>737</v>
      </c>
      <c r="E6" s="199" t="s">
        <v>725</v>
      </c>
      <c r="F6" s="197" t="s">
        <v>726</v>
      </c>
      <c r="G6" s="200"/>
      <c r="H6" s="201" t="s">
        <v>502</v>
      </c>
      <c r="I6" s="201" t="s">
        <v>738</v>
      </c>
      <c r="J6" s="201" t="s">
        <v>739</v>
      </c>
      <c r="K6" s="203"/>
      <c r="L6" s="204" t="s">
        <v>740</v>
      </c>
      <c r="M6" s="197" t="s">
        <v>501</v>
      </c>
      <c r="N6" s="204" t="s">
        <v>741</v>
      </c>
      <c r="O6" s="204" t="s">
        <v>742</v>
      </c>
      <c r="P6" s="197" t="s">
        <v>743</v>
      </c>
      <c r="Q6" s="205">
        <v>588530</v>
      </c>
      <c r="R6" s="205">
        <v>555216.98</v>
      </c>
      <c r="S6" s="206" t="s">
        <v>732</v>
      </c>
      <c r="T6" s="205">
        <v>0</v>
      </c>
      <c r="U6" s="205">
        <v>0</v>
      </c>
      <c r="V6" s="205">
        <v>0</v>
      </c>
      <c r="W6" s="206" t="s">
        <v>732</v>
      </c>
      <c r="X6" s="205">
        <v>0</v>
      </c>
      <c r="Y6" s="199" t="s">
        <v>733</v>
      </c>
      <c r="Z6" s="205">
        <v>0</v>
      </c>
      <c r="AA6" s="205">
        <v>0</v>
      </c>
      <c r="AB6" s="205">
        <v>0</v>
      </c>
      <c r="AC6" s="205">
        <v>0</v>
      </c>
      <c r="AD6" s="206" t="s">
        <v>732</v>
      </c>
      <c r="AE6" s="205">
        <v>0</v>
      </c>
      <c r="AF6" s="205">
        <v>588530</v>
      </c>
      <c r="AG6" s="214" t="s">
        <v>744</v>
      </c>
      <c r="AH6" s="215" t="s">
        <v>745</v>
      </c>
      <c r="AI6" s="216">
        <v>0</v>
      </c>
      <c r="AJ6" s="217">
        <v>0</v>
      </c>
      <c r="AK6" s="217">
        <v>0</v>
      </c>
    </row>
    <row r="7" customHeight="1" spans="1:37">
      <c r="A7" s="196">
        <v>3</v>
      </c>
      <c r="B7" s="197" t="s">
        <v>668</v>
      </c>
      <c r="C7" s="38" t="s">
        <v>746</v>
      </c>
      <c r="D7" s="198" t="s">
        <v>747</v>
      </c>
      <c r="E7" s="199" t="s">
        <v>748</v>
      </c>
      <c r="F7" s="197" t="s">
        <v>726</v>
      </c>
      <c r="G7" s="200"/>
      <c r="H7" s="201" t="s">
        <v>727</v>
      </c>
      <c r="I7" s="201" t="s">
        <v>728</v>
      </c>
      <c r="J7" s="201" t="s">
        <v>729</v>
      </c>
      <c r="K7" s="203"/>
      <c r="L7" s="204" t="s">
        <v>749</v>
      </c>
      <c r="M7" s="197" t="s">
        <v>501</v>
      </c>
      <c r="N7" s="204" t="s">
        <v>750</v>
      </c>
      <c r="O7" s="204" t="s">
        <v>750</v>
      </c>
      <c r="P7" s="197" t="s">
        <v>509</v>
      </c>
      <c r="Q7" s="205">
        <v>3680000</v>
      </c>
      <c r="R7" s="205">
        <v>3471698.11</v>
      </c>
      <c r="S7" s="206" t="s">
        <v>751</v>
      </c>
      <c r="T7" s="205">
        <v>0</v>
      </c>
      <c r="U7" s="205">
        <v>0</v>
      </c>
      <c r="V7" s="205">
        <v>0</v>
      </c>
      <c r="W7" s="206" t="s">
        <v>732</v>
      </c>
      <c r="X7" s="205">
        <v>0</v>
      </c>
      <c r="Y7" s="199" t="s">
        <v>733</v>
      </c>
      <c r="Z7" s="205">
        <v>0</v>
      </c>
      <c r="AA7" s="205">
        <v>0</v>
      </c>
      <c r="AB7" s="205">
        <v>0</v>
      </c>
      <c r="AC7" s="205">
        <v>0</v>
      </c>
      <c r="AD7" s="206" t="s">
        <v>732</v>
      </c>
      <c r="AE7" s="205">
        <v>0</v>
      </c>
      <c r="AF7" s="205">
        <v>3680000</v>
      </c>
      <c r="AG7" s="214" t="s">
        <v>752</v>
      </c>
      <c r="AH7" s="215" t="s">
        <v>735</v>
      </c>
      <c r="AI7" s="216">
        <v>0</v>
      </c>
      <c r="AJ7" s="217">
        <v>0</v>
      </c>
      <c r="AK7" s="217">
        <v>0</v>
      </c>
    </row>
    <row r="8" customHeight="1" spans="1:37">
      <c r="A8" s="196">
        <v>4</v>
      </c>
      <c r="B8" s="197" t="s">
        <v>668</v>
      </c>
      <c r="C8" s="38" t="s">
        <v>753</v>
      </c>
      <c r="D8" s="198" t="s">
        <v>754</v>
      </c>
      <c r="E8" s="199" t="s">
        <v>748</v>
      </c>
      <c r="F8" s="197" t="s">
        <v>726</v>
      </c>
      <c r="G8" s="200"/>
      <c r="H8" s="201" t="s">
        <v>727</v>
      </c>
      <c r="I8" s="201" t="s">
        <v>728</v>
      </c>
      <c r="J8" s="201" t="s">
        <v>729</v>
      </c>
      <c r="K8" s="203"/>
      <c r="L8" s="204" t="s">
        <v>755</v>
      </c>
      <c r="M8" s="197" t="s">
        <v>501</v>
      </c>
      <c r="N8" s="204" t="s">
        <v>756</v>
      </c>
      <c r="O8" s="204" t="s">
        <v>756</v>
      </c>
      <c r="P8" s="197" t="s">
        <v>509</v>
      </c>
      <c r="Q8" s="205">
        <v>672000</v>
      </c>
      <c r="R8" s="205">
        <v>633962.26</v>
      </c>
      <c r="S8" s="206" t="s">
        <v>757</v>
      </c>
      <c r="T8" s="205">
        <v>0</v>
      </c>
      <c r="U8" s="205">
        <v>0</v>
      </c>
      <c r="V8" s="205">
        <v>0</v>
      </c>
      <c r="W8" s="206" t="s">
        <v>732</v>
      </c>
      <c r="X8" s="205">
        <v>0</v>
      </c>
      <c r="Y8" s="199" t="s">
        <v>733</v>
      </c>
      <c r="Z8" s="205">
        <v>0</v>
      </c>
      <c r="AA8" s="205">
        <v>0</v>
      </c>
      <c r="AB8" s="205">
        <v>0</v>
      </c>
      <c r="AC8" s="205">
        <v>0</v>
      </c>
      <c r="AD8" s="206" t="s">
        <v>732</v>
      </c>
      <c r="AE8" s="205">
        <v>0</v>
      </c>
      <c r="AF8" s="205">
        <v>672000</v>
      </c>
      <c r="AG8" s="214" t="s">
        <v>758</v>
      </c>
      <c r="AH8" s="215" t="s">
        <v>735</v>
      </c>
      <c r="AI8" s="216">
        <v>0</v>
      </c>
      <c r="AJ8" s="217">
        <v>0</v>
      </c>
      <c r="AK8" s="217">
        <v>0</v>
      </c>
    </row>
    <row r="9" customHeight="1" spans="1:37">
      <c r="A9" s="196">
        <v>5</v>
      </c>
      <c r="B9" s="197" t="s">
        <v>668</v>
      </c>
      <c r="C9" s="38" t="s">
        <v>759</v>
      </c>
      <c r="D9" s="202" t="s">
        <v>760</v>
      </c>
      <c r="E9" s="199" t="s">
        <v>748</v>
      </c>
      <c r="F9" s="197" t="s">
        <v>726</v>
      </c>
      <c r="G9" s="200"/>
      <c r="H9" s="201" t="s">
        <v>761</v>
      </c>
      <c r="I9" s="201" t="s">
        <v>762</v>
      </c>
      <c r="J9" s="201" t="s">
        <v>763</v>
      </c>
      <c r="K9" s="201" t="s">
        <v>764</v>
      </c>
      <c r="L9" s="204" t="s">
        <v>765</v>
      </c>
      <c r="M9" s="197" t="s">
        <v>501</v>
      </c>
      <c r="N9" s="204" t="s">
        <v>766</v>
      </c>
      <c r="O9" s="204" t="s">
        <v>767</v>
      </c>
      <c r="P9" s="197" t="s">
        <v>743</v>
      </c>
      <c r="Q9" s="205">
        <v>567918</v>
      </c>
      <c r="R9" s="205">
        <v>535771.7</v>
      </c>
      <c r="S9" s="206" t="s">
        <v>768</v>
      </c>
      <c r="T9" s="205">
        <v>0</v>
      </c>
      <c r="U9" s="205">
        <v>0</v>
      </c>
      <c r="V9" s="205">
        <v>0</v>
      </c>
      <c r="W9" s="206" t="s">
        <v>732</v>
      </c>
      <c r="X9" s="205">
        <v>0</v>
      </c>
      <c r="Y9" s="199" t="s">
        <v>733</v>
      </c>
      <c r="Z9" s="205">
        <v>0</v>
      </c>
      <c r="AA9" s="205">
        <v>0</v>
      </c>
      <c r="AB9" s="205">
        <v>0</v>
      </c>
      <c r="AC9" s="205">
        <v>0</v>
      </c>
      <c r="AD9" s="206" t="s">
        <v>732</v>
      </c>
      <c r="AE9" s="205">
        <v>0</v>
      </c>
      <c r="AF9" s="205">
        <v>567918</v>
      </c>
      <c r="AG9" s="214" t="s">
        <v>769</v>
      </c>
      <c r="AH9" s="215" t="s">
        <v>770</v>
      </c>
      <c r="AI9" s="216">
        <v>0</v>
      </c>
      <c r="AJ9" s="217">
        <v>0</v>
      </c>
      <c r="AK9" s="217">
        <v>0</v>
      </c>
    </row>
    <row r="10" customHeight="1" spans="1:37">
      <c r="A10" s="196">
        <v>6</v>
      </c>
      <c r="B10" s="197" t="s">
        <v>668</v>
      </c>
      <c r="C10" s="38" t="s">
        <v>771</v>
      </c>
      <c r="D10" s="202" t="s">
        <v>772</v>
      </c>
      <c r="E10" s="199" t="s">
        <v>748</v>
      </c>
      <c r="F10" s="197" t="s">
        <v>726</v>
      </c>
      <c r="G10" s="200"/>
      <c r="H10" s="201" t="s">
        <v>761</v>
      </c>
      <c r="I10" s="201" t="s">
        <v>762</v>
      </c>
      <c r="J10" s="201" t="s">
        <v>763</v>
      </c>
      <c r="K10" s="201" t="s">
        <v>764</v>
      </c>
      <c r="L10" s="204" t="s">
        <v>773</v>
      </c>
      <c r="M10" s="197" t="s">
        <v>501</v>
      </c>
      <c r="N10" s="204" t="s">
        <v>774</v>
      </c>
      <c r="O10" s="204" t="s">
        <v>767</v>
      </c>
      <c r="P10" s="197" t="s">
        <v>743</v>
      </c>
      <c r="Q10" s="205">
        <v>389400</v>
      </c>
      <c r="R10" s="205">
        <v>367358.49</v>
      </c>
      <c r="S10" s="206" t="s">
        <v>775</v>
      </c>
      <c r="T10" s="205">
        <v>0</v>
      </c>
      <c r="U10" s="205">
        <v>0</v>
      </c>
      <c r="V10" s="205">
        <v>0</v>
      </c>
      <c r="W10" s="206" t="s">
        <v>732</v>
      </c>
      <c r="X10" s="205">
        <v>0</v>
      </c>
      <c r="Y10" s="199" t="s">
        <v>733</v>
      </c>
      <c r="Z10" s="205">
        <v>0</v>
      </c>
      <c r="AA10" s="205">
        <v>0</v>
      </c>
      <c r="AB10" s="205">
        <v>0</v>
      </c>
      <c r="AC10" s="205">
        <v>0</v>
      </c>
      <c r="AD10" s="206" t="s">
        <v>732</v>
      </c>
      <c r="AE10" s="205">
        <v>0</v>
      </c>
      <c r="AF10" s="205">
        <v>389400</v>
      </c>
      <c r="AG10" s="214" t="s">
        <v>769</v>
      </c>
      <c r="AH10" s="215" t="s">
        <v>770</v>
      </c>
      <c r="AI10" s="216">
        <v>0</v>
      </c>
      <c r="AJ10" s="217">
        <v>0</v>
      </c>
      <c r="AK10" s="217">
        <v>0</v>
      </c>
    </row>
    <row r="11" customHeight="1" spans="1:37">
      <c r="A11" s="196">
        <v>7</v>
      </c>
      <c r="B11" s="197" t="s">
        <v>668</v>
      </c>
      <c r="C11" s="38" t="s">
        <v>776</v>
      </c>
      <c r="D11" s="202" t="s">
        <v>777</v>
      </c>
      <c r="E11" s="199" t="s">
        <v>748</v>
      </c>
      <c r="F11" s="197" t="s">
        <v>726</v>
      </c>
      <c r="G11" s="200"/>
      <c r="H11" s="201" t="s">
        <v>761</v>
      </c>
      <c r="I11" s="201" t="s">
        <v>762</v>
      </c>
      <c r="J11" s="201" t="s">
        <v>763</v>
      </c>
      <c r="K11" s="201" t="s">
        <v>764</v>
      </c>
      <c r="L11" s="204" t="s">
        <v>778</v>
      </c>
      <c r="M11" s="197" t="s">
        <v>501</v>
      </c>
      <c r="N11" s="204" t="s">
        <v>779</v>
      </c>
      <c r="O11" s="204" t="s">
        <v>767</v>
      </c>
      <c r="P11" s="197" t="s">
        <v>743</v>
      </c>
      <c r="Q11" s="205">
        <v>250200</v>
      </c>
      <c r="R11" s="205">
        <v>236037.74</v>
      </c>
      <c r="S11" s="206" t="s">
        <v>775</v>
      </c>
      <c r="T11" s="205">
        <v>0</v>
      </c>
      <c r="U11" s="205">
        <v>0</v>
      </c>
      <c r="V11" s="205">
        <v>0</v>
      </c>
      <c r="W11" s="206" t="s">
        <v>732</v>
      </c>
      <c r="X11" s="205">
        <v>0</v>
      </c>
      <c r="Y11" s="199" t="s">
        <v>733</v>
      </c>
      <c r="Z11" s="205">
        <v>0</v>
      </c>
      <c r="AA11" s="205">
        <v>0</v>
      </c>
      <c r="AB11" s="205">
        <v>0</v>
      </c>
      <c r="AC11" s="205">
        <v>0</v>
      </c>
      <c r="AD11" s="206" t="s">
        <v>732</v>
      </c>
      <c r="AE11" s="205">
        <v>0</v>
      </c>
      <c r="AF11" s="205">
        <v>250200</v>
      </c>
      <c r="AG11" s="214" t="s">
        <v>769</v>
      </c>
      <c r="AH11" s="215" t="s">
        <v>770</v>
      </c>
      <c r="AI11" s="216">
        <v>0</v>
      </c>
      <c r="AJ11" s="217">
        <v>0</v>
      </c>
      <c r="AK11" s="217">
        <v>0</v>
      </c>
    </row>
    <row r="12" customHeight="1" spans="1:37">
      <c r="A12" s="196">
        <v>8</v>
      </c>
      <c r="B12" s="197" t="s">
        <v>668</v>
      </c>
      <c r="C12" s="38" t="s">
        <v>780</v>
      </c>
      <c r="D12" s="202" t="s">
        <v>781</v>
      </c>
      <c r="E12" s="199" t="s">
        <v>748</v>
      </c>
      <c r="F12" s="197" t="s">
        <v>726</v>
      </c>
      <c r="G12" s="200"/>
      <c r="H12" s="201" t="s">
        <v>782</v>
      </c>
      <c r="I12" s="201" t="s">
        <v>783</v>
      </c>
      <c r="J12" s="201" t="s">
        <v>784</v>
      </c>
      <c r="K12" s="203"/>
      <c r="L12" s="204" t="s">
        <v>785</v>
      </c>
      <c r="M12" s="197" t="s">
        <v>501</v>
      </c>
      <c r="N12" s="204" t="s">
        <v>786</v>
      </c>
      <c r="O12" s="204" t="s">
        <v>787</v>
      </c>
      <c r="P12" s="197" t="s">
        <v>743</v>
      </c>
      <c r="Q12" s="205">
        <v>3886800</v>
      </c>
      <c r="R12" s="205">
        <v>3666792.45</v>
      </c>
      <c r="S12" s="206" t="s">
        <v>788</v>
      </c>
      <c r="T12" s="205">
        <v>0</v>
      </c>
      <c r="U12" s="205">
        <v>0</v>
      </c>
      <c r="V12" s="205">
        <v>0</v>
      </c>
      <c r="W12" s="206" t="s">
        <v>732</v>
      </c>
      <c r="X12" s="205">
        <v>0</v>
      </c>
      <c r="Y12" s="199" t="s">
        <v>733</v>
      </c>
      <c r="Z12" s="205">
        <v>0</v>
      </c>
      <c r="AA12" s="205">
        <v>0</v>
      </c>
      <c r="AB12" s="205">
        <v>0</v>
      </c>
      <c r="AC12" s="205">
        <v>0</v>
      </c>
      <c r="AD12" s="206" t="s">
        <v>732</v>
      </c>
      <c r="AE12" s="205">
        <v>0</v>
      </c>
      <c r="AF12" s="205">
        <v>3886800</v>
      </c>
      <c r="AG12" s="214" t="s">
        <v>789</v>
      </c>
      <c r="AH12" s="215" t="s">
        <v>770</v>
      </c>
      <c r="AI12" s="216">
        <v>0</v>
      </c>
      <c r="AJ12" s="217">
        <v>0</v>
      </c>
      <c r="AK12" s="217">
        <v>0</v>
      </c>
    </row>
    <row r="14" customHeight="1" spans="13:13">
      <c r="M14" t="s">
        <v>790</v>
      </c>
    </row>
  </sheetData>
  <mergeCells count="2">
    <mergeCell ref="A1:AK1"/>
    <mergeCell ref="AC2:AD2"/>
  </mergeCells>
  <hyperlinks>
    <hyperlink ref="C5" location="项目详情表!A1" display="YTEC-2024-7201-A"/>
    <hyperlink ref="C6" location="项目详情表!A1" display="YTEC-2024-7202-A"/>
    <hyperlink ref="C7" location="项目详情表!A1" display="YTEC-2024-7203-A"/>
    <hyperlink ref="C8" location="项目详情表!A1" display="YTEC-2024-7204-A"/>
    <hyperlink ref="C9" location="项目详情表!A1" display="YTEC-2024-7205-A"/>
    <hyperlink ref="C10" location="项目详情表!A1" display="YTEC-2024-7206-A"/>
    <hyperlink ref="C11" location="项目详情表!A1" display="YTEC-2024-7207-A"/>
    <hyperlink ref="C12" location="项目详情表!A1" display="YTEC-2024-7208-A"/>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5"/>
  <dimension ref="A1:AK14"/>
  <sheetViews>
    <sheetView workbookViewId="0">
      <pane xSplit="2" ySplit="1" topLeftCell="C2" activePane="bottomRight" state="frozenSplit"/>
      <selection/>
      <selection pane="topRight"/>
      <selection pane="bottomLeft"/>
      <selection pane="bottomRight" activeCell="A1" sqref="A1:AK2"/>
    </sheetView>
  </sheetViews>
  <sheetFormatPr defaultColWidth="9.10185185185185" defaultRowHeight="23" customHeight="1"/>
  <cols>
    <col min="2" max="2" width="11.5092592592593" customWidth="1"/>
    <col min="3" max="3" width="31.1388888888889" customWidth="1"/>
  </cols>
  <sheetData>
    <row r="1" customHeight="1" spans="1:37">
      <c r="A1" s="187" t="s">
        <v>697</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row>
    <row r="2" customHeight="1" spans="1:37">
      <c r="A2" s="189" t="s">
        <v>455</v>
      </c>
      <c r="B2" s="190"/>
      <c r="C2" s="190"/>
      <c r="D2" s="191"/>
      <c r="E2" s="190"/>
      <c r="F2" s="192"/>
      <c r="G2" s="192"/>
      <c r="H2" s="190"/>
      <c r="I2" s="190"/>
      <c r="J2" s="190"/>
      <c r="K2" s="190"/>
      <c r="L2" s="190"/>
      <c r="M2" s="190"/>
      <c r="N2" s="190"/>
      <c r="O2" s="190"/>
      <c r="P2" s="192"/>
      <c r="Q2" s="190"/>
      <c r="R2" s="190"/>
      <c r="S2" s="190"/>
      <c r="T2" s="190"/>
      <c r="U2" s="190"/>
      <c r="V2" s="190"/>
      <c r="W2" s="190"/>
      <c r="X2" s="190"/>
      <c r="Y2" s="207"/>
      <c r="Z2" s="208" t="s">
        <v>698</v>
      </c>
      <c r="AA2" s="209" t="s">
        <v>457</v>
      </c>
      <c r="AB2" s="208" t="s">
        <v>699</v>
      </c>
      <c r="AC2" s="210">
        <v>45728.6565675926</v>
      </c>
      <c r="AD2" s="210"/>
      <c r="AE2" s="211"/>
      <c r="AF2" s="211"/>
      <c r="AG2" s="211"/>
      <c r="AH2" s="211"/>
      <c r="AI2" s="211"/>
      <c r="AJ2" s="211"/>
      <c r="AK2" s="211"/>
    </row>
    <row r="3" customHeight="1" spans="1:37">
      <c r="A3" s="193"/>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row>
    <row r="4" customHeight="1" spans="1:37">
      <c r="A4" s="195" t="s">
        <v>459</v>
      </c>
      <c r="B4" s="195" t="s">
        <v>464</v>
      </c>
      <c r="C4" s="195" t="s">
        <v>462</v>
      </c>
      <c r="D4" s="195" t="s">
        <v>463</v>
      </c>
      <c r="E4" s="195" t="s">
        <v>465</v>
      </c>
      <c r="F4" s="195" t="s">
        <v>700</v>
      </c>
      <c r="G4" s="195" t="s">
        <v>701</v>
      </c>
      <c r="H4" s="195" t="s">
        <v>468</v>
      </c>
      <c r="I4" s="195" t="s">
        <v>469</v>
      </c>
      <c r="J4" s="195" t="s">
        <v>470</v>
      </c>
      <c r="K4" s="195" t="s">
        <v>702</v>
      </c>
      <c r="L4" s="195" t="s">
        <v>461</v>
      </c>
      <c r="M4" s="195" t="s">
        <v>703</v>
      </c>
      <c r="N4" s="195" t="s">
        <v>704</v>
      </c>
      <c r="O4" s="195" t="s">
        <v>473</v>
      </c>
      <c r="P4" s="195" t="s">
        <v>477</v>
      </c>
      <c r="Q4" s="195" t="s">
        <v>471</v>
      </c>
      <c r="R4" s="195" t="s">
        <v>705</v>
      </c>
      <c r="S4" s="195" t="s">
        <v>706</v>
      </c>
      <c r="T4" s="195" t="s">
        <v>707</v>
      </c>
      <c r="U4" s="195" t="s">
        <v>708</v>
      </c>
      <c r="V4" s="195" t="s">
        <v>709</v>
      </c>
      <c r="W4" s="195" t="s">
        <v>710</v>
      </c>
      <c r="X4" s="195" t="s">
        <v>711</v>
      </c>
      <c r="Y4" s="195" t="s">
        <v>712</v>
      </c>
      <c r="Z4" s="195" t="s">
        <v>713</v>
      </c>
      <c r="AA4" s="195" t="s">
        <v>714</v>
      </c>
      <c r="AB4" s="195" t="s">
        <v>684</v>
      </c>
      <c r="AC4" s="195" t="s">
        <v>685</v>
      </c>
      <c r="AD4" s="195" t="s">
        <v>715</v>
      </c>
      <c r="AE4" s="195" t="s">
        <v>716</v>
      </c>
      <c r="AF4" s="195" t="s">
        <v>717</v>
      </c>
      <c r="AG4" s="195" t="s">
        <v>718</v>
      </c>
      <c r="AH4" s="195" t="s">
        <v>719</v>
      </c>
      <c r="AI4" s="212" t="s">
        <v>720</v>
      </c>
      <c r="AJ4" s="213" t="s">
        <v>721</v>
      </c>
      <c r="AK4" s="213" t="s">
        <v>722</v>
      </c>
    </row>
    <row r="5" customHeight="1" spans="1:37">
      <c r="A5" s="196">
        <v>1</v>
      </c>
      <c r="B5" s="197" t="s">
        <v>668</v>
      </c>
      <c r="C5" s="38" t="s">
        <v>723</v>
      </c>
      <c r="D5" s="198" t="s">
        <v>724</v>
      </c>
      <c r="E5" s="199" t="s">
        <v>725</v>
      </c>
      <c r="F5" s="197" t="s">
        <v>726</v>
      </c>
      <c r="G5" s="200"/>
      <c r="H5" s="201" t="s">
        <v>727</v>
      </c>
      <c r="I5" s="201" t="s">
        <v>728</v>
      </c>
      <c r="J5" s="201" t="s">
        <v>729</v>
      </c>
      <c r="K5" s="203"/>
      <c r="L5" s="204" t="s">
        <v>730</v>
      </c>
      <c r="M5" s="197" t="s">
        <v>501</v>
      </c>
      <c r="N5" s="204" t="s">
        <v>731</v>
      </c>
      <c r="O5" s="204" t="s">
        <v>731</v>
      </c>
      <c r="P5" s="197" t="s">
        <v>509</v>
      </c>
      <c r="Q5" s="205">
        <v>1500000</v>
      </c>
      <c r="R5" s="205">
        <v>1415094.34</v>
      </c>
      <c r="S5" s="206" t="s">
        <v>732</v>
      </c>
      <c r="T5" s="205">
        <v>0</v>
      </c>
      <c r="U5" s="205">
        <v>0</v>
      </c>
      <c r="V5" s="205">
        <v>0</v>
      </c>
      <c r="W5" s="206" t="s">
        <v>732</v>
      </c>
      <c r="X5" s="205">
        <v>0</v>
      </c>
      <c r="Y5" s="199" t="s">
        <v>733</v>
      </c>
      <c r="Z5" s="205">
        <v>0</v>
      </c>
      <c r="AA5" s="205">
        <v>0</v>
      </c>
      <c r="AB5" s="205">
        <v>0</v>
      </c>
      <c r="AC5" s="205">
        <v>0</v>
      </c>
      <c r="AD5" s="206" t="s">
        <v>732</v>
      </c>
      <c r="AE5" s="205">
        <v>0</v>
      </c>
      <c r="AF5" s="205">
        <v>1500000</v>
      </c>
      <c r="AG5" s="214" t="s">
        <v>734</v>
      </c>
      <c r="AH5" s="215" t="s">
        <v>735</v>
      </c>
      <c r="AI5" s="216">
        <v>0</v>
      </c>
      <c r="AJ5" s="217">
        <v>0</v>
      </c>
      <c r="AK5" s="217">
        <v>0</v>
      </c>
    </row>
    <row r="6" customHeight="1" spans="1:37">
      <c r="A6" s="196">
        <v>2</v>
      </c>
      <c r="B6" s="197" t="s">
        <v>668</v>
      </c>
      <c r="C6" s="38" t="s">
        <v>736</v>
      </c>
      <c r="D6" s="198" t="s">
        <v>737</v>
      </c>
      <c r="E6" s="199" t="s">
        <v>725</v>
      </c>
      <c r="F6" s="197" t="s">
        <v>726</v>
      </c>
      <c r="G6" s="200"/>
      <c r="H6" s="201" t="s">
        <v>502</v>
      </c>
      <c r="I6" s="201" t="s">
        <v>738</v>
      </c>
      <c r="J6" s="201" t="s">
        <v>739</v>
      </c>
      <c r="K6" s="203"/>
      <c r="L6" s="204" t="s">
        <v>740</v>
      </c>
      <c r="M6" s="197" t="s">
        <v>501</v>
      </c>
      <c r="N6" s="204" t="s">
        <v>741</v>
      </c>
      <c r="O6" s="204" t="s">
        <v>742</v>
      </c>
      <c r="P6" s="197" t="s">
        <v>743</v>
      </c>
      <c r="Q6" s="205">
        <v>588530</v>
      </c>
      <c r="R6" s="205">
        <v>555216.98</v>
      </c>
      <c r="S6" s="206" t="s">
        <v>732</v>
      </c>
      <c r="T6" s="205">
        <v>0</v>
      </c>
      <c r="U6" s="205">
        <v>0</v>
      </c>
      <c r="V6" s="205">
        <v>0</v>
      </c>
      <c r="W6" s="206" t="s">
        <v>732</v>
      </c>
      <c r="X6" s="205">
        <v>0</v>
      </c>
      <c r="Y6" s="199" t="s">
        <v>733</v>
      </c>
      <c r="Z6" s="205">
        <v>0</v>
      </c>
      <c r="AA6" s="205">
        <v>0</v>
      </c>
      <c r="AB6" s="205">
        <v>0</v>
      </c>
      <c r="AC6" s="205">
        <v>0</v>
      </c>
      <c r="AD6" s="206" t="s">
        <v>732</v>
      </c>
      <c r="AE6" s="205">
        <v>0</v>
      </c>
      <c r="AF6" s="205">
        <v>588530</v>
      </c>
      <c r="AG6" s="214" t="s">
        <v>744</v>
      </c>
      <c r="AH6" s="215" t="s">
        <v>745</v>
      </c>
      <c r="AI6" s="216">
        <v>0</v>
      </c>
      <c r="AJ6" s="217">
        <v>0</v>
      </c>
      <c r="AK6" s="217">
        <v>0</v>
      </c>
    </row>
    <row r="7" customHeight="1" spans="1:37">
      <c r="A7" s="196">
        <v>3</v>
      </c>
      <c r="B7" s="197" t="s">
        <v>668</v>
      </c>
      <c r="C7" s="38" t="s">
        <v>746</v>
      </c>
      <c r="D7" s="198" t="s">
        <v>747</v>
      </c>
      <c r="E7" s="199" t="s">
        <v>748</v>
      </c>
      <c r="F7" s="197" t="s">
        <v>726</v>
      </c>
      <c r="G7" s="200"/>
      <c r="H7" s="201" t="s">
        <v>727</v>
      </c>
      <c r="I7" s="201" t="s">
        <v>728</v>
      </c>
      <c r="J7" s="201" t="s">
        <v>729</v>
      </c>
      <c r="K7" s="203"/>
      <c r="L7" s="204" t="s">
        <v>749</v>
      </c>
      <c r="M7" s="197" t="s">
        <v>501</v>
      </c>
      <c r="N7" s="204" t="s">
        <v>750</v>
      </c>
      <c r="O7" s="204" t="s">
        <v>750</v>
      </c>
      <c r="P7" s="197" t="s">
        <v>509</v>
      </c>
      <c r="Q7" s="205">
        <v>3680000</v>
      </c>
      <c r="R7" s="205">
        <v>3471698.11</v>
      </c>
      <c r="S7" s="206" t="s">
        <v>751</v>
      </c>
      <c r="T7" s="205">
        <v>0</v>
      </c>
      <c r="U7" s="205">
        <v>0</v>
      </c>
      <c r="V7" s="205">
        <v>0</v>
      </c>
      <c r="W7" s="206" t="s">
        <v>732</v>
      </c>
      <c r="X7" s="205">
        <v>0</v>
      </c>
      <c r="Y7" s="199" t="s">
        <v>733</v>
      </c>
      <c r="Z7" s="205">
        <v>0</v>
      </c>
      <c r="AA7" s="205">
        <v>0</v>
      </c>
      <c r="AB7" s="205">
        <v>0</v>
      </c>
      <c r="AC7" s="205">
        <v>0</v>
      </c>
      <c r="AD7" s="206" t="s">
        <v>732</v>
      </c>
      <c r="AE7" s="205">
        <v>0</v>
      </c>
      <c r="AF7" s="205">
        <v>3680000</v>
      </c>
      <c r="AG7" s="214" t="s">
        <v>752</v>
      </c>
      <c r="AH7" s="215" t="s">
        <v>735</v>
      </c>
      <c r="AI7" s="216">
        <v>0</v>
      </c>
      <c r="AJ7" s="217">
        <v>0</v>
      </c>
      <c r="AK7" s="217">
        <v>0</v>
      </c>
    </row>
    <row r="8" customHeight="1" spans="1:37">
      <c r="A8" s="196">
        <v>4</v>
      </c>
      <c r="B8" s="197" t="s">
        <v>668</v>
      </c>
      <c r="C8" s="38" t="s">
        <v>753</v>
      </c>
      <c r="D8" s="198" t="s">
        <v>754</v>
      </c>
      <c r="E8" s="199" t="s">
        <v>748</v>
      </c>
      <c r="F8" s="197" t="s">
        <v>726</v>
      </c>
      <c r="G8" s="200"/>
      <c r="H8" s="201" t="s">
        <v>727</v>
      </c>
      <c r="I8" s="201" t="s">
        <v>728</v>
      </c>
      <c r="J8" s="201" t="s">
        <v>729</v>
      </c>
      <c r="K8" s="203"/>
      <c r="L8" s="204" t="s">
        <v>755</v>
      </c>
      <c r="M8" s="197" t="s">
        <v>501</v>
      </c>
      <c r="N8" s="204" t="s">
        <v>756</v>
      </c>
      <c r="O8" s="204" t="s">
        <v>756</v>
      </c>
      <c r="P8" s="197" t="s">
        <v>509</v>
      </c>
      <c r="Q8" s="205">
        <v>672000</v>
      </c>
      <c r="R8" s="205">
        <v>633962.26</v>
      </c>
      <c r="S8" s="206" t="s">
        <v>757</v>
      </c>
      <c r="T8" s="205">
        <v>0</v>
      </c>
      <c r="U8" s="205">
        <v>0</v>
      </c>
      <c r="V8" s="205">
        <v>0</v>
      </c>
      <c r="W8" s="206" t="s">
        <v>732</v>
      </c>
      <c r="X8" s="205">
        <v>0</v>
      </c>
      <c r="Y8" s="199" t="s">
        <v>733</v>
      </c>
      <c r="Z8" s="205">
        <v>0</v>
      </c>
      <c r="AA8" s="205">
        <v>0</v>
      </c>
      <c r="AB8" s="205">
        <v>0</v>
      </c>
      <c r="AC8" s="205">
        <v>0</v>
      </c>
      <c r="AD8" s="206" t="s">
        <v>732</v>
      </c>
      <c r="AE8" s="205">
        <v>0</v>
      </c>
      <c r="AF8" s="205">
        <v>672000</v>
      </c>
      <c r="AG8" s="214" t="s">
        <v>758</v>
      </c>
      <c r="AH8" s="215" t="s">
        <v>735</v>
      </c>
      <c r="AI8" s="216">
        <v>0</v>
      </c>
      <c r="AJ8" s="217">
        <v>0</v>
      </c>
      <c r="AK8" s="217">
        <v>0</v>
      </c>
    </row>
    <row r="9" customHeight="1" spans="1:37">
      <c r="A9" s="196">
        <v>5</v>
      </c>
      <c r="B9" s="197" t="s">
        <v>668</v>
      </c>
      <c r="C9" s="38" t="s">
        <v>759</v>
      </c>
      <c r="D9" s="202" t="s">
        <v>760</v>
      </c>
      <c r="E9" s="199" t="s">
        <v>748</v>
      </c>
      <c r="F9" s="197" t="s">
        <v>726</v>
      </c>
      <c r="G9" s="200"/>
      <c r="H9" s="201" t="s">
        <v>761</v>
      </c>
      <c r="I9" s="201" t="s">
        <v>762</v>
      </c>
      <c r="J9" s="201" t="s">
        <v>763</v>
      </c>
      <c r="K9" s="201" t="s">
        <v>764</v>
      </c>
      <c r="L9" s="204" t="s">
        <v>765</v>
      </c>
      <c r="M9" s="197" t="s">
        <v>501</v>
      </c>
      <c r="N9" s="204" t="s">
        <v>766</v>
      </c>
      <c r="O9" s="204" t="s">
        <v>767</v>
      </c>
      <c r="P9" s="197" t="s">
        <v>743</v>
      </c>
      <c r="Q9" s="205">
        <v>567918</v>
      </c>
      <c r="R9" s="205">
        <v>535771.7</v>
      </c>
      <c r="S9" s="206" t="s">
        <v>768</v>
      </c>
      <c r="T9" s="205">
        <v>0</v>
      </c>
      <c r="U9" s="205">
        <v>0</v>
      </c>
      <c r="V9" s="205">
        <v>0</v>
      </c>
      <c r="W9" s="206" t="s">
        <v>732</v>
      </c>
      <c r="X9" s="205">
        <v>0</v>
      </c>
      <c r="Y9" s="199" t="s">
        <v>733</v>
      </c>
      <c r="Z9" s="205">
        <v>0</v>
      </c>
      <c r="AA9" s="205">
        <v>0</v>
      </c>
      <c r="AB9" s="205">
        <v>0</v>
      </c>
      <c r="AC9" s="205">
        <v>0</v>
      </c>
      <c r="AD9" s="206" t="s">
        <v>732</v>
      </c>
      <c r="AE9" s="205">
        <v>0</v>
      </c>
      <c r="AF9" s="205">
        <v>567918</v>
      </c>
      <c r="AG9" s="214" t="s">
        <v>769</v>
      </c>
      <c r="AH9" s="215" t="s">
        <v>770</v>
      </c>
      <c r="AI9" s="216">
        <v>0</v>
      </c>
      <c r="AJ9" s="217">
        <v>0</v>
      </c>
      <c r="AK9" s="217">
        <v>0</v>
      </c>
    </row>
    <row r="10" customHeight="1" spans="1:37">
      <c r="A10" s="196">
        <v>6</v>
      </c>
      <c r="B10" s="197" t="s">
        <v>668</v>
      </c>
      <c r="C10" s="38" t="s">
        <v>771</v>
      </c>
      <c r="D10" s="202" t="s">
        <v>772</v>
      </c>
      <c r="E10" s="199" t="s">
        <v>748</v>
      </c>
      <c r="F10" s="197" t="s">
        <v>726</v>
      </c>
      <c r="G10" s="200"/>
      <c r="H10" s="201" t="s">
        <v>761</v>
      </c>
      <c r="I10" s="201" t="s">
        <v>762</v>
      </c>
      <c r="J10" s="201" t="s">
        <v>763</v>
      </c>
      <c r="K10" s="201" t="s">
        <v>764</v>
      </c>
      <c r="L10" s="204" t="s">
        <v>773</v>
      </c>
      <c r="M10" s="197" t="s">
        <v>501</v>
      </c>
      <c r="N10" s="204" t="s">
        <v>774</v>
      </c>
      <c r="O10" s="204" t="s">
        <v>767</v>
      </c>
      <c r="P10" s="197" t="s">
        <v>743</v>
      </c>
      <c r="Q10" s="205">
        <v>389400</v>
      </c>
      <c r="R10" s="205">
        <v>367358.49</v>
      </c>
      <c r="S10" s="206" t="s">
        <v>775</v>
      </c>
      <c r="T10" s="205">
        <v>0</v>
      </c>
      <c r="U10" s="205">
        <v>0</v>
      </c>
      <c r="V10" s="205">
        <v>0</v>
      </c>
      <c r="W10" s="206" t="s">
        <v>732</v>
      </c>
      <c r="X10" s="205">
        <v>0</v>
      </c>
      <c r="Y10" s="199" t="s">
        <v>733</v>
      </c>
      <c r="Z10" s="205">
        <v>0</v>
      </c>
      <c r="AA10" s="205">
        <v>0</v>
      </c>
      <c r="AB10" s="205">
        <v>0</v>
      </c>
      <c r="AC10" s="205">
        <v>0</v>
      </c>
      <c r="AD10" s="206" t="s">
        <v>732</v>
      </c>
      <c r="AE10" s="205">
        <v>0</v>
      </c>
      <c r="AF10" s="205">
        <v>389400</v>
      </c>
      <c r="AG10" s="214" t="s">
        <v>769</v>
      </c>
      <c r="AH10" s="215" t="s">
        <v>770</v>
      </c>
      <c r="AI10" s="216">
        <v>0</v>
      </c>
      <c r="AJ10" s="217">
        <v>0</v>
      </c>
      <c r="AK10" s="217">
        <v>0</v>
      </c>
    </row>
    <row r="11" customHeight="1" spans="1:37">
      <c r="A11" s="196">
        <v>7</v>
      </c>
      <c r="B11" s="197" t="s">
        <v>668</v>
      </c>
      <c r="C11" s="38" t="s">
        <v>776</v>
      </c>
      <c r="D11" s="202" t="s">
        <v>777</v>
      </c>
      <c r="E11" s="199" t="s">
        <v>748</v>
      </c>
      <c r="F11" s="197" t="s">
        <v>726</v>
      </c>
      <c r="G11" s="200"/>
      <c r="H11" s="201" t="s">
        <v>761</v>
      </c>
      <c r="I11" s="201" t="s">
        <v>762</v>
      </c>
      <c r="J11" s="201" t="s">
        <v>763</v>
      </c>
      <c r="K11" s="201" t="s">
        <v>764</v>
      </c>
      <c r="L11" s="204" t="s">
        <v>778</v>
      </c>
      <c r="M11" s="197" t="s">
        <v>501</v>
      </c>
      <c r="N11" s="204" t="s">
        <v>779</v>
      </c>
      <c r="O11" s="204" t="s">
        <v>767</v>
      </c>
      <c r="P11" s="197" t="s">
        <v>743</v>
      </c>
      <c r="Q11" s="205">
        <v>250200</v>
      </c>
      <c r="R11" s="205">
        <v>236037.74</v>
      </c>
      <c r="S11" s="206" t="s">
        <v>775</v>
      </c>
      <c r="T11" s="205">
        <v>0</v>
      </c>
      <c r="U11" s="205">
        <v>0</v>
      </c>
      <c r="V11" s="205">
        <v>0</v>
      </c>
      <c r="W11" s="206" t="s">
        <v>732</v>
      </c>
      <c r="X11" s="205">
        <v>0</v>
      </c>
      <c r="Y11" s="199" t="s">
        <v>733</v>
      </c>
      <c r="Z11" s="205">
        <v>0</v>
      </c>
      <c r="AA11" s="205">
        <v>0</v>
      </c>
      <c r="AB11" s="205">
        <v>0</v>
      </c>
      <c r="AC11" s="205">
        <v>0</v>
      </c>
      <c r="AD11" s="206" t="s">
        <v>732</v>
      </c>
      <c r="AE11" s="205">
        <v>0</v>
      </c>
      <c r="AF11" s="205">
        <v>250200</v>
      </c>
      <c r="AG11" s="214" t="s">
        <v>769</v>
      </c>
      <c r="AH11" s="215" t="s">
        <v>770</v>
      </c>
      <c r="AI11" s="216">
        <v>0</v>
      </c>
      <c r="AJ11" s="217">
        <v>0</v>
      </c>
      <c r="AK11" s="217">
        <v>0</v>
      </c>
    </row>
    <row r="12" customHeight="1" spans="1:37">
      <c r="A12" s="196">
        <v>8</v>
      </c>
      <c r="B12" s="197" t="s">
        <v>668</v>
      </c>
      <c r="C12" s="38" t="s">
        <v>780</v>
      </c>
      <c r="D12" s="202" t="s">
        <v>781</v>
      </c>
      <c r="E12" s="199" t="s">
        <v>748</v>
      </c>
      <c r="F12" s="197" t="s">
        <v>726</v>
      </c>
      <c r="G12" s="200"/>
      <c r="H12" s="201" t="s">
        <v>782</v>
      </c>
      <c r="I12" s="201" t="s">
        <v>783</v>
      </c>
      <c r="J12" s="201" t="s">
        <v>784</v>
      </c>
      <c r="K12" s="203"/>
      <c r="L12" s="204" t="s">
        <v>785</v>
      </c>
      <c r="M12" s="197" t="s">
        <v>501</v>
      </c>
      <c r="N12" s="204" t="s">
        <v>786</v>
      </c>
      <c r="O12" s="204" t="s">
        <v>787</v>
      </c>
      <c r="P12" s="197" t="s">
        <v>743</v>
      </c>
      <c r="Q12" s="205">
        <v>3886800</v>
      </c>
      <c r="R12" s="205">
        <v>3666792.45</v>
      </c>
      <c r="S12" s="206" t="s">
        <v>788</v>
      </c>
      <c r="T12" s="205">
        <v>0</v>
      </c>
      <c r="U12" s="205">
        <v>0</v>
      </c>
      <c r="V12" s="205">
        <v>0</v>
      </c>
      <c r="W12" s="206" t="s">
        <v>732</v>
      </c>
      <c r="X12" s="205">
        <v>0</v>
      </c>
      <c r="Y12" s="199" t="s">
        <v>733</v>
      </c>
      <c r="Z12" s="205">
        <v>0</v>
      </c>
      <c r="AA12" s="205">
        <v>0</v>
      </c>
      <c r="AB12" s="205">
        <v>0</v>
      </c>
      <c r="AC12" s="205">
        <v>0</v>
      </c>
      <c r="AD12" s="206" t="s">
        <v>732</v>
      </c>
      <c r="AE12" s="205">
        <v>0</v>
      </c>
      <c r="AF12" s="205">
        <v>3886800</v>
      </c>
      <c r="AG12" s="214" t="s">
        <v>789</v>
      </c>
      <c r="AH12" s="215" t="s">
        <v>770</v>
      </c>
      <c r="AI12" s="216">
        <v>0</v>
      </c>
      <c r="AJ12" s="217">
        <v>0</v>
      </c>
      <c r="AK12" s="217">
        <v>0</v>
      </c>
    </row>
    <row r="14" customHeight="1" spans="3:3">
      <c r="C14" t="s">
        <v>791</v>
      </c>
    </row>
  </sheetData>
  <mergeCells count="2">
    <mergeCell ref="A1:AK1"/>
    <mergeCell ref="AC2:AD2"/>
  </mergeCells>
  <hyperlinks>
    <hyperlink ref="C5" location="项目详情表!A1" display="YTEC-2024-7201-A"/>
    <hyperlink ref="C6" location="项目详情表!A1" display="YTEC-2024-7202-A"/>
    <hyperlink ref="C7" location="项目详情表!A1" display="YTEC-2024-7203-A"/>
    <hyperlink ref="C8" location="项目详情表!A1" display="YTEC-2024-7204-A"/>
    <hyperlink ref="C9" location="项目详情表!A1" display="YTEC-2024-7205-A"/>
    <hyperlink ref="C10" location="项目详情表!A1" display="YTEC-2024-7206-A"/>
    <hyperlink ref="C11" location="项目详情表!A1" display="YTEC-2024-7207-A"/>
    <hyperlink ref="C12" location="项目详情表!A1" display="YTEC-2024-7208-A"/>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9"/>
  <dimension ref="A1:AM12"/>
  <sheetViews>
    <sheetView workbookViewId="0">
      <selection activeCell="A1" sqref="A1:A2"/>
    </sheetView>
  </sheetViews>
  <sheetFormatPr defaultColWidth="9.10185185185185" defaultRowHeight="13.2"/>
  <sheetData>
    <row r="1" spans="1:39">
      <c r="A1" s="180" t="s">
        <v>792</v>
      </c>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row>
    <row r="2" spans="1:39">
      <c r="A2" s="32"/>
      <c r="B2" s="182" t="s">
        <v>428</v>
      </c>
      <c r="C2" s="100"/>
      <c r="D2" s="100"/>
      <c r="E2" s="100"/>
      <c r="F2" s="100"/>
      <c r="G2" s="100"/>
      <c r="H2" s="100"/>
      <c r="I2" s="100"/>
      <c r="J2" s="100"/>
      <c r="K2" s="100"/>
      <c r="L2" s="100"/>
      <c r="M2" s="100"/>
      <c r="N2" s="100"/>
      <c r="O2" s="100"/>
      <c r="P2" s="100"/>
      <c r="Q2" s="100"/>
      <c r="R2" s="100"/>
      <c r="S2" s="100"/>
      <c r="T2" s="100"/>
      <c r="U2" s="100"/>
      <c r="V2" s="100"/>
      <c r="W2" s="100"/>
      <c r="X2" s="100"/>
      <c r="Y2" s="100"/>
      <c r="Z2" s="100"/>
      <c r="AA2" s="30" t="s">
        <v>380</v>
      </c>
      <c r="AB2" s="30"/>
      <c r="AC2" s="30"/>
      <c r="AD2" s="30"/>
      <c r="AE2" s="30"/>
      <c r="AF2" s="30"/>
      <c r="AG2" s="30"/>
      <c r="AH2" s="30"/>
      <c r="AI2" s="30"/>
      <c r="AJ2" s="30"/>
      <c r="AK2" s="30"/>
      <c r="AL2" s="30"/>
      <c r="AM2" s="30"/>
    </row>
    <row r="3" spans="1:39">
      <c r="A3" s="32"/>
      <c r="B3" s="108" t="s">
        <v>793</v>
      </c>
      <c r="C3" s="30" t="s">
        <v>389</v>
      </c>
      <c r="D3" s="155" t="s">
        <v>794</v>
      </c>
      <c r="E3" s="183" t="s">
        <v>795</v>
      </c>
      <c r="F3" s="183"/>
      <c r="G3" s="183"/>
      <c r="H3" s="183"/>
      <c r="I3" s="183"/>
      <c r="J3" s="183"/>
      <c r="K3" s="183"/>
      <c r="L3" s="186" t="s">
        <v>796</v>
      </c>
      <c r="M3" s="186"/>
      <c r="N3" s="186"/>
      <c r="O3" s="186"/>
      <c r="P3" s="183" t="s">
        <v>797</v>
      </c>
      <c r="Q3" s="183"/>
      <c r="R3" s="183"/>
      <c r="S3" s="183"/>
      <c r="T3" s="183"/>
      <c r="U3" s="183"/>
      <c r="V3" s="183"/>
      <c r="W3" s="186" t="s">
        <v>798</v>
      </c>
      <c r="X3" s="186"/>
      <c r="Y3" s="186"/>
      <c r="Z3" s="186"/>
      <c r="AA3" s="186" t="s">
        <v>389</v>
      </c>
      <c r="AB3" s="186" t="s">
        <v>794</v>
      </c>
      <c r="AC3" s="183" t="s">
        <v>795</v>
      </c>
      <c r="AD3" s="183"/>
      <c r="AE3" s="183"/>
      <c r="AF3" s="183"/>
      <c r="AG3" s="183"/>
      <c r="AH3" s="183"/>
      <c r="AI3" s="183"/>
      <c r="AJ3" s="186" t="s">
        <v>796</v>
      </c>
      <c r="AK3" s="186"/>
      <c r="AL3" s="186"/>
      <c r="AM3" s="186"/>
    </row>
    <row r="4" spans="1:39">
      <c r="A4" s="32"/>
      <c r="B4" s="106"/>
      <c r="C4" s="32"/>
      <c r="D4" s="155"/>
      <c r="E4" s="184" t="s">
        <v>799</v>
      </c>
      <c r="F4" s="184" t="s">
        <v>800</v>
      </c>
      <c r="G4" s="184" t="s">
        <v>801</v>
      </c>
      <c r="H4" s="184" t="s">
        <v>802</v>
      </c>
      <c r="I4" s="184" t="s">
        <v>803</v>
      </c>
      <c r="J4" s="184" t="s">
        <v>804</v>
      </c>
      <c r="K4" s="184" t="s">
        <v>805</v>
      </c>
      <c r="L4" s="186" t="s">
        <v>806</v>
      </c>
      <c r="M4" s="186" t="s">
        <v>807</v>
      </c>
      <c r="N4" s="186" t="s">
        <v>808</v>
      </c>
      <c r="O4" s="186" t="s">
        <v>809</v>
      </c>
      <c r="P4" s="184" t="s">
        <v>799</v>
      </c>
      <c r="Q4" s="184" t="s">
        <v>800</v>
      </c>
      <c r="R4" s="184" t="s">
        <v>801</v>
      </c>
      <c r="S4" s="184" t="s">
        <v>802</v>
      </c>
      <c r="T4" s="184" t="s">
        <v>803</v>
      </c>
      <c r="U4" s="184" t="s">
        <v>804</v>
      </c>
      <c r="V4" s="184" t="s">
        <v>805</v>
      </c>
      <c r="W4" s="186" t="s">
        <v>806</v>
      </c>
      <c r="X4" s="186" t="s">
        <v>807</v>
      </c>
      <c r="Y4" s="186" t="s">
        <v>808</v>
      </c>
      <c r="Z4" s="186" t="s">
        <v>809</v>
      </c>
      <c r="AA4" s="186"/>
      <c r="AB4" s="186"/>
      <c r="AC4" s="184" t="s">
        <v>799</v>
      </c>
      <c r="AD4" s="184" t="s">
        <v>800</v>
      </c>
      <c r="AE4" s="184" t="s">
        <v>801</v>
      </c>
      <c r="AF4" s="184" t="s">
        <v>802</v>
      </c>
      <c r="AG4" s="184" t="s">
        <v>803</v>
      </c>
      <c r="AH4" s="184" t="s">
        <v>804</v>
      </c>
      <c r="AI4" s="184" t="s">
        <v>805</v>
      </c>
      <c r="AJ4" s="186" t="s">
        <v>806</v>
      </c>
      <c r="AK4" s="186" t="s">
        <v>807</v>
      </c>
      <c r="AL4" s="186" t="s">
        <v>808</v>
      </c>
      <c r="AM4" s="186" t="s">
        <v>809</v>
      </c>
    </row>
    <row r="5" ht="14.4" spans="1:39">
      <c r="A5" s="67" t="s">
        <v>437</v>
      </c>
      <c r="B5" s="67">
        <v>123</v>
      </c>
      <c r="C5" s="67">
        <v>124</v>
      </c>
      <c r="D5" s="67">
        <v>125</v>
      </c>
      <c r="E5" s="67">
        <v>126</v>
      </c>
      <c r="F5" s="67">
        <v>127</v>
      </c>
      <c r="G5" s="67">
        <v>128</v>
      </c>
      <c r="H5" s="67">
        <v>129</v>
      </c>
      <c r="I5" s="67">
        <v>130</v>
      </c>
      <c r="J5" s="67">
        <v>131</v>
      </c>
      <c r="K5" s="67">
        <v>132</v>
      </c>
      <c r="L5" s="67">
        <v>133</v>
      </c>
      <c r="M5" s="67">
        <v>134</v>
      </c>
      <c r="N5" s="67">
        <v>135</v>
      </c>
      <c r="O5" s="67">
        <v>136</v>
      </c>
      <c r="P5" s="67">
        <v>137</v>
      </c>
      <c r="Q5" s="67">
        <v>138</v>
      </c>
      <c r="R5" s="67">
        <v>139</v>
      </c>
      <c r="S5" s="67">
        <v>140</v>
      </c>
      <c r="T5" s="67">
        <v>141</v>
      </c>
      <c r="U5" s="67">
        <v>142</v>
      </c>
      <c r="V5" s="67">
        <v>143</v>
      </c>
      <c r="W5" s="67">
        <v>144</v>
      </c>
      <c r="X5" s="67">
        <v>145</v>
      </c>
      <c r="Y5" s="67">
        <v>146</v>
      </c>
      <c r="Z5" s="67">
        <v>147</v>
      </c>
      <c r="AA5" s="32"/>
      <c r="AB5" s="32"/>
      <c r="AC5" s="32"/>
      <c r="AD5" s="32"/>
      <c r="AE5" s="32"/>
      <c r="AF5" s="32"/>
      <c r="AG5" s="32"/>
      <c r="AH5" s="32"/>
      <c r="AI5" s="32"/>
      <c r="AJ5" s="32"/>
      <c r="AK5" s="32"/>
      <c r="AL5" s="32"/>
      <c r="AM5" s="32"/>
    </row>
    <row r="6" ht="14.4" spans="1:39">
      <c r="A6" s="67" t="s">
        <v>410</v>
      </c>
      <c r="B6" s="67">
        <v>124</v>
      </c>
      <c r="C6" s="67">
        <v>125</v>
      </c>
      <c r="D6" s="67">
        <v>126</v>
      </c>
      <c r="E6" s="67">
        <v>127</v>
      </c>
      <c r="F6" s="67">
        <v>128</v>
      </c>
      <c r="G6" s="67">
        <v>129</v>
      </c>
      <c r="H6" s="67">
        <v>130</v>
      </c>
      <c r="I6" s="67">
        <v>131</v>
      </c>
      <c r="J6" s="67">
        <v>132</v>
      </c>
      <c r="K6" s="67">
        <v>133</v>
      </c>
      <c r="L6" s="67">
        <v>134</v>
      </c>
      <c r="M6" s="67">
        <v>135</v>
      </c>
      <c r="N6" s="67">
        <v>136</v>
      </c>
      <c r="O6" s="67">
        <v>137</v>
      </c>
      <c r="P6" s="67">
        <v>138</v>
      </c>
      <c r="Q6" s="67">
        <v>139</v>
      </c>
      <c r="R6" s="67">
        <v>140</v>
      </c>
      <c r="S6" s="67">
        <v>141</v>
      </c>
      <c r="T6" s="67">
        <v>142</v>
      </c>
      <c r="U6" s="67">
        <v>143</v>
      </c>
      <c r="V6" s="67">
        <v>144</v>
      </c>
      <c r="W6" s="67">
        <v>145</v>
      </c>
      <c r="X6" s="67">
        <v>146</v>
      </c>
      <c r="Y6" s="67">
        <v>147</v>
      </c>
      <c r="Z6" s="67">
        <v>148</v>
      </c>
      <c r="AA6" s="32"/>
      <c r="AB6" s="32"/>
      <c r="AC6" s="32"/>
      <c r="AD6" s="32"/>
      <c r="AE6" s="32"/>
      <c r="AF6" s="32"/>
      <c r="AG6" s="32"/>
      <c r="AH6" s="32"/>
      <c r="AI6" s="32"/>
      <c r="AJ6" s="32"/>
      <c r="AK6" s="32"/>
      <c r="AL6" s="32"/>
      <c r="AM6" s="32"/>
    </row>
    <row r="7" ht="14.4" spans="1:39">
      <c r="A7" s="67" t="s">
        <v>414</v>
      </c>
      <c r="B7" s="67">
        <v>125</v>
      </c>
      <c r="C7" s="67">
        <v>126</v>
      </c>
      <c r="D7" s="67">
        <v>127</v>
      </c>
      <c r="E7" s="67">
        <v>128</v>
      </c>
      <c r="F7" s="67">
        <v>129</v>
      </c>
      <c r="G7" s="67">
        <v>130</v>
      </c>
      <c r="H7" s="67">
        <v>131</v>
      </c>
      <c r="I7" s="67">
        <v>132</v>
      </c>
      <c r="J7" s="67">
        <v>133</v>
      </c>
      <c r="K7" s="67">
        <v>134</v>
      </c>
      <c r="L7" s="67">
        <v>135</v>
      </c>
      <c r="M7" s="67">
        <v>136</v>
      </c>
      <c r="N7" s="67">
        <v>137</v>
      </c>
      <c r="O7" s="67">
        <v>138</v>
      </c>
      <c r="P7" s="67">
        <v>139</v>
      </c>
      <c r="Q7" s="67">
        <v>140</v>
      </c>
      <c r="R7" s="67">
        <v>141</v>
      </c>
      <c r="S7" s="67">
        <v>142</v>
      </c>
      <c r="T7" s="67">
        <v>143</v>
      </c>
      <c r="U7" s="67">
        <v>144</v>
      </c>
      <c r="V7" s="67">
        <v>145</v>
      </c>
      <c r="W7" s="67">
        <v>146</v>
      </c>
      <c r="X7" s="67">
        <v>147</v>
      </c>
      <c r="Y7" s="67">
        <v>148</v>
      </c>
      <c r="Z7" s="67">
        <v>149</v>
      </c>
      <c r="AA7" s="32"/>
      <c r="AB7" s="32"/>
      <c r="AC7" s="32"/>
      <c r="AD7" s="32"/>
      <c r="AE7" s="32"/>
      <c r="AF7" s="32"/>
      <c r="AG7" s="32"/>
      <c r="AH7" s="32"/>
      <c r="AI7" s="32"/>
      <c r="AJ7" s="32"/>
      <c r="AK7" s="32"/>
      <c r="AL7" s="32"/>
      <c r="AM7" s="32"/>
    </row>
    <row r="8" ht="14.4" spans="1:39">
      <c r="A8" s="67" t="s">
        <v>416</v>
      </c>
      <c r="B8" s="67">
        <v>126</v>
      </c>
      <c r="C8" s="67">
        <v>127</v>
      </c>
      <c r="D8" s="67">
        <v>128</v>
      </c>
      <c r="E8" s="67">
        <v>129</v>
      </c>
      <c r="F8" s="67">
        <v>130</v>
      </c>
      <c r="G8" s="67">
        <v>131</v>
      </c>
      <c r="H8" s="67">
        <v>132</v>
      </c>
      <c r="I8" s="67">
        <v>133</v>
      </c>
      <c r="J8" s="67">
        <v>134</v>
      </c>
      <c r="K8" s="67">
        <v>135</v>
      </c>
      <c r="L8" s="67">
        <v>136</v>
      </c>
      <c r="M8" s="67">
        <v>137</v>
      </c>
      <c r="N8" s="67">
        <v>138</v>
      </c>
      <c r="O8" s="67">
        <v>139</v>
      </c>
      <c r="P8" s="67">
        <v>140</v>
      </c>
      <c r="Q8" s="67">
        <v>141</v>
      </c>
      <c r="R8" s="67">
        <v>142</v>
      </c>
      <c r="S8" s="67">
        <v>143</v>
      </c>
      <c r="T8" s="67">
        <v>144</v>
      </c>
      <c r="U8" s="67">
        <v>145</v>
      </c>
      <c r="V8" s="67">
        <v>146</v>
      </c>
      <c r="W8" s="67">
        <v>147</v>
      </c>
      <c r="X8" s="67">
        <v>148</v>
      </c>
      <c r="Y8" s="67">
        <v>149</v>
      </c>
      <c r="Z8" s="67">
        <v>150</v>
      </c>
      <c r="AA8" s="32"/>
      <c r="AB8" s="32"/>
      <c r="AC8" s="32"/>
      <c r="AD8" s="32"/>
      <c r="AE8" s="32"/>
      <c r="AF8" s="32"/>
      <c r="AG8" s="32"/>
      <c r="AH8" s="32"/>
      <c r="AI8" s="32"/>
      <c r="AJ8" s="32"/>
      <c r="AK8" s="32"/>
      <c r="AL8" s="32"/>
      <c r="AM8" s="32"/>
    </row>
    <row r="9" ht="14.4" spans="1:39">
      <c r="A9" s="67" t="s">
        <v>418</v>
      </c>
      <c r="B9" s="67">
        <v>127</v>
      </c>
      <c r="C9" s="67">
        <v>128</v>
      </c>
      <c r="D9" s="67">
        <v>129</v>
      </c>
      <c r="E9" s="67">
        <v>130</v>
      </c>
      <c r="F9" s="67">
        <v>131</v>
      </c>
      <c r="G9" s="67">
        <v>132</v>
      </c>
      <c r="H9" s="67">
        <v>133</v>
      </c>
      <c r="I9" s="67">
        <v>134</v>
      </c>
      <c r="J9" s="67">
        <v>135</v>
      </c>
      <c r="K9" s="67">
        <v>136</v>
      </c>
      <c r="L9" s="67">
        <v>137</v>
      </c>
      <c r="M9" s="67">
        <v>138</v>
      </c>
      <c r="N9" s="67">
        <v>139</v>
      </c>
      <c r="O9" s="67">
        <v>140</v>
      </c>
      <c r="P9" s="67">
        <v>141</v>
      </c>
      <c r="Q9" s="67">
        <v>142</v>
      </c>
      <c r="R9" s="67">
        <v>143</v>
      </c>
      <c r="S9" s="67">
        <v>144</v>
      </c>
      <c r="T9" s="67">
        <v>145</v>
      </c>
      <c r="U9" s="67">
        <v>146</v>
      </c>
      <c r="V9" s="67">
        <v>147</v>
      </c>
      <c r="W9" s="67">
        <v>148</v>
      </c>
      <c r="X9" s="67">
        <v>149</v>
      </c>
      <c r="Y9" s="67">
        <v>150</v>
      </c>
      <c r="Z9" s="67">
        <v>151</v>
      </c>
      <c r="AA9" s="32"/>
      <c r="AB9" s="32"/>
      <c r="AC9" s="32"/>
      <c r="AD9" s="32"/>
      <c r="AE9" s="32"/>
      <c r="AF9" s="32"/>
      <c r="AG9" s="32"/>
      <c r="AH9" s="32"/>
      <c r="AI9" s="32"/>
      <c r="AJ9" s="32"/>
      <c r="AK9" s="32"/>
      <c r="AL9" s="32"/>
      <c r="AM9" s="32"/>
    </row>
    <row r="10" ht="14.4" spans="1:39">
      <c r="A10" s="67" t="s">
        <v>420</v>
      </c>
      <c r="B10" s="67">
        <v>128</v>
      </c>
      <c r="C10" s="67">
        <v>129</v>
      </c>
      <c r="D10" s="67">
        <v>130</v>
      </c>
      <c r="E10" s="67">
        <v>131</v>
      </c>
      <c r="F10" s="67">
        <v>132</v>
      </c>
      <c r="G10" s="67">
        <v>133</v>
      </c>
      <c r="H10" s="67">
        <v>134</v>
      </c>
      <c r="I10" s="67">
        <v>135</v>
      </c>
      <c r="J10" s="67">
        <v>136</v>
      </c>
      <c r="K10" s="67">
        <v>137</v>
      </c>
      <c r="L10" s="67">
        <v>138</v>
      </c>
      <c r="M10" s="67">
        <v>139</v>
      </c>
      <c r="N10" s="67">
        <v>140</v>
      </c>
      <c r="O10" s="67">
        <v>141</v>
      </c>
      <c r="P10" s="67">
        <v>142</v>
      </c>
      <c r="Q10" s="67">
        <v>143</v>
      </c>
      <c r="R10" s="67">
        <v>144</v>
      </c>
      <c r="S10" s="67">
        <v>145</v>
      </c>
      <c r="T10" s="67">
        <v>146</v>
      </c>
      <c r="U10" s="67">
        <v>147</v>
      </c>
      <c r="V10" s="67">
        <v>148</v>
      </c>
      <c r="W10" s="67">
        <v>149</v>
      </c>
      <c r="X10" s="67">
        <v>150</v>
      </c>
      <c r="Y10" s="67">
        <v>151</v>
      </c>
      <c r="Z10" s="67">
        <v>152</v>
      </c>
      <c r="AA10" s="32"/>
      <c r="AB10" s="32"/>
      <c r="AC10" s="32"/>
      <c r="AD10" s="32"/>
      <c r="AE10" s="32"/>
      <c r="AF10" s="32"/>
      <c r="AG10" s="32"/>
      <c r="AH10" s="32"/>
      <c r="AI10" s="32"/>
      <c r="AJ10" s="32"/>
      <c r="AK10" s="32"/>
      <c r="AL10" s="32"/>
      <c r="AM10" s="32"/>
    </row>
    <row r="11" ht="14.4" spans="1:39">
      <c r="A11" s="67" t="s">
        <v>430</v>
      </c>
      <c r="B11" s="67">
        <v>129</v>
      </c>
      <c r="C11" s="67">
        <v>130</v>
      </c>
      <c r="D11" s="67">
        <v>131</v>
      </c>
      <c r="E11" s="67">
        <v>132</v>
      </c>
      <c r="F11" s="67">
        <v>133</v>
      </c>
      <c r="G11" s="67">
        <v>134</v>
      </c>
      <c r="H11" s="67">
        <v>135</v>
      </c>
      <c r="I11" s="67">
        <v>136</v>
      </c>
      <c r="J11" s="67">
        <v>137</v>
      </c>
      <c r="K11" s="67">
        <v>138</v>
      </c>
      <c r="L11" s="67">
        <v>139</v>
      </c>
      <c r="M11" s="67">
        <v>140</v>
      </c>
      <c r="N11" s="67">
        <v>141</v>
      </c>
      <c r="O11" s="67">
        <v>142</v>
      </c>
      <c r="P11" s="67">
        <v>143</v>
      </c>
      <c r="Q11" s="67">
        <v>144</v>
      </c>
      <c r="R11" s="67">
        <v>145</v>
      </c>
      <c r="S11" s="67">
        <v>146</v>
      </c>
      <c r="T11" s="67">
        <v>147</v>
      </c>
      <c r="U11" s="67">
        <v>148</v>
      </c>
      <c r="V11" s="67">
        <v>149</v>
      </c>
      <c r="W11" s="67">
        <v>150</v>
      </c>
      <c r="X11" s="67">
        <v>151</v>
      </c>
      <c r="Y11" s="67">
        <v>152</v>
      </c>
      <c r="Z11" s="67">
        <v>153</v>
      </c>
      <c r="AA11" s="32"/>
      <c r="AB11" s="32"/>
      <c r="AC11" s="32"/>
      <c r="AD11" s="32"/>
      <c r="AE11" s="32"/>
      <c r="AF11" s="32"/>
      <c r="AG11" s="32"/>
      <c r="AH11" s="32"/>
      <c r="AI11" s="32"/>
      <c r="AJ11" s="32"/>
      <c r="AK11" s="32"/>
      <c r="AL11" s="32"/>
      <c r="AM11" s="32"/>
    </row>
    <row r="12" ht="14.4" spans="1:26">
      <c r="A12" s="67" t="s">
        <v>438</v>
      </c>
      <c r="B12" s="67">
        <v>130</v>
      </c>
      <c r="C12" s="67">
        <v>131</v>
      </c>
      <c r="D12" s="67">
        <v>132</v>
      </c>
      <c r="E12" s="67">
        <v>133</v>
      </c>
      <c r="F12" s="67">
        <v>134</v>
      </c>
      <c r="G12" s="67">
        <v>135</v>
      </c>
      <c r="H12" s="67">
        <v>136</v>
      </c>
      <c r="I12" s="67">
        <v>137</v>
      </c>
      <c r="J12" s="67">
        <v>138</v>
      </c>
      <c r="K12" s="67">
        <v>139</v>
      </c>
      <c r="L12" s="67">
        <v>140</v>
      </c>
      <c r="M12" s="67">
        <v>141</v>
      </c>
      <c r="N12" s="67">
        <v>142</v>
      </c>
      <c r="O12" s="67">
        <v>143</v>
      </c>
      <c r="P12" s="67">
        <v>144</v>
      </c>
      <c r="Q12" s="67">
        <v>145</v>
      </c>
      <c r="R12" s="67">
        <v>146</v>
      </c>
      <c r="S12" s="67">
        <v>147</v>
      </c>
      <c r="T12" s="67">
        <v>148</v>
      </c>
      <c r="U12" s="67">
        <v>149</v>
      </c>
      <c r="V12" s="67">
        <v>150</v>
      </c>
      <c r="W12" s="67">
        <v>151</v>
      </c>
      <c r="X12" s="67">
        <v>152</v>
      </c>
      <c r="Y12" s="67">
        <v>153</v>
      </c>
      <c r="Z12" s="67">
        <v>154</v>
      </c>
    </row>
  </sheetData>
  <mergeCells count="13">
    <mergeCell ref="B2:Z2"/>
    <mergeCell ref="AA2:AM2"/>
    <mergeCell ref="E3:K3"/>
    <mergeCell ref="L3:O3"/>
    <mergeCell ref="P3:V3"/>
    <mergeCell ref="W3:Z3"/>
    <mergeCell ref="AC3:AI3"/>
    <mergeCell ref="AJ3:AM3"/>
    <mergeCell ref="B3:B4"/>
    <mergeCell ref="C3:C4"/>
    <mergeCell ref="D3:D4"/>
    <mergeCell ref="AA3:AA4"/>
    <mergeCell ref="AB3:AB4"/>
  </mergeCells>
  <hyperlinks>
    <hyperlink ref="A5" location="'签约应收-分时间-体系'!A1" display="合计"/>
    <hyperlink ref="B5" location="'签约应收-分时间-体系'!A1" display="123"/>
    <hyperlink ref="B6" location="'签约应收-分时间-体系'!A1" display="124"/>
    <hyperlink ref="B7" location="'签约应收-分时间-体系'!A1" display="125"/>
    <hyperlink ref="B8" location="'签约应收-分时间-体系'!A1" display="126"/>
    <hyperlink ref="B9" location="'签约应收-分时间-体系'!A1" display="127"/>
    <hyperlink ref="B10" location="'签约应收-分时间-体系'!A1" display="128"/>
    <hyperlink ref="B11" location="'签约应收-分时间-体系'!A1" display="129"/>
    <hyperlink ref="B12" location="'签约应收-分时间-体系'!A1" display="130"/>
    <hyperlink ref="C5" location="'签约应收-分时间-体系'!A1" display="124"/>
    <hyperlink ref="D5" location="'签约应收-分时间-体系'!A1" display="125"/>
    <hyperlink ref="E5" location="'签约应收-分时间-体系'!A1" display="126"/>
    <hyperlink ref="F5" location="'签约应收-分时间-体系'!A1" display="127"/>
    <hyperlink ref="G5" location="'签约应收-分时间-体系'!A1" display="128"/>
    <hyperlink ref="H5" location="'签约应收-分时间-体系'!A1" display="129"/>
    <hyperlink ref="I5" location="'签约应收-分时间-体系'!A1" display="130"/>
    <hyperlink ref="J5" location="'签约应收-分时间-体系'!A1" display="131"/>
    <hyperlink ref="K5" location="'签约应收-分时间-体系'!A1" display="132"/>
    <hyperlink ref="L5" location="'签约应收-分时间-体系'!A1" display="133"/>
    <hyperlink ref="M5" location="'签约应收-分时间-体系'!A1" display="134"/>
    <hyperlink ref="N5" location="'签约应收-分时间-体系'!A1" display="135"/>
    <hyperlink ref="O5" location="'签约应收-分时间-体系'!A1" display="136"/>
    <hyperlink ref="P5" location="'签约应收-分时间-体系'!A1" display="137"/>
    <hyperlink ref="Q5" location="'签约应收-分时间-体系'!A1" display="138"/>
    <hyperlink ref="R5" location="'签约应收-分时间-体系'!A1" display="139"/>
    <hyperlink ref="S5" location="'签约应收-分时间-体系'!A1" display="140"/>
    <hyperlink ref="T5" location="'签约应收-分时间-体系'!A1" display="141"/>
    <hyperlink ref="U5" location="'签约应收-分时间-体系'!A1" display="142"/>
    <hyperlink ref="V5" location="'签约应收-分时间-体系'!A1" display="143"/>
    <hyperlink ref="W5" location="'签约应收-分时间-体系'!A1" display="144"/>
    <hyperlink ref="X5" location="'签约应收-分时间-体系'!A1" display="145"/>
    <hyperlink ref="Y5" location="'签约应收-分时间-体系'!A1" display="146"/>
    <hyperlink ref="Z5" location="'签约应收-分时间-体系'!A1" display="147"/>
    <hyperlink ref="C6" location="'签约应收-分时间-体系'!A1" display="125"/>
    <hyperlink ref="D6" location="'签约应收-分时间-体系'!A1" display="126"/>
    <hyperlink ref="E6" location="'签约应收-分时间-体系'!A1" display="127"/>
    <hyperlink ref="F6" location="'签约应收-分时间-体系'!A1" display="128"/>
    <hyperlink ref="G6" location="'签约应收-分时间-体系'!A1" display="129"/>
    <hyperlink ref="H6" location="'签约应收-分时间-体系'!A1" display="130"/>
    <hyperlink ref="I6" location="'签约应收-分时间-体系'!A1" display="131"/>
    <hyperlink ref="J6" location="'签约应收-分时间-体系'!A1" display="132"/>
    <hyperlink ref="K6" location="'签约应收-分时间-体系'!A1" display="133"/>
    <hyperlink ref="L6" location="'签约应收-分时间-体系'!A1" display="134"/>
    <hyperlink ref="M6" location="'签约应收-分时间-体系'!A1" display="135"/>
    <hyperlink ref="N6" location="'签约应收-分时间-体系'!A1" display="136"/>
    <hyperlink ref="O6" location="'签约应收-分时间-体系'!A1" display="137"/>
    <hyperlink ref="P6" location="'签约应收-分时间-体系'!A1" display="138"/>
    <hyperlink ref="Q6" location="'签约应收-分时间-体系'!A1" display="139"/>
    <hyperlink ref="R6" location="'签约应收-分时间-体系'!A1" display="140"/>
    <hyperlink ref="S6" location="'签约应收-分时间-体系'!A1" display="141"/>
    <hyperlink ref="T6" location="'签约应收-分时间-体系'!A1" display="142"/>
    <hyperlink ref="U6" location="'签约应收-分时间-体系'!A1" display="143"/>
    <hyperlink ref="V6" location="'签约应收-分时间-体系'!A1" display="144"/>
    <hyperlink ref="W6" location="'签约应收-分时间-体系'!A1" display="145"/>
    <hyperlink ref="X6" location="'签约应收-分时间-体系'!A1" display="146"/>
    <hyperlink ref="Y6" location="'签约应收-分时间-体系'!A1" display="147"/>
    <hyperlink ref="Z6" location="'签约应收-分时间-体系'!A1" display="148"/>
    <hyperlink ref="C7" location="'签约应收-分时间-体系'!A1" display="126"/>
    <hyperlink ref="D7" location="'签约应收-分时间-体系'!A1" display="127"/>
    <hyperlink ref="E7" location="'签约应收-分时间-体系'!A1" display="128"/>
    <hyperlink ref="F7" location="'签约应收-分时间-体系'!A1" display="129"/>
    <hyperlink ref="G7" location="'签约应收-分时间-体系'!A1" display="130"/>
    <hyperlink ref="H7" location="'签约应收-分时间-体系'!A1" display="131"/>
    <hyperlink ref="I7" location="'签约应收-分时间-体系'!A1" display="132"/>
    <hyperlink ref="J7" location="'签约应收-分时间-体系'!A1" display="133"/>
    <hyperlink ref="K7" location="'签约应收-分时间-体系'!A1" display="134"/>
    <hyperlink ref="L7" location="'签约应收-分时间-体系'!A1" display="135"/>
    <hyperlink ref="M7" location="'签约应收-分时间-体系'!A1" display="136"/>
    <hyperlink ref="N7" location="'签约应收-分时间-体系'!A1" display="137"/>
    <hyperlink ref="O7" location="'签约应收-分时间-体系'!A1" display="138"/>
    <hyperlink ref="P7" location="'签约应收-分时间-体系'!A1" display="139"/>
    <hyperlink ref="Q7" location="'签约应收-分时间-体系'!A1" display="140"/>
    <hyperlink ref="R7" location="'签约应收-分时间-体系'!A1" display="141"/>
    <hyperlink ref="S7" location="'签约应收-分时间-体系'!A1" display="142"/>
    <hyperlink ref="T7" location="'签约应收-分时间-体系'!A1" display="143"/>
    <hyperlink ref="U7" location="'签约应收-分时间-体系'!A1" display="144"/>
    <hyperlink ref="V7" location="'签约应收-分时间-体系'!A1" display="145"/>
    <hyperlink ref="W7" location="'签约应收-分时间-体系'!A1" display="146"/>
    <hyperlink ref="X7" location="'签约应收-分时间-体系'!A1" display="147"/>
    <hyperlink ref="Y7" location="'签约应收-分时间-体系'!A1" display="148"/>
    <hyperlink ref="Z7" location="'签约应收-分时间-体系'!A1" display="149"/>
    <hyperlink ref="C8" location="'签约应收-分时间-体系'!A1" display="127"/>
    <hyperlink ref="D8" location="'签约应收-分时间-体系'!A1" display="128"/>
    <hyperlink ref="E8" location="'签约应收-分时间-体系'!A1" display="129"/>
    <hyperlink ref="F8" location="'签约应收-分时间-体系'!A1" display="130"/>
    <hyperlink ref="G8" location="'签约应收-分时间-体系'!A1" display="131"/>
    <hyperlink ref="H8" location="'签约应收-分时间-体系'!A1" display="132"/>
    <hyperlink ref="I8" location="'签约应收-分时间-体系'!A1" display="133"/>
    <hyperlink ref="J8" location="'签约应收-分时间-体系'!A1" display="134"/>
    <hyperlink ref="K8" location="'签约应收-分时间-体系'!A1" display="135"/>
    <hyperlink ref="L8" location="'签约应收-分时间-体系'!A1" display="136"/>
    <hyperlink ref="M8" location="'签约应收-分时间-体系'!A1" display="137"/>
    <hyperlink ref="N8" location="'签约应收-分时间-体系'!A1" display="138"/>
    <hyperlink ref="O8" location="'签约应收-分时间-体系'!A1" display="139"/>
    <hyperlink ref="P8" location="'签约应收-分时间-体系'!A1" display="140"/>
    <hyperlink ref="Q8" location="'签约应收-分时间-体系'!A1" display="141"/>
    <hyperlink ref="R8" location="'签约应收-分时间-体系'!A1" display="142"/>
    <hyperlink ref="S8" location="'签约应收-分时间-体系'!A1" display="143"/>
    <hyperlink ref="T8" location="'签约应收-分时间-体系'!A1" display="144"/>
    <hyperlink ref="U8" location="'签约应收-分时间-体系'!A1" display="145"/>
    <hyperlink ref="V8" location="'签约应收-分时间-体系'!A1" display="146"/>
    <hyperlink ref="W8" location="'签约应收-分时间-体系'!A1" display="147"/>
    <hyperlink ref="X8" location="'签约应收-分时间-体系'!A1" display="148"/>
    <hyperlink ref="Y8" location="'签约应收-分时间-体系'!A1" display="149"/>
    <hyperlink ref="Z8" location="'签约应收-分时间-体系'!A1" display="150"/>
    <hyperlink ref="C9" location="'签约应收-分时间-体系'!A1" display="128"/>
    <hyperlink ref="D9" location="'签约应收-分时间-体系'!A1" display="129"/>
    <hyperlink ref="E9" location="'签约应收-分时间-体系'!A1" display="130"/>
    <hyperlink ref="F9" location="'签约应收-分时间-体系'!A1" display="131"/>
    <hyperlink ref="G9" location="'签约应收-分时间-体系'!A1" display="132"/>
    <hyperlink ref="H9" location="'签约应收-分时间-体系'!A1" display="133"/>
    <hyperlink ref="I9" location="'签约应收-分时间-体系'!A1" display="134"/>
    <hyperlink ref="J9" location="'签约应收-分时间-体系'!A1" display="135"/>
    <hyperlink ref="K9" location="'签约应收-分时间-体系'!A1" display="136"/>
    <hyperlink ref="L9" location="'签约应收-分时间-体系'!A1" display="137"/>
    <hyperlink ref="M9" location="'签约应收-分时间-体系'!A1" display="138"/>
    <hyperlink ref="N9" location="'签约应收-分时间-体系'!A1" display="139"/>
    <hyperlink ref="O9" location="'签约应收-分时间-体系'!A1" display="140"/>
    <hyperlink ref="P9" location="'签约应收-分时间-体系'!A1" display="141"/>
    <hyperlink ref="Q9" location="'签约应收-分时间-体系'!A1" display="142"/>
    <hyperlink ref="R9" location="'签约应收-分时间-体系'!A1" display="143"/>
    <hyperlink ref="S9" location="'签约应收-分时间-体系'!A1" display="144"/>
    <hyperlink ref="T9" location="'签约应收-分时间-体系'!A1" display="145"/>
    <hyperlink ref="U9" location="'签约应收-分时间-体系'!A1" display="146"/>
    <hyperlink ref="V9" location="'签约应收-分时间-体系'!A1" display="147"/>
    <hyperlink ref="W9" location="'签约应收-分时间-体系'!A1" display="148"/>
    <hyperlink ref="X9" location="'签约应收-分时间-体系'!A1" display="149"/>
    <hyperlink ref="Y9" location="'签约应收-分时间-体系'!A1" display="150"/>
    <hyperlink ref="Z9" location="'签约应收-分时间-体系'!A1" display="151"/>
    <hyperlink ref="C10" location="'签约应收-分时间-体系'!A1" display="129"/>
    <hyperlink ref="D10" location="'签约应收-分时间-体系'!A1" display="130"/>
    <hyperlink ref="E10" location="'签约应收-分时间-体系'!A1" display="131"/>
    <hyperlink ref="F10" location="'签约应收-分时间-体系'!A1" display="132"/>
    <hyperlink ref="G10" location="'签约应收-分时间-体系'!A1" display="133"/>
    <hyperlink ref="H10" location="'签约应收-分时间-体系'!A1" display="134"/>
    <hyperlink ref="I10" location="'签约应收-分时间-体系'!A1" display="135"/>
    <hyperlink ref="J10" location="'签约应收-分时间-体系'!A1" display="136"/>
    <hyperlink ref="K10" location="'签约应收-分时间-体系'!A1" display="137"/>
    <hyperlink ref="L10" location="'签约应收-分时间-体系'!A1" display="138"/>
    <hyperlink ref="M10" location="'签约应收-分时间-体系'!A1" display="139"/>
    <hyperlink ref="N10" location="'签约应收-分时间-体系'!A1" display="140"/>
    <hyperlink ref="O10" location="'签约应收-分时间-体系'!A1" display="141"/>
    <hyperlink ref="P10" location="'签约应收-分时间-体系'!A1" display="142"/>
    <hyperlink ref="Q10" location="'签约应收-分时间-体系'!A1" display="143"/>
    <hyperlink ref="R10" location="'签约应收-分时间-体系'!A1" display="144"/>
    <hyperlink ref="S10" location="'签约应收-分时间-体系'!A1" display="145"/>
    <hyperlink ref="T10" location="'签约应收-分时间-体系'!A1" display="146"/>
    <hyperlink ref="U10" location="'签约应收-分时间-体系'!A1" display="147"/>
    <hyperlink ref="V10" location="'签约应收-分时间-体系'!A1" display="148"/>
    <hyperlink ref="W10" location="'签约应收-分时间-体系'!A1" display="149"/>
    <hyperlink ref="X10" location="'签约应收-分时间-体系'!A1" display="150"/>
    <hyperlink ref="Y10" location="'签约应收-分时间-体系'!A1" display="151"/>
    <hyperlink ref="Z10" location="'签约应收-分时间-体系'!A1" display="152"/>
    <hyperlink ref="C11" location="'签约应收-分时间-体系'!A1" display="130"/>
    <hyperlink ref="D11" location="'签约应收-分时间-体系'!A1" display="131"/>
    <hyperlink ref="E11" location="'签约应收-分时间-体系'!A1" display="132"/>
    <hyperlink ref="F11" location="'签约应收-分时间-体系'!A1" display="133"/>
    <hyperlink ref="G11" location="'签约应收-分时间-体系'!A1" display="134"/>
    <hyperlink ref="H11" location="'签约应收-分时间-体系'!A1" display="135"/>
    <hyperlink ref="I11" location="'签约应收-分时间-体系'!A1" display="136"/>
    <hyperlink ref="J11" location="'签约应收-分时间-体系'!A1" display="137"/>
    <hyperlink ref="K11" location="'签约应收-分时间-体系'!A1" display="138"/>
    <hyperlink ref="L11" location="'签约应收-分时间-体系'!A1" display="139"/>
    <hyperlink ref="M11" location="'签约应收-分时间-体系'!A1" display="140"/>
    <hyperlink ref="N11" location="'签约应收-分时间-体系'!A1" display="141"/>
    <hyperlink ref="O11" location="'签约应收-分时间-体系'!A1" display="142"/>
    <hyperlink ref="P11" location="'签约应收-分时间-体系'!A1" display="143"/>
    <hyperlink ref="Q11" location="'签约应收-分时间-体系'!A1" display="144"/>
    <hyperlink ref="R11" location="'签约应收-分时间-体系'!A1" display="145"/>
    <hyperlink ref="S11" location="'签约应收-分时间-体系'!A1" display="146"/>
    <hyperlink ref="T11" location="'签约应收-分时间-体系'!A1" display="147"/>
    <hyperlink ref="U11" location="'签约应收-分时间-体系'!A1" display="148"/>
    <hyperlink ref="V11" location="'签约应收-分时间-体系'!A1" display="149"/>
    <hyperlink ref="W11" location="'签约应收-分时间-体系'!A1" display="150"/>
    <hyperlink ref="X11" location="'签约应收-分时间-体系'!A1" display="151"/>
    <hyperlink ref="Y11" location="'签约应收-分时间-体系'!A1" display="152"/>
    <hyperlink ref="Z11" location="'签约应收-分时间-体系'!A1" display="153"/>
    <hyperlink ref="C12" location="'签约应收-分时间-体系'!A1" display="131"/>
    <hyperlink ref="D12" location="'签约应收-分时间-体系'!A1" display="132"/>
    <hyperlink ref="E12" location="'签约应收-分时间-体系'!A1" display="133"/>
    <hyperlink ref="F12" location="'签约应收-分时间-体系'!A1" display="134"/>
    <hyperlink ref="G12" location="'签约应收-分时间-体系'!A1" display="135"/>
    <hyperlink ref="H12" location="'签约应收-分时间-体系'!A1" display="136"/>
    <hyperlink ref="I12" location="'签约应收-分时间-体系'!A1" display="137"/>
    <hyperlink ref="J12" location="'签约应收-分时间-体系'!A1" display="138"/>
    <hyperlink ref="K12" location="'签约应收-分时间-体系'!A1" display="139"/>
    <hyperlink ref="L12" location="'签约应收-分时间-体系'!A1" display="140"/>
    <hyperlink ref="M12" location="'签约应收-分时间-体系'!A1" display="141"/>
    <hyperlink ref="N12" location="'签约应收-分时间-体系'!A1" display="142"/>
    <hyperlink ref="O12" location="'签约应收-分时间-体系'!A1" display="143"/>
    <hyperlink ref="P12" location="'签约应收-分时间-体系'!A1" display="144"/>
    <hyperlink ref="Q12" location="'签约应收-分时间-体系'!A1" display="145"/>
    <hyperlink ref="R12" location="'签约应收-分时间-体系'!A1" display="146"/>
    <hyperlink ref="S12" location="'签约应收-分时间-体系'!A1" display="147"/>
    <hyperlink ref="T12" location="'签约应收-分时间-体系'!A1" display="148"/>
    <hyperlink ref="U12" location="'签约应收-分时间-体系'!A1" display="149"/>
    <hyperlink ref="V12" location="'签约应收-分时间-体系'!A1" display="150"/>
    <hyperlink ref="W12" location="'签约应收-分时间-体系'!A1" display="151"/>
    <hyperlink ref="X12" location="'签约应收-分时间-体系'!A1" display="152"/>
    <hyperlink ref="Y12" location="'签约应收-分时间-体系'!A1" display="153"/>
    <hyperlink ref="Z12" location="'签约应收-分时间-体系'!A1" display="154"/>
    <hyperlink ref="A6" location="'签约应收-分时间-体系&amp;客户'!A1" display="体系1"/>
    <hyperlink ref="A7" location="'签约应收-分时间-体系&amp;客户'!A1" display="体系2"/>
    <hyperlink ref="A8" location="'签约应收-分时间-体系&amp;客户'!A1" display="体系3"/>
    <hyperlink ref="A9" location="'签约应收-分时间-体系&amp;客户'!A1" display="体系4"/>
    <hyperlink ref="A10" location="'签约应收-分时间-体系&amp;客户'!A1" display="体系5"/>
    <hyperlink ref="A11" location="'签约应收-分时间-体系&amp;客户'!A1" display="体系6"/>
    <hyperlink ref="A12" location="'签约应收-分时间-体系&amp;客户'!A1" display="体系7"/>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0"/>
  <dimension ref="A1:AN12"/>
  <sheetViews>
    <sheetView workbookViewId="0">
      <selection activeCell="A1" sqref="A1:A2"/>
    </sheetView>
  </sheetViews>
  <sheetFormatPr defaultColWidth="9.10185185185185" defaultRowHeight="13.2"/>
  <sheetData>
    <row r="1" spans="2:40">
      <c r="B1" s="180" t="s">
        <v>792</v>
      </c>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row>
    <row r="2" spans="2:40">
      <c r="B2" s="181"/>
      <c r="C2" s="182" t="s">
        <v>428</v>
      </c>
      <c r="D2" s="100"/>
      <c r="E2" s="100"/>
      <c r="F2" s="100"/>
      <c r="G2" s="100"/>
      <c r="H2" s="100"/>
      <c r="I2" s="100"/>
      <c r="J2" s="100"/>
      <c r="K2" s="100"/>
      <c r="L2" s="100"/>
      <c r="M2" s="100"/>
      <c r="N2" s="100"/>
      <c r="O2" s="100"/>
      <c r="P2" s="100"/>
      <c r="Q2" s="100"/>
      <c r="R2" s="100"/>
      <c r="S2" s="100"/>
      <c r="T2" s="100"/>
      <c r="U2" s="100"/>
      <c r="V2" s="100"/>
      <c r="W2" s="100"/>
      <c r="X2" s="100"/>
      <c r="Y2" s="100"/>
      <c r="Z2" s="100"/>
      <c r="AA2" s="100"/>
      <c r="AB2" s="30" t="s">
        <v>380</v>
      </c>
      <c r="AC2" s="30"/>
      <c r="AD2" s="30"/>
      <c r="AE2" s="30"/>
      <c r="AF2" s="30"/>
      <c r="AG2" s="30"/>
      <c r="AH2" s="30"/>
      <c r="AI2" s="30"/>
      <c r="AJ2" s="30"/>
      <c r="AK2" s="30"/>
      <c r="AL2" s="30"/>
      <c r="AM2" s="30"/>
      <c r="AN2" s="30"/>
    </row>
    <row r="3" spans="1:40">
      <c r="A3" s="32"/>
      <c r="B3" s="32"/>
      <c r="C3" s="108" t="s">
        <v>793</v>
      </c>
      <c r="D3" s="30" t="s">
        <v>389</v>
      </c>
      <c r="E3" s="155" t="s">
        <v>794</v>
      </c>
      <c r="F3" s="183" t="s">
        <v>795</v>
      </c>
      <c r="G3" s="183"/>
      <c r="H3" s="183"/>
      <c r="I3" s="183"/>
      <c r="J3" s="183"/>
      <c r="K3" s="183"/>
      <c r="L3" s="183"/>
      <c r="M3" s="186" t="s">
        <v>796</v>
      </c>
      <c r="N3" s="186"/>
      <c r="O3" s="186"/>
      <c r="P3" s="186"/>
      <c r="Q3" s="183" t="s">
        <v>797</v>
      </c>
      <c r="R3" s="183"/>
      <c r="S3" s="183"/>
      <c r="T3" s="183"/>
      <c r="U3" s="183"/>
      <c r="V3" s="183"/>
      <c r="W3" s="183"/>
      <c r="X3" s="186" t="s">
        <v>798</v>
      </c>
      <c r="Y3" s="186"/>
      <c r="Z3" s="186"/>
      <c r="AA3" s="186"/>
      <c r="AB3" s="186" t="s">
        <v>389</v>
      </c>
      <c r="AC3" s="186" t="s">
        <v>794</v>
      </c>
      <c r="AD3" s="183" t="s">
        <v>795</v>
      </c>
      <c r="AE3" s="183"/>
      <c r="AF3" s="183"/>
      <c r="AG3" s="183"/>
      <c r="AH3" s="183"/>
      <c r="AI3" s="183"/>
      <c r="AJ3" s="183"/>
      <c r="AK3" s="186" t="s">
        <v>796</v>
      </c>
      <c r="AL3" s="186"/>
      <c r="AM3" s="186"/>
      <c r="AN3" s="186"/>
    </row>
    <row r="4" spans="1:40">
      <c r="A4" s="32"/>
      <c r="B4" s="32"/>
      <c r="C4" s="106"/>
      <c r="D4" s="32"/>
      <c r="E4" s="155"/>
      <c r="F4" s="184" t="s">
        <v>799</v>
      </c>
      <c r="G4" s="184" t="s">
        <v>800</v>
      </c>
      <c r="H4" s="184" t="s">
        <v>801</v>
      </c>
      <c r="I4" s="184" t="s">
        <v>802</v>
      </c>
      <c r="J4" s="184" t="s">
        <v>803</v>
      </c>
      <c r="K4" s="184" t="s">
        <v>804</v>
      </c>
      <c r="L4" s="184" t="s">
        <v>805</v>
      </c>
      <c r="M4" s="186" t="s">
        <v>806</v>
      </c>
      <c r="N4" s="186" t="s">
        <v>807</v>
      </c>
      <c r="O4" s="186" t="s">
        <v>808</v>
      </c>
      <c r="P4" s="186" t="s">
        <v>809</v>
      </c>
      <c r="Q4" s="184" t="s">
        <v>799</v>
      </c>
      <c r="R4" s="184" t="s">
        <v>800</v>
      </c>
      <c r="S4" s="184" t="s">
        <v>801</v>
      </c>
      <c r="T4" s="184" t="s">
        <v>802</v>
      </c>
      <c r="U4" s="184" t="s">
        <v>803</v>
      </c>
      <c r="V4" s="184" t="s">
        <v>804</v>
      </c>
      <c r="W4" s="184" t="s">
        <v>805</v>
      </c>
      <c r="X4" s="186" t="s">
        <v>806</v>
      </c>
      <c r="Y4" s="186" t="s">
        <v>807</v>
      </c>
      <c r="Z4" s="186" t="s">
        <v>808</v>
      </c>
      <c r="AA4" s="186" t="s">
        <v>809</v>
      </c>
      <c r="AB4" s="186"/>
      <c r="AC4" s="186"/>
      <c r="AD4" s="184" t="s">
        <v>799</v>
      </c>
      <c r="AE4" s="184" t="s">
        <v>800</v>
      </c>
      <c r="AF4" s="184" t="s">
        <v>801</v>
      </c>
      <c r="AG4" s="184" t="s">
        <v>802</v>
      </c>
      <c r="AH4" s="184" t="s">
        <v>803</v>
      </c>
      <c r="AI4" s="184" t="s">
        <v>804</v>
      </c>
      <c r="AJ4" s="184" t="s">
        <v>805</v>
      </c>
      <c r="AK4" s="186" t="s">
        <v>806</v>
      </c>
      <c r="AL4" s="186" t="s">
        <v>807</v>
      </c>
      <c r="AM4" s="186" t="s">
        <v>808</v>
      </c>
      <c r="AN4" s="186" t="s">
        <v>809</v>
      </c>
    </row>
    <row r="5" spans="1:40">
      <c r="A5" s="30" t="s">
        <v>431</v>
      </c>
      <c r="B5" s="32" t="s">
        <v>437</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row>
    <row r="6" ht="14.4" spans="1:40">
      <c r="A6" s="30"/>
      <c r="B6" s="67" t="s">
        <v>649</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row>
    <row r="7" ht="14.4" spans="1:40">
      <c r="A7" s="30"/>
      <c r="B7" s="67" t="s">
        <v>650</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row>
    <row r="8" ht="14.4" spans="1:40">
      <c r="A8" s="30"/>
      <c r="B8" s="67" t="s">
        <v>651</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row>
    <row r="9" ht="14.4" spans="1:40">
      <c r="A9" s="30"/>
      <c r="B9" s="67" t="s">
        <v>652</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row>
    <row r="10" ht="14.4" spans="1:40">
      <c r="A10" s="30"/>
      <c r="B10" s="67" t="s">
        <v>653</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row>
    <row r="11" ht="14.4" spans="1:40">
      <c r="A11" s="30"/>
      <c r="B11" s="67" t="s">
        <v>654</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row>
    <row r="12" ht="14.4" spans="1:16">
      <c r="A12" s="30"/>
      <c r="B12" s="67" t="s">
        <v>655</v>
      </c>
      <c r="C12" s="185"/>
      <c r="D12" s="185"/>
      <c r="E12" s="185"/>
      <c r="F12" s="185"/>
      <c r="G12" s="185"/>
      <c r="H12" s="185"/>
      <c r="I12" s="185"/>
      <c r="J12" s="185"/>
      <c r="K12" s="185"/>
      <c r="L12" s="185"/>
      <c r="M12" s="185"/>
      <c r="N12" s="185"/>
      <c r="O12" s="185"/>
      <c r="P12" s="185"/>
    </row>
  </sheetData>
  <mergeCells count="14">
    <mergeCell ref="C2:AA2"/>
    <mergeCell ref="AB2:AN2"/>
    <mergeCell ref="F3:L3"/>
    <mergeCell ref="M3:P3"/>
    <mergeCell ref="Q3:W3"/>
    <mergeCell ref="X3:AA3"/>
    <mergeCell ref="AD3:AJ3"/>
    <mergeCell ref="AK3:AN3"/>
    <mergeCell ref="A5:A12"/>
    <mergeCell ref="C3:C4"/>
    <mergeCell ref="D3:D4"/>
    <mergeCell ref="E3:E4"/>
    <mergeCell ref="AB3:AB4"/>
    <mergeCell ref="AC3:AC4"/>
  </mergeCells>
  <hyperlinks>
    <hyperlink ref="B6" location="'签约应收-分时间-体系&amp;客户&amp;收款明细'!A1" display="客户1"/>
    <hyperlink ref="B7" location="'签约应收-分时间-体系&amp;客户&amp;收款明细'!A1" display="客户2"/>
    <hyperlink ref="B8" location="'签约应收-分时间-体系&amp;客户&amp;收款明细'!A1" display="客户3"/>
    <hyperlink ref="B9" location="'签约应收-分时间-体系&amp;客户&amp;收款明细'!A1" display="客户4"/>
    <hyperlink ref="B10" location="'签约应收-分时间-体系&amp;客户&amp;收款明细'!A1" display="客户5"/>
    <hyperlink ref="B11" location="'签约应收-分时间-体系&amp;客户&amp;收款明细'!A1" display="客户6"/>
    <hyperlink ref="B12" location="'签约应收-分时间-体系&amp;客户&amp;收款明细'!A1" display="客户7"/>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1"/>
  <dimension ref="A1:AP21"/>
  <sheetViews>
    <sheetView workbookViewId="0">
      <selection activeCell="A1" sqref="A1:A2"/>
    </sheetView>
  </sheetViews>
  <sheetFormatPr defaultColWidth="9.10185185185185" defaultRowHeight="13" customHeight="1"/>
  <cols>
    <col min="5" max="5" width="17.5092592592593" customWidth="1"/>
    <col min="6" max="6" width="13.2222222222222" customWidth="1"/>
    <col min="7" max="23" width="9.10185185185185" hidden="1" outlineLevel="1"/>
    <col min="24" max="24" width="7.08333333333333" customWidth="1" outlineLevel="1"/>
    <col min="25" max="25" width="12.2962962962963" customWidth="1" outlineLevel="1"/>
    <col min="26" max="26" width="4.14814814814815" customWidth="1" outlineLevel="1"/>
  </cols>
  <sheetData>
    <row r="1" customHeight="1" spans="1:42">
      <c r="A1" s="156" t="s">
        <v>459</v>
      </c>
      <c r="B1" s="156" t="s">
        <v>411</v>
      </c>
      <c r="C1" s="156" t="s">
        <v>810</v>
      </c>
      <c r="D1" s="156" t="s">
        <v>811</v>
      </c>
      <c r="E1" s="156" t="s">
        <v>704</v>
      </c>
      <c r="F1" s="157" t="s">
        <v>812</v>
      </c>
      <c r="G1" s="156" t="s">
        <v>813</v>
      </c>
      <c r="H1" s="156" t="s">
        <v>814</v>
      </c>
      <c r="I1" s="156" t="s">
        <v>815</v>
      </c>
      <c r="J1" s="156" t="s">
        <v>816</v>
      </c>
      <c r="K1" s="156" t="s">
        <v>817</v>
      </c>
      <c r="L1" s="156" t="s">
        <v>818</v>
      </c>
      <c r="M1" s="156" t="s">
        <v>819</v>
      </c>
      <c r="N1" s="156" t="s">
        <v>820</v>
      </c>
      <c r="O1" s="156" t="s">
        <v>475</v>
      </c>
      <c r="P1" s="165" t="s">
        <v>476</v>
      </c>
      <c r="Q1" s="156" t="s">
        <v>821</v>
      </c>
      <c r="R1" s="156" t="s">
        <v>484</v>
      </c>
      <c r="S1" s="156" t="s">
        <v>822</v>
      </c>
      <c r="T1" s="156" t="s">
        <v>823</v>
      </c>
      <c r="U1" s="156" t="s">
        <v>824</v>
      </c>
      <c r="V1" s="156" t="s">
        <v>825</v>
      </c>
      <c r="W1" s="171" t="s">
        <v>826</v>
      </c>
      <c r="X1" s="156" t="s">
        <v>827</v>
      </c>
      <c r="Y1" s="172" t="s">
        <v>828</v>
      </c>
      <c r="Z1" s="156" t="s">
        <v>829</v>
      </c>
      <c r="AA1" s="156" t="s">
        <v>830</v>
      </c>
      <c r="AB1" s="156" t="s">
        <v>831</v>
      </c>
      <c r="AC1" s="173" t="s">
        <v>832</v>
      </c>
      <c r="AD1" s="165" t="s">
        <v>833</v>
      </c>
      <c r="AE1" s="173" t="s">
        <v>834</v>
      </c>
      <c r="AF1" s="173" t="s">
        <v>835</v>
      </c>
      <c r="AG1" s="156" t="s">
        <v>836</v>
      </c>
      <c r="AH1" s="156" t="s">
        <v>487</v>
      </c>
      <c r="AI1" s="156" t="s">
        <v>837</v>
      </c>
      <c r="AJ1" s="156" t="s">
        <v>838</v>
      </c>
      <c r="AK1" s="156" t="s">
        <v>839</v>
      </c>
      <c r="AL1" s="174" t="s">
        <v>840</v>
      </c>
      <c r="AM1" s="175" t="s">
        <v>841</v>
      </c>
      <c r="AN1" s="176" t="s">
        <v>842</v>
      </c>
      <c r="AO1" s="179" t="s">
        <v>843</v>
      </c>
      <c r="AP1" s="176" t="s">
        <v>844</v>
      </c>
    </row>
    <row r="2" ht="23" customHeight="1" spans="1:42">
      <c r="A2" s="158">
        <v>1202</v>
      </c>
      <c r="B2" s="159" t="s">
        <v>410</v>
      </c>
      <c r="C2" s="159" t="s">
        <v>845</v>
      </c>
      <c r="D2" s="159" t="s">
        <v>846</v>
      </c>
      <c r="E2" s="159" t="s">
        <v>847</v>
      </c>
      <c r="F2" s="160" t="s">
        <v>848</v>
      </c>
      <c r="G2" s="161" t="s">
        <v>849</v>
      </c>
      <c r="H2" s="162" t="s">
        <v>850</v>
      </c>
      <c r="I2" s="166" t="s">
        <v>851</v>
      </c>
      <c r="J2" s="162" t="s">
        <v>852</v>
      </c>
      <c r="K2" s="162" t="s">
        <v>853</v>
      </c>
      <c r="L2" s="167">
        <v>2549100</v>
      </c>
      <c r="M2" s="167">
        <v>2549100</v>
      </c>
      <c r="N2" s="168" t="s">
        <v>649</v>
      </c>
      <c r="O2" s="169">
        <v>0</v>
      </c>
      <c r="P2" s="170" t="s">
        <v>508</v>
      </c>
      <c r="Q2" s="161" t="s">
        <v>854</v>
      </c>
      <c r="R2" s="159" t="s">
        <v>855</v>
      </c>
      <c r="S2" s="161" t="s">
        <v>856</v>
      </c>
      <c r="T2" s="159" t="s">
        <v>857</v>
      </c>
      <c r="U2" s="159" t="s">
        <v>858</v>
      </c>
      <c r="V2" s="162"/>
      <c r="W2" s="170" t="s">
        <v>859</v>
      </c>
      <c r="X2" s="162" t="s">
        <v>860</v>
      </c>
      <c r="Y2" s="159" t="s">
        <v>793</v>
      </c>
      <c r="Z2" s="162"/>
      <c r="AA2" s="159" t="s">
        <v>859</v>
      </c>
      <c r="AB2" s="169">
        <v>280</v>
      </c>
      <c r="AC2" s="169">
        <v>280</v>
      </c>
      <c r="AD2" s="170" t="s">
        <v>861</v>
      </c>
      <c r="AE2" s="159" t="s">
        <v>862</v>
      </c>
      <c r="AF2" s="159" t="s">
        <v>863</v>
      </c>
      <c r="AG2" s="159" t="s">
        <v>864</v>
      </c>
      <c r="AH2" s="169">
        <v>280</v>
      </c>
      <c r="AI2" s="162" t="s">
        <v>860</v>
      </c>
      <c r="AJ2" s="159" t="s">
        <v>865</v>
      </c>
      <c r="AK2" s="159" t="s">
        <v>866</v>
      </c>
      <c r="AL2" s="177" t="s">
        <v>421</v>
      </c>
      <c r="AM2" s="178" t="s">
        <v>421</v>
      </c>
      <c r="AN2" s="178" t="s">
        <v>421</v>
      </c>
      <c r="AO2" s="177" t="s">
        <v>421</v>
      </c>
      <c r="AP2" s="178" t="s">
        <v>421</v>
      </c>
    </row>
    <row r="3" customHeight="1" spans="1:42">
      <c r="A3" s="158">
        <v>1203</v>
      </c>
      <c r="B3" s="159" t="s">
        <v>414</v>
      </c>
      <c r="C3" s="159" t="s">
        <v>845</v>
      </c>
      <c r="D3" s="159" t="s">
        <v>846</v>
      </c>
      <c r="E3" s="159" t="s">
        <v>847</v>
      </c>
      <c r="F3" s="160" t="s">
        <v>848</v>
      </c>
      <c r="G3" s="161" t="s">
        <v>849</v>
      </c>
      <c r="H3" s="162" t="s">
        <v>850</v>
      </c>
      <c r="I3" s="166" t="s">
        <v>851</v>
      </c>
      <c r="J3" s="162" t="s">
        <v>852</v>
      </c>
      <c r="K3" s="162" t="s">
        <v>853</v>
      </c>
      <c r="L3" s="167">
        <v>2549100</v>
      </c>
      <c r="M3" s="167">
        <v>2549100</v>
      </c>
      <c r="N3" s="168" t="s">
        <v>649</v>
      </c>
      <c r="O3" s="169">
        <v>0</v>
      </c>
      <c r="P3" s="170" t="s">
        <v>508</v>
      </c>
      <c r="Q3" s="161" t="s">
        <v>854</v>
      </c>
      <c r="R3" s="159" t="s">
        <v>855</v>
      </c>
      <c r="S3" s="161" t="s">
        <v>856</v>
      </c>
      <c r="T3" s="159" t="s">
        <v>857</v>
      </c>
      <c r="U3" s="159" t="s">
        <v>858</v>
      </c>
      <c r="V3" s="162"/>
      <c r="W3" s="170" t="s">
        <v>859</v>
      </c>
      <c r="X3" s="162" t="s">
        <v>860</v>
      </c>
      <c r="Y3" s="159" t="s">
        <v>793</v>
      </c>
      <c r="Z3" s="162"/>
      <c r="AA3" s="159" t="s">
        <v>859</v>
      </c>
      <c r="AB3" s="169">
        <v>280</v>
      </c>
      <c r="AC3" s="169">
        <v>280</v>
      </c>
      <c r="AD3" s="170" t="s">
        <v>861</v>
      </c>
      <c r="AE3" s="159" t="s">
        <v>862</v>
      </c>
      <c r="AF3" s="159" t="s">
        <v>863</v>
      </c>
      <c r="AG3" s="159" t="s">
        <v>864</v>
      </c>
      <c r="AH3" s="169">
        <v>280</v>
      </c>
      <c r="AI3" s="162" t="s">
        <v>860</v>
      </c>
      <c r="AJ3" s="159" t="s">
        <v>865</v>
      </c>
      <c r="AK3" s="159" t="s">
        <v>866</v>
      </c>
      <c r="AL3" s="177" t="s">
        <v>421</v>
      </c>
      <c r="AM3" s="178" t="s">
        <v>421</v>
      </c>
      <c r="AN3" s="178" t="s">
        <v>421</v>
      </c>
      <c r="AO3" s="177" t="s">
        <v>421</v>
      </c>
      <c r="AP3" s="178" t="s">
        <v>421</v>
      </c>
    </row>
    <row r="4" customHeight="1" spans="1:42">
      <c r="A4" s="158">
        <v>1205</v>
      </c>
      <c r="B4" s="159" t="s">
        <v>416</v>
      </c>
      <c r="C4" s="159" t="s">
        <v>845</v>
      </c>
      <c r="D4" s="159" t="s">
        <v>846</v>
      </c>
      <c r="E4" s="159" t="s">
        <v>847</v>
      </c>
      <c r="F4" s="160" t="s">
        <v>848</v>
      </c>
      <c r="G4" s="161" t="s">
        <v>849</v>
      </c>
      <c r="H4" s="162" t="s">
        <v>850</v>
      </c>
      <c r="I4" s="166" t="s">
        <v>851</v>
      </c>
      <c r="J4" s="162" t="s">
        <v>852</v>
      </c>
      <c r="K4" s="162" t="s">
        <v>853</v>
      </c>
      <c r="L4" s="167">
        <v>2549100</v>
      </c>
      <c r="M4" s="167">
        <v>2549100</v>
      </c>
      <c r="N4" s="168" t="s">
        <v>649</v>
      </c>
      <c r="O4" s="169">
        <v>0</v>
      </c>
      <c r="P4" s="170" t="s">
        <v>508</v>
      </c>
      <c r="Q4" s="161" t="s">
        <v>854</v>
      </c>
      <c r="R4" s="159" t="s">
        <v>855</v>
      </c>
      <c r="S4" s="161" t="s">
        <v>856</v>
      </c>
      <c r="T4" s="159" t="s">
        <v>857</v>
      </c>
      <c r="U4" s="159" t="s">
        <v>858</v>
      </c>
      <c r="V4" s="162"/>
      <c r="W4" s="170" t="s">
        <v>859</v>
      </c>
      <c r="X4" s="162" t="s">
        <v>860</v>
      </c>
      <c r="Y4" s="159" t="s">
        <v>793</v>
      </c>
      <c r="Z4" s="162"/>
      <c r="AA4" s="159" t="s">
        <v>859</v>
      </c>
      <c r="AB4" s="169">
        <v>140</v>
      </c>
      <c r="AC4" s="169">
        <v>140</v>
      </c>
      <c r="AD4" s="170" t="s">
        <v>867</v>
      </c>
      <c r="AE4" s="159" t="s">
        <v>862</v>
      </c>
      <c r="AF4" s="159" t="s">
        <v>863</v>
      </c>
      <c r="AG4" s="159" t="s">
        <v>864</v>
      </c>
      <c r="AH4" s="169">
        <v>140</v>
      </c>
      <c r="AI4" s="162" t="s">
        <v>860</v>
      </c>
      <c r="AJ4" s="159" t="s">
        <v>865</v>
      </c>
      <c r="AK4" s="159" t="s">
        <v>866</v>
      </c>
      <c r="AL4" s="177" t="s">
        <v>421</v>
      </c>
      <c r="AM4" s="178" t="s">
        <v>421</v>
      </c>
      <c r="AN4" s="178" t="s">
        <v>421</v>
      </c>
      <c r="AO4" s="177" t="s">
        <v>421</v>
      </c>
      <c r="AP4" s="178" t="s">
        <v>421</v>
      </c>
    </row>
    <row r="5" customHeight="1" spans="1:42">
      <c r="A5" s="158">
        <v>1267</v>
      </c>
      <c r="B5" s="159" t="s">
        <v>418</v>
      </c>
      <c r="C5" s="159" t="s">
        <v>845</v>
      </c>
      <c r="D5" s="159" t="s">
        <v>846</v>
      </c>
      <c r="E5" s="159" t="s">
        <v>847</v>
      </c>
      <c r="F5" s="160" t="s">
        <v>848</v>
      </c>
      <c r="G5" s="161" t="s">
        <v>849</v>
      </c>
      <c r="H5" s="162" t="s">
        <v>868</v>
      </c>
      <c r="I5" s="166" t="s">
        <v>869</v>
      </c>
      <c r="J5" s="162" t="s">
        <v>852</v>
      </c>
      <c r="K5" s="162" t="s">
        <v>870</v>
      </c>
      <c r="L5" s="167">
        <v>1036400</v>
      </c>
      <c r="M5" s="167">
        <v>1036400</v>
      </c>
      <c r="N5" s="168" t="s">
        <v>649</v>
      </c>
      <c r="O5" s="169">
        <v>0</v>
      </c>
      <c r="P5" s="170" t="s">
        <v>508</v>
      </c>
      <c r="Q5" s="161" t="s">
        <v>871</v>
      </c>
      <c r="R5" s="159" t="s">
        <v>855</v>
      </c>
      <c r="S5" s="161" t="s">
        <v>872</v>
      </c>
      <c r="T5" s="159" t="s">
        <v>873</v>
      </c>
      <c r="U5" s="159" t="s">
        <v>874</v>
      </c>
      <c r="V5" s="162"/>
      <c r="W5" s="170" t="s">
        <v>875</v>
      </c>
      <c r="X5" s="162" t="s">
        <v>875</v>
      </c>
      <c r="Y5" s="159" t="s">
        <v>793</v>
      </c>
      <c r="Z5" s="162"/>
      <c r="AA5" s="159" t="s">
        <v>876</v>
      </c>
      <c r="AB5" s="169">
        <v>700</v>
      </c>
      <c r="AC5" s="169">
        <v>700</v>
      </c>
      <c r="AD5" s="170" t="s">
        <v>877</v>
      </c>
      <c r="AE5" s="159" t="s">
        <v>862</v>
      </c>
      <c r="AF5" s="159" t="s">
        <v>863</v>
      </c>
      <c r="AG5" s="159" t="s">
        <v>878</v>
      </c>
      <c r="AH5" s="169">
        <v>700</v>
      </c>
      <c r="AI5" s="162" t="s">
        <v>879</v>
      </c>
      <c r="AJ5" s="159" t="s">
        <v>865</v>
      </c>
      <c r="AK5" s="159" t="s">
        <v>866</v>
      </c>
      <c r="AL5" s="177" t="s">
        <v>421</v>
      </c>
      <c r="AM5" s="178" t="s">
        <v>421</v>
      </c>
      <c r="AN5" s="178" t="s">
        <v>421</v>
      </c>
      <c r="AO5" s="177" t="s">
        <v>421</v>
      </c>
      <c r="AP5" s="178" t="s">
        <v>421</v>
      </c>
    </row>
    <row r="6" customHeight="1" spans="1:42">
      <c r="A6" s="158">
        <v>1320</v>
      </c>
      <c r="B6" s="159" t="s">
        <v>420</v>
      </c>
      <c r="C6" s="159" t="s">
        <v>845</v>
      </c>
      <c r="D6" s="159" t="s">
        <v>846</v>
      </c>
      <c r="E6" s="159" t="s">
        <v>847</v>
      </c>
      <c r="F6" s="160" t="s">
        <v>848</v>
      </c>
      <c r="G6" s="161" t="s">
        <v>849</v>
      </c>
      <c r="H6" s="162" t="s">
        <v>868</v>
      </c>
      <c r="I6" s="166" t="s">
        <v>869</v>
      </c>
      <c r="J6" s="162" t="s">
        <v>852</v>
      </c>
      <c r="K6" s="162" t="s">
        <v>870</v>
      </c>
      <c r="L6" s="167">
        <v>1036400</v>
      </c>
      <c r="M6" s="167">
        <v>1036400</v>
      </c>
      <c r="N6" s="168" t="s">
        <v>649</v>
      </c>
      <c r="O6" s="169">
        <v>0</v>
      </c>
      <c r="P6" s="170" t="s">
        <v>508</v>
      </c>
      <c r="Q6" s="161" t="s">
        <v>880</v>
      </c>
      <c r="R6" s="159" t="s">
        <v>855</v>
      </c>
      <c r="S6" s="161" t="s">
        <v>881</v>
      </c>
      <c r="T6" s="159" t="s">
        <v>882</v>
      </c>
      <c r="U6" s="159" t="s">
        <v>874</v>
      </c>
      <c r="V6" s="162"/>
      <c r="W6" s="170" t="s">
        <v>875</v>
      </c>
      <c r="X6" s="162" t="s">
        <v>875</v>
      </c>
      <c r="Y6" s="159" t="s">
        <v>793</v>
      </c>
      <c r="Z6" s="162"/>
      <c r="AA6" s="159" t="s">
        <v>876</v>
      </c>
      <c r="AB6" s="169">
        <v>280</v>
      </c>
      <c r="AC6" s="169">
        <v>280</v>
      </c>
      <c r="AD6" s="170" t="s">
        <v>867</v>
      </c>
      <c r="AE6" s="159" t="s">
        <v>862</v>
      </c>
      <c r="AF6" s="159" t="s">
        <v>863</v>
      </c>
      <c r="AG6" s="159" t="s">
        <v>878</v>
      </c>
      <c r="AH6" s="169">
        <v>280</v>
      </c>
      <c r="AI6" s="162" t="s">
        <v>879</v>
      </c>
      <c r="AJ6" s="159" t="s">
        <v>865</v>
      </c>
      <c r="AK6" s="159" t="s">
        <v>866</v>
      </c>
      <c r="AL6" s="177" t="s">
        <v>421</v>
      </c>
      <c r="AM6" s="178" t="s">
        <v>421</v>
      </c>
      <c r="AN6" s="178" t="s">
        <v>421</v>
      </c>
      <c r="AO6" s="177" t="s">
        <v>421</v>
      </c>
      <c r="AP6" s="178" t="s">
        <v>421</v>
      </c>
    </row>
    <row r="7" customHeight="1" spans="1:42">
      <c r="A7" s="158">
        <v>1321</v>
      </c>
      <c r="B7" s="159" t="s">
        <v>430</v>
      </c>
      <c r="C7" s="159" t="s">
        <v>845</v>
      </c>
      <c r="D7" s="159" t="s">
        <v>846</v>
      </c>
      <c r="E7" s="159" t="s">
        <v>847</v>
      </c>
      <c r="F7" s="160" t="s">
        <v>848</v>
      </c>
      <c r="G7" s="161" t="s">
        <v>849</v>
      </c>
      <c r="H7" s="162" t="s">
        <v>868</v>
      </c>
      <c r="I7" s="166" t="s">
        <v>869</v>
      </c>
      <c r="J7" s="162" t="s">
        <v>852</v>
      </c>
      <c r="K7" s="162" t="s">
        <v>870</v>
      </c>
      <c r="L7" s="167">
        <v>1036400</v>
      </c>
      <c r="M7" s="167">
        <v>1036400</v>
      </c>
      <c r="N7" s="168" t="s">
        <v>649</v>
      </c>
      <c r="O7" s="169">
        <v>0</v>
      </c>
      <c r="P7" s="170" t="s">
        <v>508</v>
      </c>
      <c r="Q7" s="161" t="s">
        <v>880</v>
      </c>
      <c r="R7" s="159" t="s">
        <v>855</v>
      </c>
      <c r="S7" s="161" t="s">
        <v>881</v>
      </c>
      <c r="T7" s="159" t="s">
        <v>882</v>
      </c>
      <c r="U7" s="159" t="s">
        <v>874</v>
      </c>
      <c r="V7" s="162"/>
      <c r="W7" s="170" t="s">
        <v>875</v>
      </c>
      <c r="X7" s="162" t="s">
        <v>875</v>
      </c>
      <c r="Y7" s="159" t="s">
        <v>793</v>
      </c>
      <c r="Z7" s="162"/>
      <c r="AA7" s="159" t="s">
        <v>876</v>
      </c>
      <c r="AB7" s="169">
        <v>280</v>
      </c>
      <c r="AC7" s="169">
        <v>280</v>
      </c>
      <c r="AD7" s="170" t="s">
        <v>867</v>
      </c>
      <c r="AE7" s="159" t="s">
        <v>862</v>
      </c>
      <c r="AF7" s="159" t="s">
        <v>863</v>
      </c>
      <c r="AG7" s="159" t="s">
        <v>878</v>
      </c>
      <c r="AH7" s="169">
        <v>280</v>
      </c>
      <c r="AI7" s="162" t="s">
        <v>879</v>
      </c>
      <c r="AJ7" s="159" t="s">
        <v>865</v>
      </c>
      <c r="AK7" s="159" t="s">
        <v>866</v>
      </c>
      <c r="AL7" s="177" t="s">
        <v>421</v>
      </c>
      <c r="AM7" s="178" t="s">
        <v>421</v>
      </c>
      <c r="AN7" s="178" t="s">
        <v>421</v>
      </c>
      <c r="AO7" s="177" t="s">
        <v>421</v>
      </c>
      <c r="AP7" s="178" t="s">
        <v>421</v>
      </c>
    </row>
    <row r="8" customHeight="1" spans="1:42">
      <c r="A8" s="158">
        <v>1404</v>
      </c>
      <c r="B8" s="159" t="s">
        <v>438</v>
      </c>
      <c r="C8" s="159" t="s">
        <v>883</v>
      </c>
      <c r="D8" s="159" t="s">
        <v>884</v>
      </c>
      <c r="E8" s="159" t="s">
        <v>885</v>
      </c>
      <c r="F8" s="160" t="s">
        <v>848</v>
      </c>
      <c r="G8" s="161" t="s">
        <v>886</v>
      </c>
      <c r="H8" s="162"/>
      <c r="I8" s="166"/>
      <c r="J8" s="162"/>
      <c r="K8" s="162"/>
      <c r="L8" s="167"/>
      <c r="M8" s="167"/>
      <c r="N8" s="168" t="s">
        <v>649</v>
      </c>
      <c r="O8" s="169">
        <v>3200000</v>
      </c>
      <c r="P8" s="170" t="s">
        <v>508</v>
      </c>
      <c r="Q8" s="161" t="s">
        <v>874</v>
      </c>
      <c r="R8" s="159" t="s">
        <v>855</v>
      </c>
      <c r="S8" s="161" t="s">
        <v>887</v>
      </c>
      <c r="T8" s="159" t="s">
        <v>888</v>
      </c>
      <c r="U8" s="159" t="s">
        <v>874</v>
      </c>
      <c r="V8" s="162"/>
      <c r="W8" s="170" t="s">
        <v>889</v>
      </c>
      <c r="X8" s="162" t="s">
        <v>889</v>
      </c>
      <c r="Y8" s="159" t="s">
        <v>793</v>
      </c>
      <c r="Z8" s="162"/>
      <c r="AA8" s="159" t="s">
        <v>890</v>
      </c>
      <c r="AB8" s="169">
        <v>320000</v>
      </c>
      <c r="AC8" s="169">
        <v>320000</v>
      </c>
      <c r="AD8" s="170" t="s">
        <v>891</v>
      </c>
      <c r="AE8" s="159" t="s">
        <v>892</v>
      </c>
      <c r="AF8" s="159" t="s">
        <v>863</v>
      </c>
      <c r="AG8" s="159" t="s">
        <v>893</v>
      </c>
      <c r="AH8" s="169">
        <v>320000</v>
      </c>
      <c r="AI8" s="162" t="s">
        <v>894</v>
      </c>
      <c r="AJ8" s="159" t="s">
        <v>895</v>
      </c>
      <c r="AK8" s="159" t="s">
        <v>866</v>
      </c>
      <c r="AL8" s="177" t="s">
        <v>421</v>
      </c>
      <c r="AM8" s="178" t="s">
        <v>421</v>
      </c>
      <c r="AN8" s="178" t="s">
        <v>421</v>
      </c>
      <c r="AO8" s="177" t="s">
        <v>421</v>
      </c>
      <c r="AP8" s="178" t="s">
        <v>421</v>
      </c>
    </row>
    <row r="9" customHeight="1" spans="1:42">
      <c r="A9" s="158">
        <v>1813</v>
      </c>
      <c r="B9" s="159" t="s">
        <v>439</v>
      </c>
      <c r="C9" s="159" t="s">
        <v>883</v>
      </c>
      <c r="D9" s="159" t="s">
        <v>884</v>
      </c>
      <c r="E9" s="159" t="s">
        <v>896</v>
      </c>
      <c r="F9" s="160" t="s">
        <v>848</v>
      </c>
      <c r="G9" s="161" t="s">
        <v>897</v>
      </c>
      <c r="H9" s="162"/>
      <c r="I9" s="166"/>
      <c r="J9" s="162"/>
      <c r="K9" s="162"/>
      <c r="L9" s="167"/>
      <c r="M9" s="167"/>
      <c r="N9" s="168" t="s">
        <v>649</v>
      </c>
      <c r="O9" s="169">
        <v>1560000</v>
      </c>
      <c r="P9" s="170" t="s">
        <v>508</v>
      </c>
      <c r="Q9" s="161" t="s">
        <v>874</v>
      </c>
      <c r="R9" s="159" t="s">
        <v>855</v>
      </c>
      <c r="S9" s="161" t="s">
        <v>898</v>
      </c>
      <c r="T9" s="159" t="s">
        <v>888</v>
      </c>
      <c r="U9" s="159" t="s">
        <v>874</v>
      </c>
      <c r="V9" s="162"/>
      <c r="W9" s="170" t="s">
        <v>899</v>
      </c>
      <c r="X9" s="162" t="s">
        <v>899</v>
      </c>
      <c r="Y9" s="159" t="s">
        <v>793</v>
      </c>
      <c r="Z9" s="162"/>
      <c r="AA9" s="159" t="s">
        <v>899</v>
      </c>
      <c r="AB9" s="169">
        <v>156000</v>
      </c>
      <c r="AC9" s="169">
        <v>156000</v>
      </c>
      <c r="AD9" s="170" t="s">
        <v>900</v>
      </c>
      <c r="AE9" s="159" t="s">
        <v>892</v>
      </c>
      <c r="AF9" s="159" t="s">
        <v>863</v>
      </c>
      <c r="AG9" s="159" t="s">
        <v>901</v>
      </c>
      <c r="AH9" s="169">
        <v>156000</v>
      </c>
      <c r="AI9" s="162" t="s">
        <v>902</v>
      </c>
      <c r="AJ9" s="159" t="s">
        <v>895</v>
      </c>
      <c r="AK9" s="159" t="s">
        <v>866</v>
      </c>
      <c r="AL9" s="177" t="s">
        <v>421</v>
      </c>
      <c r="AM9" s="178" t="s">
        <v>421</v>
      </c>
      <c r="AN9" s="178" t="s">
        <v>421</v>
      </c>
      <c r="AO9" s="177" t="s">
        <v>421</v>
      </c>
      <c r="AP9" s="178" t="s">
        <v>421</v>
      </c>
    </row>
    <row r="10" customHeight="1" spans="1:42">
      <c r="A10" s="158">
        <v>2273</v>
      </c>
      <c r="B10" s="159" t="s">
        <v>440</v>
      </c>
      <c r="C10" s="159" t="s">
        <v>903</v>
      </c>
      <c r="D10" s="159" t="s">
        <v>904</v>
      </c>
      <c r="E10" s="159" t="s">
        <v>905</v>
      </c>
      <c r="F10" s="160" t="s">
        <v>848</v>
      </c>
      <c r="G10" s="161" t="s">
        <v>906</v>
      </c>
      <c r="H10" s="162"/>
      <c r="I10" s="166"/>
      <c r="J10" s="162"/>
      <c r="K10" s="162"/>
      <c r="L10" s="167"/>
      <c r="M10" s="167"/>
      <c r="N10" s="168" t="s">
        <v>649</v>
      </c>
      <c r="O10" s="169">
        <v>790000</v>
      </c>
      <c r="P10" s="170" t="s">
        <v>508</v>
      </c>
      <c r="Q10" s="161" t="s">
        <v>874</v>
      </c>
      <c r="R10" s="159" t="s">
        <v>855</v>
      </c>
      <c r="S10" s="161" t="s">
        <v>907</v>
      </c>
      <c r="T10" s="159" t="s">
        <v>908</v>
      </c>
      <c r="U10" s="159" t="s">
        <v>874</v>
      </c>
      <c r="V10" s="162"/>
      <c r="W10" s="170" t="s">
        <v>909</v>
      </c>
      <c r="X10" s="162" t="s">
        <v>909</v>
      </c>
      <c r="Y10" s="159" t="s">
        <v>793</v>
      </c>
      <c r="Z10" s="162"/>
      <c r="AA10" s="159" t="s">
        <v>910</v>
      </c>
      <c r="AB10" s="169">
        <v>15800</v>
      </c>
      <c r="AC10" s="169">
        <v>15800</v>
      </c>
      <c r="AD10" s="170" t="s">
        <v>911</v>
      </c>
      <c r="AE10" s="159" t="s">
        <v>912</v>
      </c>
      <c r="AF10" s="159" t="s">
        <v>863</v>
      </c>
      <c r="AG10" s="159" t="s">
        <v>913</v>
      </c>
      <c r="AH10" s="169">
        <v>15800</v>
      </c>
      <c r="AI10" s="162" t="s">
        <v>914</v>
      </c>
      <c r="AJ10" s="159" t="s">
        <v>915</v>
      </c>
      <c r="AK10" s="159" t="s">
        <v>866</v>
      </c>
      <c r="AL10" s="177" t="s">
        <v>421</v>
      </c>
      <c r="AM10" s="178" t="s">
        <v>421</v>
      </c>
      <c r="AN10" s="178" t="s">
        <v>421</v>
      </c>
      <c r="AO10" s="177" t="s">
        <v>421</v>
      </c>
      <c r="AP10" s="178" t="s">
        <v>421</v>
      </c>
    </row>
    <row r="11" customHeight="1" spans="1:42">
      <c r="A11" s="158">
        <v>2691</v>
      </c>
      <c r="B11" s="159" t="s">
        <v>441</v>
      </c>
      <c r="C11" s="159" t="s">
        <v>916</v>
      </c>
      <c r="D11" s="159" t="s">
        <v>917</v>
      </c>
      <c r="E11" s="159" t="s">
        <v>918</v>
      </c>
      <c r="F11" s="160" t="s">
        <v>848</v>
      </c>
      <c r="G11" s="161" t="s">
        <v>919</v>
      </c>
      <c r="H11" s="162"/>
      <c r="I11" s="166"/>
      <c r="J11" s="162"/>
      <c r="K11" s="162"/>
      <c r="L11" s="167"/>
      <c r="M11" s="167"/>
      <c r="N11" s="168" t="s">
        <v>649</v>
      </c>
      <c r="O11" s="169">
        <v>2042500</v>
      </c>
      <c r="P11" s="170" t="s">
        <v>508</v>
      </c>
      <c r="Q11" s="161" t="s">
        <v>874</v>
      </c>
      <c r="R11" s="159" t="s">
        <v>855</v>
      </c>
      <c r="S11" s="161" t="s">
        <v>920</v>
      </c>
      <c r="T11" s="159" t="s">
        <v>921</v>
      </c>
      <c r="U11" s="159" t="s">
        <v>874</v>
      </c>
      <c r="V11" s="162"/>
      <c r="W11" s="170" t="s">
        <v>922</v>
      </c>
      <c r="X11" s="162" t="s">
        <v>922</v>
      </c>
      <c r="Y11" s="159" t="s">
        <v>793</v>
      </c>
      <c r="Z11" s="162"/>
      <c r="AA11" s="159" t="s">
        <v>922</v>
      </c>
      <c r="AB11" s="169">
        <v>107500</v>
      </c>
      <c r="AC11" s="169">
        <v>107500</v>
      </c>
      <c r="AD11" s="170" t="s">
        <v>923</v>
      </c>
      <c r="AE11" s="159" t="s">
        <v>924</v>
      </c>
      <c r="AF11" s="159" t="s">
        <v>863</v>
      </c>
      <c r="AG11" s="159" t="s">
        <v>925</v>
      </c>
      <c r="AH11" s="169">
        <v>107500</v>
      </c>
      <c r="AI11" s="162" t="s">
        <v>926</v>
      </c>
      <c r="AJ11" s="159" t="s">
        <v>927</v>
      </c>
      <c r="AK11" s="159" t="s">
        <v>866</v>
      </c>
      <c r="AL11" s="177" t="s">
        <v>421</v>
      </c>
      <c r="AM11" s="178" t="s">
        <v>421</v>
      </c>
      <c r="AN11" s="178" t="s">
        <v>421</v>
      </c>
      <c r="AO11" s="177" t="s">
        <v>421</v>
      </c>
      <c r="AP11" s="178" t="s">
        <v>421</v>
      </c>
    </row>
    <row r="12" customHeight="1" spans="1:42">
      <c r="A12" s="158">
        <v>2814</v>
      </c>
      <c r="B12" s="159" t="s">
        <v>632</v>
      </c>
      <c r="C12" s="159" t="s">
        <v>928</v>
      </c>
      <c r="D12" s="159" t="s">
        <v>929</v>
      </c>
      <c r="E12" s="159" t="s">
        <v>930</v>
      </c>
      <c r="F12" s="160" t="s">
        <v>848</v>
      </c>
      <c r="G12" s="161" t="s">
        <v>931</v>
      </c>
      <c r="H12" s="162"/>
      <c r="I12" s="166"/>
      <c r="J12" s="162"/>
      <c r="K12" s="162"/>
      <c r="L12" s="167"/>
      <c r="M12" s="167"/>
      <c r="N12" s="168" t="s">
        <v>649</v>
      </c>
      <c r="O12" s="169">
        <v>480000</v>
      </c>
      <c r="P12" s="170" t="s">
        <v>508</v>
      </c>
      <c r="Q12" s="161" t="s">
        <v>932</v>
      </c>
      <c r="R12" s="159" t="s">
        <v>855</v>
      </c>
      <c r="S12" s="161" t="s">
        <v>933</v>
      </c>
      <c r="T12" s="159" t="s">
        <v>934</v>
      </c>
      <c r="U12" s="159" t="s">
        <v>874</v>
      </c>
      <c r="V12" s="162"/>
      <c r="W12" s="170" t="s">
        <v>935</v>
      </c>
      <c r="X12" s="162"/>
      <c r="Y12" s="159" t="s">
        <v>793</v>
      </c>
      <c r="Z12" s="162"/>
      <c r="AA12" s="159" t="s">
        <v>936</v>
      </c>
      <c r="AB12" s="169">
        <v>24000</v>
      </c>
      <c r="AC12" s="169">
        <v>24000</v>
      </c>
      <c r="AD12" s="170" t="s">
        <v>937</v>
      </c>
      <c r="AE12" s="159" t="s">
        <v>938</v>
      </c>
      <c r="AF12" s="159" t="s">
        <v>863</v>
      </c>
      <c r="AG12" s="159" t="s">
        <v>939</v>
      </c>
      <c r="AH12" s="169">
        <v>24000</v>
      </c>
      <c r="AI12" s="162" t="s">
        <v>940</v>
      </c>
      <c r="AJ12" s="159" t="s">
        <v>941</v>
      </c>
      <c r="AK12" s="159" t="s">
        <v>866</v>
      </c>
      <c r="AL12" s="177" t="s">
        <v>421</v>
      </c>
      <c r="AM12" s="178" t="s">
        <v>421</v>
      </c>
      <c r="AN12" s="178" t="s">
        <v>421</v>
      </c>
      <c r="AO12" s="177" t="s">
        <v>421</v>
      </c>
      <c r="AP12" s="178" t="s">
        <v>421</v>
      </c>
    </row>
    <row r="16" customHeight="1" spans="1:15">
      <c r="A16" s="163" t="s">
        <v>942</v>
      </c>
      <c r="B16" s="163"/>
      <c r="C16" s="163"/>
      <c r="D16" s="163"/>
      <c r="E16" s="164"/>
      <c r="G16" s="164"/>
      <c r="H16" s="164"/>
      <c r="I16" s="164"/>
      <c r="J16" s="164"/>
      <c r="K16" s="164"/>
      <c r="L16" s="164"/>
      <c r="M16" s="164"/>
      <c r="N16" s="164"/>
      <c r="O16" s="164"/>
    </row>
    <row r="17" customHeight="1" spans="1:15">
      <c r="A17" s="163"/>
      <c r="B17" s="163"/>
      <c r="C17" s="163"/>
      <c r="D17" s="163"/>
      <c r="E17" s="164"/>
      <c r="G17" s="164"/>
      <c r="H17" s="164"/>
      <c r="I17" s="164"/>
      <c r="J17" s="164"/>
      <c r="K17" s="164"/>
      <c r="L17" s="164"/>
      <c r="M17" s="164"/>
      <c r="N17" s="164"/>
      <c r="O17" s="164"/>
    </row>
    <row r="18" customHeight="1" spans="1:15">
      <c r="A18" s="163"/>
      <c r="B18" s="163"/>
      <c r="C18" s="163"/>
      <c r="D18" s="163"/>
      <c r="E18" s="164"/>
      <c r="G18" s="164"/>
      <c r="H18" s="164"/>
      <c r="I18" s="164"/>
      <c r="J18" s="164"/>
      <c r="K18" s="164"/>
      <c r="L18" s="164"/>
      <c r="M18" s="164"/>
      <c r="N18" s="164"/>
      <c r="O18" s="164"/>
    </row>
    <row r="19" customHeight="1" spans="1:15">
      <c r="A19" s="163"/>
      <c r="B19" s="163"/>
      <c r="C19" s="163"/>
      <c r="D19" s="163"/>
      <c r="E19" s="164"/>
      <c r="G19" s="164"/>
      <c r="H19" s="164"/>
      <c r="I19" s="164"/>
      <c r="J19" s="164"/>
      <c r="K19" s="164"/>
      <c r="L19" s="164"/>
      <c r="M19" s="164"/>
      <c r="N19" s="164"/>
      <c r="O19" s="164"/>
    </row>
    <row r="20" customHeight="1" spans="1:15">
      <c r="A20" s="163"/>
      <c r="B20" s="163"/>
      <c r="C20" s="163"/>
      <c r="D20" s="163"/>
      <c r="E20" s="164"/>
      <c r="G20" s="164"/>
      <c r="H20" s="164"/>
      <c r="I20" s="164"/>
      <c r="J20" s="164"/>
      <c r="K20" s="164"/>
      <c r="L20" s="164"/>
      <c r="M20" s="164"/>
      <c r="N20" s="164"/>
      <c r="O20" s="164"/>
    </row>
    <row r="21" customHeight="1" spans="1:15">
      <c r="A21" s="163"/>
      <c r="B21" s="163"/>
      <c r="C21" s="163"/>
      <c r="D21" s="163"/>
      <c r="E21" s="164"/>
      <c r="G21" s="164"/>
      <c r="H21" s="164"/>
      <c r="I21" s="164"/>
      <c r="J21" s="164"/>
      <c r="K21" s="164"/>
      <c r="L21" s="164"/>
      <c r="M21" s="164"/>
      <c r="N21" s="164"/>
      <c r="O21" s="164"/>
    </row>
  </sheetData>
  <mergeCells count="1">
    <mergeCell ref="A16:D21"/>
  </mergeCells>
  <hyperlinks>
    <hyperlink ref="F2" location="'签约应收-分时间-体系&amp;客户&amp;收款明细&amp;单个合同'!A1" display="KD16021714313-K"/>
    <hyperlink ref="F3" location="'签约应收-分时间-体系&amp;客户&amp;收款明细&amp;单个合同'!A1" display="KD16021714313-K"/>
    <hyperlink ref="F4" location="'签约应收-分时间-体系&amp;客户&amp;收款明细&amp;单个合同'!A1" display="KD16021714313-K"/>
    <hyperlink ref="F5" location="'签约应收-分时间-体系&amp;客户&amp;收款明细&amp;单个合同'!A1" display="KD16021714313-K"/>
    <hyperlink ref="F6" location="'签约应收-分时间-体系&amp;客户&amp;收款明细&amp;单个合同'!A1" display="KD16021714313-K"/>
    <hyperlink ref="F7" location="'签约应收-分时间-体系&amp;客户&amp;收款明细&amp;单个合同'!A1" display="KD16021714313-K"/>
    <hyperlink ref="F8" location="'签约应收-分时间-体系&amp;客户&amp;收款明细&amp;单个合同'!A1" display="KD16021714313-K"/>
    <hyperlink ref="F9" location="'签约应收-分时间-体系&amp;客户&amp;收款明细&amp;单个合同'!A1" display="KD16021714313-K"/>
    <hyperlink ref="F10" location="'签约应收-分时间-体系&amp;客户&amp;收款明细&amp;单个合同'!A1" display="KD16021714313-K"/>
    <hyperlink ref="F11" location="'签约应收-分时间-体系&amp;客户&amp;收款明细&amp;单个合同'!A1" display="KD16021714313-K"/>
    <hyperlink ref="F12" location="'签约应收-分时间-体系&amp;客户&amp;收款明细&amp;单个合同'!A1" display="KD16021714313-K"/>
  </hyperlink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2"/>
  <dimension ref="A2:P4"/>
  <sheetViews>
    <sheetView workbookViewId="0">
      <selection activeCell="A1" sqref="A1:P4"/>
    </sheetView>
  </sheetViews>
  <sheetFormatPr defaultColWidth="9.10185185185185" defaultRowHeight="13.2" outlineLevelRow="3"/>
  <sheetData>
    <row r="2" spans="1:16">
      <c r="A2" s="120" t="s">
        <v>943</v>
      </c>
      <c r="B2" s="120"/>
      <c r="C2" s="120"/>
      <c r="D2" s="120"/>
      <c r="E2" s="120"/>
      <c r="F2" s="120"/>
      <c r="G2" s="120"/>
      <c r="H2" s="120"/>
      <c r="I2" s="120"/>
      <c r="J2" s="120"/>
      <c r="K2" s="120"/>
      <c r="L2" s="120"/>
      <c r="M2" s="120"/>
      <c r="N2" s="120"/>
      <c r="O2" s="120"/>
      <c r="P2" s="120"/>
    </row>
    <row r="3" spans="1:16">
      <c r="A3" s="120"/>
      <c r="B3" s="120"/>
      <c r="C3" s="120"/>
      <c r="D3" s="120"/>
      <c r="E3" s="120"/>
      <c r="F3" s="120"/>
      <c r="G3" s="120"/>
      <c r="H3" s="120"/>
      <c r="I3" s="120"/>
      <c r="J3" s="120"/>
      <c r="K3" s="120"/>
      <c r="L3" s="120"/>
      <c r="M3" s="120"/>
      <c r="N3" s="120"/>
      <c r="O3" s="120"/>
      <c r="P3" s="120"/>
    </row>
    <row r="4" spans="1:16">
      <c r="A4" s="120"/>
      <c r="B4" s="120"/>
      <c r="C4" s="120"/>
      <c r="D4" s="120"/>
      <c r="E4" s="120"/>
      <c r="F4" s="120"/>
      <c r="G4" s="120"/>
      <c r="H4" s="120"/>
      <c r="I4" s="120"/>
      <c r="J4" s="120"/>
      <c r="K4" s="120"/>
      <c r="L4" s="120"/>
      <c r="M4" s="120"/>
      <c r="N4" s="120"/>
      <c r="O4" s="120"/>
      <c r="P4" s="120"/>
    </row>
  </sheetData>
  <mergeCells count="1">
    <mergeCell ref="A2:P4"/>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7"/>
  </sheetPr>
  <dimension ref="A1:AI151"/>
  <sheetViews>
    <sheetView workbookViewId="0">
      <pane xSplit="2" ySplit="18" topLeftCell="C19" activePane="bottomRight" state="frozenSplit"/>
      <selection/>
      <selection pane="topRight"/>
      <selection pane="bottomLeft"/>
      <selection pane="bottomRight" activeCell="A1" sqref="A1:A2"/>
    </sheetView>
  </sheetViews>
  <sheetFormatPr defaultColWidth="9.10185185185185" defaultRowHeight="13.2"/>
  <cols>
    <col min="1" max="2" width="2.13888888888889" style="287" customWidth="1"/>
    <col min="3" max="3" width="3.2962962962963" style="287" customWidth="1"/>
    <col min="4" max="5" width="5.87037037037037" style="288" customWidth="1"/>
    <col min="6" max="6" width="6.2962962962963" style="288" customWidth="1"/>
    <col min="7" max="27" width="5.87037037037037" style="288" customWidth="1"/>
    <col min="28" max="33" width="9.10185185185185" style="288"/>
    <col min="34" max="34" width="11.787037037037" style="288"/>
    <col min="35" max="16384" width="9.10185185185185" style="288"/>
  </cols>
  <sheetData>
    <row r="1" ht="7" customHeight="1" spans="1:27">
      <c r="A1" s="289"/>
      <c r="B1" s="289"/>
      <c r="C1" s="290" t="s">
        <v>378</v>
      </c>
      <c r="D1" s="290"/>
      <c r="E1" s="290"/>
      <c r="F1" s="290"/>
      <c r="G1" s="290"/>
      <c r="H1" s="290"/>
      <c r="I1" s="290"/>
      <c r="J1" s="290"/>
      <c r="K1" s="290"/>
      <c r="L1" s="290"/>
      <c r="M1" s="290"/>
      <c r="N1" s="290"/>
      <c r="O1" s="290"/>
      <c r="P1" s="290"/>
      <c r="Q1" s="290"/>
      <c r="R1" s="290"/>
      <c r="S1" s="290"/>
      <c r="T1" s="290"/>
      <c r="U1" s="290"/>
      <c r="V1" s="290"/>
      <c r="W1" s="316" t="s">
        <v>379</v>
      </c>
      <c r="X1" s="316"/>
      <c r="Y1" s="341" t="s">
        <v>380</v>
      </c>
      <c r="Z1" s="342" t="s">
        <v>381</v>
      </c>
      <c r="AA1" s="334"/>
    </row>
    <row r="2" ht="7" customHeight="1" spans="1:27">
      <c r="A2" s="289"/>
      <c r="B2" s="291"/>
      <c r="C2" s="290"/>
      <c r="D2" s="290"/>
      <c r="E2" s="290"/>
      <c r="F2" s="290"/>
      <c r="G2" s="290"/>
      <c r="H2" s="290"/>
      <c r="I2" s="290"/>
      <c r="J2" s="290"/>
      <c r="K2" s="290"/>
      <c r="L2" s="290"/>
      <c r="M2" s="290"/>
      <c r="N2" s="290"/>
      <c r="O2" s="290"/>
      <c r="P2" s="290"/>
      <c r="Q2" s="290"/>
      <c r="R2" s="290"/>
      <c r="S2" s="290"/>
      <c r="T2" s="290"/>
      <c r="U2" s="290"/>
      <c r="V2" s="290"/>
      <c r="W2" s="316"/>
      <c r="X2" s="316"/>
      <c r="Y2" s="341"/>
      <c r="Z2" s="342"/>
      <c r="AA2" s="334"/>
    </row>
    <row r="3" ht="7" customHeight="1" spans="1:27">
      <c r="A3" s="289"/>
      <c r="B3" s="291"/>
      <c r="C3" s="290"/>
      <c r="D3" s="290"/>
      <c r="E3" s="290"/>
      <c r="F3" s="290"/>
      <c r="G3" s="290"/>
      <c r="H3" s="290"/>
      <c r="I3" s="290"/>
      <c r="J3" s="290"/>
      <c r="K3" s="290"/>
      <c r="L3" s="290"/>
      <c r="M3" s="290"/>
      <c r="N3" s="290"/>
      <c r="O3" s="290"/>
      <c r="P3" s="290"/>
      <c r="Q3" s="290"/>
      <c r="R3" s="290"/>
      <c r="S3" s="290"/>
      <c r="T3" s="290"/>
      <c r="U3" s="290"/>
      <c r="V3" s="290"/>
      <c r="W3" s="316"/>
      <c r="X3" s="316"/>
      <c r="Y3" s="341"/>
      <c r="Z3" s="342"/>
      <c r="AA3" s="334"/>
    </row>
    <row r="4" ht="7" customHeight="1" spans="1:27">
      <c r="A4" s="289"/>
      <c r="B4" s="291"/>
      <c r="C4" s="290"/>
      <c r="D4" s="290"/>
      <c r="E4" s="290"/>
      <c r="F4" s="290"/>
      <c r="G4" s="290"/>
      <c r="H4" s="290"/>
      <c r="I4" s="290"/>
      <c r="J4" s="290"/>
      <c r="K4" s="290"/>
      <c r="L4" s="290"/>
      <c r="M4" s="290"/>
      <c r="N4" s="290"/>
      <c r="O4" s="290"/>
      <c r="P4" s="290"/>
      <c r="Q4" s="290"/>
      <c r="R4" s="290"/>
      <c r="S4" s="290"/>
      <c r="T4" s="290"/>
      <c r="U4" s="290"/>
      <c r="V4" s="290"/>
      <c r="W4" s="334"/>
      <c r="X4" s="334"/>
      <c r="Y4" s="334"/>
      <c r="Z4" s="334"/>
      <c r="AA4" s="334"/>
    </row>
    <row r="5" ht="9" customHeight="1" spans="1:27">
      <c r="A5" s="292" t="s">
        <v>382</v>
      </c>
      <c r="B5" s="293"/>
      <c r="D5" s="294" t="s">
        <v>383</v>
      </c>
      <c r="E5" s="294"/>
      <c r="F5" s="295" t="s">
        <v>384</v>
      </c>
      <c r="G5" s="294" t="s">
        <v>385</v>
      </c>
      <c r="H5" s="294"/>
      <c r="I5" s="295" t="s">
        <v>384</v>
      </c>
      <c r="J5" s="294" t="s">
        <v>386</v>
      </c>
      <c r="K5" s="294"/>
      <c r="L5" s="295" t="s">
        <v>384</v>
      </c>
      <c r="M5" s="294" t="s">
        <v>387</v>
      </c>
      <c r="N5" s="294"/>
      <c r="O5" s="295" t="s">
        <v>384</v>
      </c>
      <c r="P5" s="294" t="s">
        <v>388</v>
      </c>
      <c r="Q5" s="294"/>
      <c r="R5" s="295" t="s">
        <v>384</v>
      </c>
      <c r="S5" s="294" t="s">
        <v>205</v>
      </c>
      <c r="T5" s="294"/>
      <c r="U5" s="295" t="s">
        <v>384</v>
      </c>
      <c r="V5" s="294" t="s">
        <v>389</v>
      </c>
      <c r="W5" s="294"/>
      <c r="X5" s="295" t="s">
        <v>384</v>
      </c>
      <c r="Y5" s="294" t="s">
        <v>390</v>
      </c>
      <c r="Z5" s="294"/>
      <c r="AA5" s="295" t="s">
        <v>384</v>
      </c>
    </row>
    <row r="6" ht="9" customHeight="1" spans="1:27">
      <c r="A6" s="293"/>
      <c r="B6" s="293"/>
      <c r="D6" s="294"/>
      <c r="E6" s="294"/>
      <c r="F6" s="295"/>
      <c r="G6" s="294"/>
      <c r="H6" s="294"/>
      <c r="I6" s="295"/>
      <c r="J6" s="294"/>
      <c r="K6" s="294"/>
      <c r="L6" s="295"/>
      <c r="M6" s="294"/>
      <c r="N6" s="294"/>
      <c r="O6" s="295"/>
      <c r="P6" s="294"/>
      <c r="Q6" s="294"/>
      <c r="R6" s="295"/>
      <c r="S6" s="294"/>
      <c r="T6" s="294"/>
      <c r="U6" s="295"/>
      <c r="V6" s="294"/>
      <c r="W6" s="294"/>
      <c r="X6" s="295"/>
      <c r="Y6" s="294"/>
      <c r="Z6" s="294"/>
      <c r="AA6" s="295"/>
    </row>
    <row r="7" ht="9" customHeight="1" spans="1:27">
      <c r="A7" s="293"/>
      <c r="B7" s="293"/>
      <c r="D7" s="296"/>
      <c r="E7" s="297">
        <v>10000</v>
      </c>
      <c r="F7" s="297"/>
      <c r="G7" s="298"/>
      <c r="H7" s="299">
        <v>800</v>
      </c>
      <c r="I7" s="309"/>
      <c r="J7" s="298"/>
      <c r="K7" s="299">
        <v>400</v>
      </c>
      <c r="L7" s="309"/>
      <c r="M7" s="298"/>
      <c r="N7" s="327">
        <v>10000</v>
      </c>
      <c r="O7" s="328"/>
      <c r="P7" s="298"/>
      <c r="Q7" s="299">
        <v>10000</v>
      </c>
      <c r="R7" s="309"/>
      <c r="S7" s="298"/>
      <c r="T7" s="299">
        <v>10000</v>
      </c>
      <c r="U7" s="309"/>
      <c r="V7" s="298"/>
      <c r="W7" s="299">
        <v>10000</v>
      </c>
      <c r="X7" s="309"/>
      <c r="Y7" s="298"/>
      <c r="Z7" s="299">
        <v>10000</v>
      </c>
      <c r="AA7" s="309"/>
    </row>
    <row r="8" ht="9" customHeight="1" spans="1:27">
      <c r="A8" s="293"/>
      <c r="B8" s="293"/>
      <c r="D8" s="300"/>
      <c r="E8" s="297"/>
      <c r="F8" s="297"/>
      <c r="G8" s="301"/>
      <c r="H8" s="299"/>
      <c r="I8" s="309"/>
      <c r="J8" s="301"/>
      <c r="K8" s="299"/>
      <c r="L8" s="309"/>
      <c r="M8" s="301"/>
      <c r="N8" s="327"/>
      <c r="O8" s="328"/>
      <c r="P8" s="301"/>
      <c r="Q8" s="299"/>
      <c r="R8" s="309"/>
      <c r="S8" s="301"/>
      <c r="T8" s="299"/>
      <c r="U8" s="309"/>
      <c r="V8" s="301"/>
      <c r="W8" s="299"/>
      <c r="X8" s="309"/>
      <c r="Y8" s="301"/>
      <c r="Z8" s="299"/>
      <c r="AA8" s="309"/>
    </row>
    <row r="9" s="285" customFormat="1" ht="9" customHeight="1" spans="1:27">
      <c r="A9" s="302"/>
      <c r="B9" s="302"/>
      <c r="C9" s="303" t="s">
        <v>391</v>
      </c>
      <c r="D9" s="300"/>
      <c r="E9" s="304">
        <v>-800</v>
      </c>
      <c r="F9" s="305"/>
      <c r="G9" s="304"/>
      <c r="H9" s="304">
        <v>20</v>
      </c>
      <c r="I9" s="305"/>
      <c r="J9" s="304"/>
      <c r="K9" s="304">
        <v>-30</v>
      </c>
      <c r="L9" s="305"/>
      <c r="M9" s="304"/>
      <c r="N9" s="304">
        <v>-800</v>
      </c>
      <c r="O9" s="305"/>
      <c r="P9" s="304"/>
      <c r="Q9" s="304">
        <v>100</v>
      </c>
      <c r="R9" s="305"/>
      <c r="S9" s="304"/>
      <c r="T9" s="304">
        <v>-800</v>
      </c>
      <c r="U9" s="305"/>
      <c r="V9" s="304"/>
      <c r="W9" s="304">
        <v>699</v>
      </c>
      <c r="X9" s="305"/>
      <c r="Y9" s="304"/>
      <c r="Z9" s="304">
        <v>699</v>
      </c>
      <c r="AA9" s="305"/>
    </row>
    <row r="10" s="285" customFormat="1" ht="9" customHeight="1" spans="1:27">
      <c r="A10" s="302"/>
      <c r="B10" s="302"/>
      <c r="C10" s="303" t="s">
        <v>392</v>
      </c>
      <c r="D10" s="300"/>
      <c r="E10" s="306">
        <v>-0.23</v>
      </c>
      <c r="F10" s="307"/>
      <c r="G10" s="304"/>
      <c r="H10" s="306">
        <v>-0.23</v>
      </c>
      <c r="I10" s="307"/>
      <c r="J10" s="304"/>
      <c r="K10" s="306">
        <v>-0.23</v>
      </c>
      <c r="L10" s="307"/>
      <c r="M10" s="304"/>
      <c r="N10" s="306">
        <v>-0.23</v>
      </c>
      <c r="O10" s="307"/>
      <c r="P10" s="304"/>
      <c r="Q10" s="306">
        <v>-0.23</v>
      </c>
      <c r="R10" s="307"/>
      <c r="S10" s="304"/>
      <c r="T10" s="335">
        <v>0.23</v>
      </c>
      <c r="U10" s="307"/>
      <c r="V10" s="304"/>
      <c r="W10" s="335">
        <v>0.56</v>
      </c>
      <c r="X10" s="307"/>
      <c r="Y10" s="304"/>
      <c r="Z10" s="335">
        <v>0.56</v>
      </c>
      <c r="AA10" s="307"/>
    </row>
    <row r="11" s="285" customFormat="1" ht="9" customHeight="1" spans="1:27">
      <c r="A11" s="302"/>
      <c r="B11" s="302"/>
      <c r="C11" s="303"/>
      <c r="D11" s="300"/>
      <c r="E11" s="308"/>
      <c r="F11" s="305"/>
      <c r="G11" s="304"/>
      <c r="H11" s="308">
        <v>0.56</v>
      </c>
      <c r="I11" s="305"/>
      <c r="J11" s="304"/>
      <c r="K11" s="308">
        <v>0.56</v>
      </c>
      <c r="L11" s="305"/>
      <c r="M11" s="304"/>
      <c r="N11" s="308">
        <v>0.56</v>
      </c>
      <c r="O11" s="305"/>
      <c r="P11" s="304"/>
      <c r="Q11" s="308">
        <v>0.56</v>
      </c>
      <c r="R11" s="305"/>
      <c r="S11" s="304"/>
      <c r="T11" s="308">
        <v>0.56</v>
      </c>
      <c r="U11" s="305"/>
      <c r="V11" s="304"/>
      <c r="W11" s="308">
        <v>0.56</v>
      </c>
      <c r="X11" s="305"/>
      <c r="Y11" s="304"/>
      <c r="Z11" s="343">
        <v>0.9</v>
      </c>
      <c r="AA11" s="344"/>
    </row>
    <row r="12" ht="9" customHeight="1" spans="1:27">
      <c r="A12" s="293"/>
      <c r="B12" s="293"/>
      <c r="D12" s="294" t="s">
        <v>393</v>
      </c>
      <c r="E12" s="294"/>
      <c r="F12" s="295" t="s">
        <v>384</v>
      </c>
      <c r="G12" s="294" t="s">
        <v>394</v>
      </c>
      <c r="H12" s="294"/>
      <c r="I12" s="295" t="s">
        <v>384</v>
      </c>
      <c r="J12" s="294" t="s">
        <v>395</v>
      </c>
      <c r="K12" s="294"/>
      <c r="L12" s="295" t="s">
        <v>384</v>
      </c>
      <c r="M12" s="294" t="s">
        <v>396</v>
      </c>
      <c r="N12" s="294"/>
      <c r="O12" s="295" t="s">
        <v>384</v>
      </c>
      <c r="P12" s="294" t="s">
        <v>397</v>
      </c>
      <c r="Q12" s="294"/>
      <c r="R12" s="295" t="s">
        <v>384</v>
      </c>
      <c r="S12" s="294" t="s">
        <v>398</v>
      </c>
      <c r="T12" s="294"/>
      <c r="U12" s="295" t="s">
        <v>384</v>
      </c>
      <c r="V12" s="294" t="s">
        <v>399</v>
      </c>
      <c r="W12" s="294"/>
      <c r="X12" s="295" t="s">
        <v>384</v>
      </c>
      <c r="Y12" s="294" t="s">
        <v>353</v>
      </c>
      <c r="Z12" s="294"/>
      <c r="AA12" s="295" t="s">
        <v>384</v>
      </c>
    </row>
    <row r="13" ht="9" customHeight="1" spans="1:27">
      <c r="A13" s="293"/>
      <c r="B13" s="293"/>
      <c r="D13" s="294"/>
      <c r="E13" s="294"/>
      <c r="F13" s="295"/>
      <c r="G13" s="294"/>
      <c r="H13" s="294"/>
      <c r="I13" s="295"/>
      <c r="J13" s="294"/>
      <c r="K13" s="294"/>
      <c r="L13" s="295"/>
      <c r="M13" s="294"/>
      <c r="N13" s="294"/>
      <c r="O13" s="295"/>
      <c r="P13" s="294"/>
      <c r="Q13" s="294"/>
      <c r="R13" s="295"/>
      <c r="S13" s="294"/>
      <c r="T13" s="294"/>
      <c r="U13" s="295"/>
      <c r="V13" s="294"/>
      <c r="W13" s="294"/>
      <c r="X13" s="295"/>
      <c r="Y13" s="294"/>
      <c r="Z13" s="294"/>
      <c r="AA13" s="295"/>
    </row>
    <row r="14" ht="9" customHeight="1" spans="1:27">
      <c r="A14" s="293"/>
      <c r="B14" s="293"/>
      <c r="D14" s="296"/>
      <c r="E14" s="299">
        <v>10000</v>
      </c>
      <c r="F14" s="309"/>
      <c r="G14" s="298"/>
      <c r="H14" s="299">
        <v>10000</v>
      </c>
      <c r="I14" s="309"/>
      <c r="J14" s="298"/>
      <c r="K14" s="299">
        <v>10000</v>
      </c>
      <c r="L14" s="309"/>
      <c r="M14" s="298"/>
      <c r="N14" s="299">
        <v>10000</v>
      </c>
      <c r="O14" s="309"/>
      <c r="P14" s="298"/>
      <c r="Q14" s="336">
        <v>10000</v>
      </c>
      <c r="R14" s="337"/>
      <c r="S14" s="298"/>
      <c r="T14" s="299">
        <v>10000</v>
      </c>
      <c r="U14" s="309"/>
      <c r="V14" s="298"/>
      <c r="W14" s="299">
        <v>10000</v>
      </c>
      <c r="X14" s="309"/>
      <c r="Y14" s="298"/>
      <c r="Z14" s="299">
        <v>10000</v>
      </c>
      <c r="AA14" s="309"/>
    </row>
    <row r="15" ht="9" customHeight="1" spans="1:27">
      <c r="A15" s="293"/>
      <c r="B15" s="293"/>
      <c r="D15" s="285"/>
      <c r="E15" s="299"/>
      <c r="F15" s="309"/>
      <c r="G15" s="301"/>
      <c r="H15" s="299"/>
      <c r="I15" s="309"/>
      <c r="J15" s="301"/>
      <c r="K15" s="299"/>
      <c r="L15" s="309"/>
      <c r="M15" s="301"/>
      <c r="N15" s="299"/>
      <c r="O15" s="309"/>
      <c r="P15" s="301"/>
      <c r="Q15" s="336"/>
      <c r="R15" s="337"/>
      <c r="S15" s="301"/>
      <c r="T15" s="299"/>
      <c r="U15" s="309"/>
      <c r="V15" s="301"/>
      <c r="W15" s="299"/>
      <c r="X15" s="309"/>
      <c r="Y15" s="301"/>
      <c r="Z15" s="299"/>
      <c r="AA15" s="309"/>
    </row>
    <row r="16" s="286" customFormat="1" ht="9" customHeight="1" spans="1:27">
      <c r="A16" s="302"/>
      <c r="B16" s="302"/>
      <c r="C16" s="303" t="s">
        <v>391</v>
      </c>
      <c r="D16" s="285"/>
      <c r="E16" s="304">
        <v>-800</v>
      </c>
      <c r="F16" s="305"/>
      <c r="G16" s="304"/>
      <c r="H16" s="304">
        <v>-800</v>
      </c>
      <c r="I16" s="305"/>
      <c r="J16" s="304"/>
      <c r="K16" s="304">
        <v>-800</v>
      </c>
      <c r="L16" s="305"/>
      <c r="M16" s="304"/>
      <c r="N16" s="304">
        <v>100</v>
      </c>
      <c r="O16" s="305"/>
      <c r="P16" s="304"/>
      <c r="Q16" s="304">
        <v>200</v>
      </c>
      <c r="R16" s="305"/>
      <c r="S16" s="304"/>
      <c r="T16" s="304">
        <v>-800</v>
      </c>
      <c r="U16" s="305"/>
      <c r="V16" s="304"/>
      <c r="W16" s="304">
        <v>-800</v>
      </c>
      <c r="X16" s="305"/>
      <c r="Y16" s="304"/>
      <c r="Z16" s="304">
        <v>-800</v>
      </c>
      <c r="AA16" s="305"/>
    </row>
    <row r="17" s="286" customFormat="1" ht="9" customHeight="1" spans="1:27">
      <c r="A17" s="302"/>
      <c r="B17" s="302"/>
      <c r="C17" s="303" t="s">
        <v>392</v>
      </c>
      <c r="D17" s="285"/>
      <c r="E17" s="306">
        <v>-0.23</v>
      </c>
      <c r="F17" s="307"/>
      <c r="G17" s="304"/>
      <c r="H17" s="306">
        <v>-0.23</v>
      </c>
      <c r="I17" s="307"/>
      <c r="J17" s="304"/>
      <c r="K17" s="306">
        <v>-0.23</v>
      </c>
      <c r="L17" s="307"/>
      <c r="M17" s="304"/>
      <c r="N17" s="306">
        <v>-0.23</v>
      </c>
      <c r="O17" s="307"/>
      <c r="P17" s="304"/>
      <c r="Q17" s="335">
        <v>0.23</v>
      </c>
      <c r="R17" s="307"/>
      <c r="S17" s="304"/>
      <c r="T17" s="306">
        <v>-0.23</v>
      </c>
      <c r="U17" s="307"/>
      <c r="V17" s="304"/>
      <c r="W17" s="306">
        <v>-0.23</v>
      </c>
      <c r="X17" s="307"/>
      <c r="Y17" s="304"/>
      <c r="Z17" s="306">
        <v>-0.23</v>
      </c>
      <c r="AA17" s="307"/>
    </row>
    <row r="18" s="286" customFormat="1" ht="9" customHeight="1" spans="1:27">
      <c r="A18" s="302"/>
      <c r="B18" s="302"/>
      <c r="C18" s="303" t="s">
        <v>400</v>
      </c>
      <c r="D18" s="285"/>
      <c r="E18" s="308">
        <v>0.56</v>
      </c>
      <c r="F18" s="305"/>
      <c r="G18" s="304"/>
      <c r="H18" s="308">
        <v>0.56</v>
      </c>
      <c r="I18" s="305"/>
      <c r="J18" s="304"/>
      <c r="K18" s="308">
        <v>0.56</v>
      </c>
      <c r="L18" s="305"/>
      <c r="M18" s="304"/>
      <c r="N18" s="308">
        <v>0.56</v>
      </c>
      <c r="O18" s="305"/>
      <c r="P18" s="304"/>
      <c r="Q18" s="308">
        <v>0.56</v>
      </c>
      <c r="R18" s="305"/>
      <c r="S18" s="304"/>
      <c r="T18" s="308">
        <v>0.56</v>
      </c>
      <c r="U18" s="305"/>
      <c r="V18" s="304"/>
      <c r="W18" s="308">
        <v>0.56</v>
      </c>
      <c r="X18" s="305"/>
      <c r="Y18" s="304"/>
      <c r="Z18" s="308">
        <v>0.56</v>
      </c>
      <c r="AA18" s="305"/>
    </row>
    <row r="19" s="286" customFormat="1" ht="11" customHeight="1" spans="1:27">
      <c r="A19" s="302"/>
      <c r="B19" s="302"/>
      <c r="C19" s="310" t="s">
        <v>401</v>
      </c>
      <c r="D19" s="310"/>
      <c r="E19" s="310"/>
      <c r="F19" s="310"/>
      <c r="K19" s="308"/>
      <c r="L19" s="329"/>
      <c r="M19" s="304"/>
      <c r="N19" s="308"/>
      <c r="O19" s="329"/>
      <c r="P19" s="304"/>
      <c r="Q19" s="308"/>
      <c r="R19" s="329"/>
      <c r="S19" s="304"/>
      <c r="T19" s="308"/>
      <c r="U19" s="329"/>
      <c r="V19" s="304"/>
      <c r="W19" s="308"/>
      <c r="X19" s="329"/>
      <c r="Y19" s="304"/>
      <c r="Z19" s="308"/>
      <c r="AA19" s="305"/>
    </row>
    <row r="20" s="286" customFormat="1" ht="16" customHeight="1" spans="1:27">
      <c r="A20" s="302"/>
      <c r="B20" s="302"/>
      <c r="C20" s="311"/>
      <c r="D20" s="311"/>
      <c r="E20" s="311"/>
      <c r="F20" s="304"/>
      <c r="G20" s="304"/>
      <c r="H20" s="308"/>
      <c r="I20" s="329"/>
      <c r="J20" s="304"/>
      <c r="K20" s="308"/>
      <c r="L20" s="329"/>
      <c r="M20" s="304"/>
      <c r="N20" s="308"/>
      <c r="O20" s="329"/>
      <c r="P20" s="304"/>
      <c r="Q20" s="308"/>
      <c r="R20" s="329"/>
      <c r="S20" s="304"/>
      <c r="T20" s="308"/>
      <c r="U20" s="329"/>
      <c r="V20" s="304"/>
      <c r="W20" s="308"/>
      <c r="X20" s="329"/>
      <c r="Y20" s="304"/>
      <c r="Z20" s="308"/>
      <c r="AA20" s="305"/>
    </row>
    <row r="21" s="286" customFormat="1" ht="16" customHeight="1" spans="1:27">
      <c r="A21" s="302"/>
      <c r="B21" s="302"/>
      <c r="C21" s="311"/>
      <c r="D21" s="311"/>
      <c r="E21" s="311"/>
      <c r="F21" s="304"/>
      <c r="G21" s="304"/>
      <c r="H21" s="308"/>
      <c r="I21" s="329"/>
      <c r="J21" s="304"/>
      <c r="K21" s="308"/>
      <c r="L21" s="329"/>
      <c r="M21" s="304"/>
      <c r="N21" s="308"/>
      <c r="O21" s="329"/>
      <c r="P21" s="304"/>
      <c r="Q21" s="308"/>
      <c r="R21" s="329"/>
      <c r="S21" s="304"/>
      <c r="T21" s="308"/>
      <c r="U21" s="329"/>
      <c r="V21" s="304"/>
      <c r="W21" s="308"/>
      <c r="X21" s="329"/>
      <c r="Y21" s="304"/>
      <c r="Z21" s="308"/>
      <c r="AA21" s="305"/>
    </row>
    <row r="22" s="286" customFormat="1" ht="16" customHeight="1" spans="1:27">
      <c r="A22" s="302"/>
      <c r="B22" s="302"/>
      <c r="C22" s="311"/>
      <c r="D22" s="311"/>
      <c r="E22" s="311"/>
      <c r="F22" s="304"/>
      <c r="G22" s="304"/>
      <c r="H22" s="308"/>
      <c r="I22" s="329"/>
      <c r="J22" s="304"/>
      <c r="K22" s="308"/>
      <c r="L22" s="329"/>
      <c r="M22" s="304"/>
      <c r="N22" s="308"/>
      <c r="O22" s="329"/>
      <c r="P22" s="304"/>
      <c r="Q22" s="308"/>
      <c r="R22" s="329"/>
      <c r="S22" s="304"/>
      <c r="T22" s="308"/>
      <c r="U22" s="329"/>
      <c r="V22" s="304"/>
      <c r="W22" s="308"/>
      <c r="X22" s="329"/>
      <c r="Y22" s="304"/>
      <c r="Z22" s="308"/>
      <c r="AA22" s="305"/>
    </row>
    <row r="23" s="286" customFormat="1" ht="16" customHeight="1" spans="1:27">
      <c r="A23" s="302"/>
      <c r="B23" s="302"/>
      <c r="C23" s="311"/>
      <c r="D23" s="311"/>
      <c r="E23" s="311"/>
      <c r="F23" s="304"/>
      <c r="G23" s="304"/>
      <c r="H23" s="308"/>
      <c r="I23" s="329"/>
      <c r="J23" s="304"/>
      <c r="K23" s="308"/>
      <c r="L23" s="329"/>
      <c r="M23" s="304"/>
      <c r="N23" s="308"/>
      <c r="O23" s="329"/>
      <c r="P23" s="304"/>
      <c r="Q23" s="308"/>
      <c r="R23" s="329"/>
      <c r="S23" s="304"/>
      <c r="T23" s="308"/>
      <c r="U23" s="329"/>
      <c r="V23" s="304"/>
      <c r="W23" s="308"/>
      <c r="X23" s="329"/>
      <c r="Y23" s="304"/>
      <c r="Z23" s="308"/>
      <c r="AA23" s="305"/>
    </row>
    <row r="24" s="286" customFormat="1" ht="16" customHeight="1" spans="1:27">
      <c r="A24" s="302"/>
      <c r="B24" s="302"/>
      <c r="C24" s="311"/>
      <c r="D24" s="311"/>
      <c r="E24" s="311"/>
      <c r="F24" s="304"/>
      <c r="G24" s="304"/>
      <c r="H24" s="308"/>
      <c r="I24" s="329"/>
      <c r="J24" s="304"/>
      <c r="K24" s="308"/>
      <c r="L24" s="329"/>
      <c r="M24" s="304"/>
      <c r="N24" s="308"/>
      <c r="O24" s="329"/>
      <c r="P24" s="304"/>
      <c r="Q24" s="308"/>
      <c r="R24" s="329"/>
      <c r="S24" s="304"/>
      <c r="T24" s="308"/>
      <c r="U24" s="329"/>
      <c r="V24" s="304"/>
      <c r="W24" s="308"/>
      <c r="X24" s="329"/>
      <c r="Y24" s="304"/>
      <c r="Z24" s="308"/>
      <c r="AA24" s="305"/>
    </row>
    <row r="25" s="286" customFormat="1" ht="16" customHeight="1" spans="1:27">
      <c r="A25" s="302"/>
      <c r="B25" s="302"/>
      <c r="C25" s="311"/>
      <c r="D25" s="311"/>
      <c r="E25" s="311"/>
      <c r="F25" s="304"/>
      <c r="G25" s="304"/>
      <c r="H25" s="308"/>
      <c r="I25" s="329"/>
      <c r="J25" s="304"/>
      <c r="K25" s="308"/>
      <c r="L25" s="329"/>
      <c r="M25" s="304"/>
      <c r="N25" s="308"/>
      <c r="O25" s="329"/>
      <c r="P25" s="304"/>
      <c r="Q25" s="308"/>
      <c r="R25" s="329"/>
      <c r="S25" s="304"/>
      <c r="T25" s="308"/>
      <c r="U25" s="329"/>
      <c r="V25" s="304"/>
      <c r="W25" s="308"/>
      <c r="X25" s="329"/>
      <c r="Y25" s="304"/>
      <c r="Z25" s="308"/>
      <c r="AA25" s="305"/>
    </row>
    <row r="26" s="286" customFormat="1" ht="16" customHeight="1" spans="1:27">
      <c r="A26" s="302"/>
      <c r="B26" s="302"/>
      <c r="C26" s="311"/>
      <c r="D26" s="311"/>
      <c r="E26" s="311"/>
      <c r="F26" s="304"/>
      <c r="G26" s="304"/>
      <c r="H26" s="308"/>
      <c r="I26" s="329"/>
      <c r="J26" s="304"/>
      <c r="K26" s="308"/>
      <c r="L26" s="329"/>
      <c r="M26" s="304"/>
      <c r="N26" s="308"/>
      <c r="O26" s="329"/>
      <c r="P26" s="304"/>
      <c r="Q26" s="308"/>
      <c r="R26" s="329"/>
      <c r="S26" s="304"/>
      <c r="T26" s="308"/>
      <c r="U26" s="329"/>
      <c r="V26" s="304"/>
      <c r="W26" s="308"/>
      <c r="X26" s="329"/>
      <c r="Y26" s="304"/>
      <c r="Z26" s="308"/>
      <c r="AA26" s="305"/>
    </row>
    <row r="27" s="286" customFormat="1" ht="16" customHeight="1" spans="1:27">
      <c r="A27" s="302"/>
      <c r="B27" s="302"/>
      <c r="C27" s="311"/>
      <c r="D27" s="311"/>
      <c r="E27" s="311"/>
      <c r="F27" s="304"/>
      <c r="G27" s="304"/>
      <c r="H27" s="308"/>
      <c r="I27" s="329"/>
      <c r="J27" s="304"/>
      <c r="K27" s="308"/>
      <c r="L27" s="329"/>
      <c r="M27" s="304"/>
      <c r="N27" s="308"/>
      <c r="O27" s="329"/>
      <c r="P27" s="304"/>
      <c r="Q27" s="308"/>
      <c r="R27" s="329"/>
      <c r="S27" s="304"/>
      <c r="T27" s="308"/>
      <c r="U27" s="329"/>
      <c r="V27" s="304"/>
      <c r="W27" s="308"/>
      <c r="X27" s="329"/>
      <c r="Y27" s="304"/>
      <c r="Z27" s="308"/>
      <c r="AA27" s="305"/>
    </row>
    <row r="28" s="286" customFormat="1" ht="16" customHeight="1" spans="1:27">
      <c r="A28" s="302"/>
      <c r="B28" s="302"/>
      <c r="C28" s="311"/>
      <c r="D28" s="311"/>
      <c r="E28" s="311"/>
      <c r="F28" s="304"/>
      <c r="G28" s="304"/>
      <c r="H28" s="308"/>
      <c r="I28" s="329"/>
      <c r="J28" s="304"/>
      <c r="K28" s="308"/>
      <c r="L28" s="329"/>
      <c r="M28" s="304"/>
      <c r="N28" s="308"/>
      <c r="O28" s="329"/>
      <c r="P28" s="304"/>
      <c r="Q28" s="308"/>
      <c r="R28" s="329"/>
      <c r="S28" s="304"/>
      <c r="T28" s="308"/>
      <c r="U28" s="329"/>
      <c r="V28" s="304"/>
      <c r="W28" s="308"/>
      <c r="X28" s="329"/>
      <c r="Y28" s="304"/>
      <c r="Z28" s="308"/>
      <c r="AA28" s="305"/>
    </row>
    <row r="29" s="286" customFormat="1" ht="16" customHeight="1" spans="1:27">
      <c r="A29" s="302"/>
      <c r="B29" s="302"/>
      <c r="C29" s="311"/>
      <c r="D29" s="311"/>
      <c r="E29" s="311"/>
      <c r="F29" s="304"/>
      <c r="G29" s="304"/>
      <c r="H29" s="308"/>
      <c r="I29" s="329"/>
      <c r="J29" s="304"/>
      <c r="K29" s="308"/>
      <c r="L29" s="329"/>
      <c r="M29" s="304"/>
      <c r="N29" s="308"/>
      <c r="O29" s="329"/>
      <c r="P29" s="304"/>
      <c r="Q29" s="308"/>
      <c r="R29" s="329"/>
      <c r="S29" s="304"/>
      <c r="T29" s="308"/>
      <c r="U29" s="329"/>
      <c r="V29" s="304"/>
      <c r="W29" s="308"/>
      <c r="X29" s="329"/>
      <c r="Y29" s="304"/>
      <c r="Z29" s="308"/>
      <c r="AA29" s="305"/>
    </row>
    <row r="30" ht="16" customHeight="1" spans="1:27">
      <c r="A30" s="312" t="s">
        <v>402</v>
      </c>
      <c r="B30" s="313"/>
      <c r="C30" s="314"/>
      <c r="D30" s="314"/>
      <c r="E30" s="314"/>
      <c r="F30" s="314"/>
      <c r="G30" s="314"/>
      <c r="H30" s="314"/>
      <c r="I30" s="314"/>
      <c r="J30" s="314"/>
      <c r="K30" s="314"/>
      <c r="L30" s="314"/>
      <c r="M30" s="314"/>
      <c r="N30" s="314"/>
      <c r="O30" s="314"/>
      <c r="P30" s="314"/>
      <c r="Q30" s="314"/>
      <c r="R30" s="314"/>
      <c r="S30" s="314"/>
      <c r="T30" s="314"/>
      <c r="U30" s="314"/>
      <c r="V30" s="314"/>
      <c r="W30" s="314"/>
      <c r="X30" s="314"/>
      <c r="Y30" s="314"/>
      <c r="Z30" s="314"/>
      <c r="AA30" s="345"/>
    </row>
    <row r="31" ht="16" customHeight="1" spans="1:29">
      <c r="A31" s="315"/>
      <c r="B31" s="316"/>
      <c r="AA31" s="323"/>
      <c r="AC31" s="346"/>
    </row>
    <row r="32" ht="16" customHeight="1" spans="1:27">
      <c r="A32" s="315"/>
      <c r="B32" s="316"/>
      <c r="AA32" s="323"/>
    </row>
    <row r="33" ht="16" customHeight="1" spans="1:27">
      <c r="A33" s="315"/>
      <c r="B33" s="316"/>
      <c r="AA33" s="323"/>
    </row>
    <row r="34" ht="16" customHeight="1" spans="1:27">
      <c r="A34" s="315"/>
      <c r="B34" s="316"/>
      <c r="AA34" s="323"/>
    </row>
    <row r="35" ht="16" customHeight="1" spans="1:27">
      <c r="A35" s="315"/>
      <c r="B35" s="316"/>
      <c r="AA35" s="323"/>
    </row>
    <row r="36" ht="16" customHeight="1" spans="1:27">
      <c r="A36" s="315"/>
      <c r="B36" s="315"/>
      <c r="AA36" s="323"/>
    </row>
    <row r="37" ht="16" customHeight="1" spans="1:27">
      <c r="A37" s="315"/>
      <c r="B37" s="316"/>
      <c r="AA37" s="323"/>
    </row>
    <row r="38" ht="16" customHeight="1" spans="1:27">
      <c r="A38" s="315"/>
      <c r="B38" s="316"/>
      <c r="T38" s="323"/>
      <c r="AA38" s="323"/>
    </row>
    <row r="39" ht="16" customHeight="1" spans="1:27">
      <c r="A39" s="317"/>
      <c r="B39" s="318"/>
      <c r="C39" s="319"/>
      <c r="D39" s="320"/>
      <c r="E39" s="320"/>
      <c r="F39" s="320"/>
      <c r="G39" s="320"/>
      <c r="H39" s="320"/>
      <c r="I39" s="320"/>
      <c r="J39" s="320"/>
      <c r="K39" s="320"/>
      <c r="L39" s="320"/>
      <c r="M39" s="320"/>
      <c r="N39" s="320"/>
      <c r="O39" s="320"/>
      <c r="P39" s="320"/>
      <c r="Q39" s="320"/>
      <c r="R39" s="320"/>
      <c r="S39" s="320"/>
      <c r="T39" s="320"/>
      <c r="U39" s="320"/>
      <c r="V39" s="320"/>
      <c r="W39" s="320"/>
      <c r="X39" s="320"/>
      <c r="Y39" s="320"/>
      <c r="Z39" s="320"/>
      <c r="AA39" s="347"/>
    </row>
    <row r="40" ht="15" customHeight="1" spans="1:6">
      <c r="A40" s="321" t="s">
        <v>403</v>
      </c>
      <c r="B40" s="322"/>
      <c r="F40" s="323"/>
    </row>
    <row r="41" ht="15" customHeight="1" spans="1:2">
      <c r="A41" s="315"/>
      <c r="B41" s="322"/>
    </row>
    <row r="42" ht="15" customHeight="1" spans="1:2">
      <c r="A42" s="315"/>
      <c r="B42" s="322"/>
    </row>
    <row r="43" ht="15" customHeight="1" spans="1:15">
      <c r="A43" s="315"/>
      <c r="B43" s="322"/>
      <c r="G43" s="323"/>
      <c r="O43" s="330"/>
    </row>
    <row r="44" ht="15" customHeight="1" spans="1:2">
      <c r="A44" s="315"/>
      <c r="B44" s="322"/>
    </row>
    <row r="45" ht="15" customHeight="1" spans="1:2">
      <c r="A45" s="315"/>
      <c r="B45" s="322"/>
    </row>
    <row r="46" ht="15" customHeight="1" spans="1:2">
      <c r="A46" s="315"/>
      <c r="B46" s="322"/>
    </row>
    <row r="47" ht="15" customHeight="1" spans="1:2">
      <c r="A47" s="315"/>
      <c r="B47" s="322"/>
    </row>
    <row r="48" ht="15" customHeight="1" spans="1:2">
      <c r="A48" s="315"/>
      <c r="B48" s="322"/>
    </row>
    <row r="49" ht="15" customHeight="1" spans="1:2">
      <c r="A49" s="317"/>
      <c r="B49" s="324"/>
    </row>
    <row r="50" ht="16" customHeight="1" spans="1:35">
      <c r="A50" s="312" t="s">
        <v>404</v>
      </c>
      <c r="B50" s="325"/>
      <c r="AF50" s="288" t="s">
        <v>405</v>
      </c>
      <c r="AG50" s="288" t="s">
        <v>406</v>
      </c>
      <c r="AH50" s="288" t="s">
        <v>407</v>
      </c>
      <c r="AI50" s="288" t="s">
        <v>408</v>
      </c>
    </row>
    <row r="51" ht="16" customHeight="1" spans="1:35">
      <c r="A51" s="321"/>
      <c r="B51" s="326"/>
      <c r="P51" s="331"/>
      <c r="Q51" s="338" t="s">
        <v>409</v>
      </c>
      <c r="R51" s="339"/>
      <c r="S51" s="339"/>
      <c r="T51" s="339"/>
      <c r="X51" s="340"/>
      <c r="Y51" s="348"/>
      <c r="AE51" s="288" t="s">
        <v>410</v>
      </c>
      <c r="AF51" s="288">
        <v>2300</v>
      </c>
      <c r="AG51" s="288">
        <v>1200</v>
      </c>
      <c r="AH51" s="349">
        <f>AG51/AF51</f>
        <v>0.521739130434783</v>
      </c>
      <c r="AI51" s="350">
        <v>0.2</v>
      </c>
    </row>
    <row r="52" ht="16" customHeight="1" spans="1:35">
      <c r="A52" s="321"/>
      <c r="B52" s="326"/>
      <c r="P52" s="332" t="s">
        <v>411</v>
      </c>
      <c r="Q52" s="332"/>
      <c r="R52" s="332" t="s">
        <v>412</v>
      </c>
      <c r="S52" s="332" t="s">
        <v>413</v>
      </c>
      <c r="T52" s="332"/>
      <c r="AE52" s="288" t="s">
        <v>414</v>
      </c>
      <c r="AF52" s="288">
        <v>1200</v>
      </c>
      <c r="AG52" s="288">
        <v>300</v>
      </c>
      <c r="AH52" s="349">
        <f>AG52/AF52</f>
        <v>0.25</v>
      </c>
      <c r="AI52" s="350">
        <v>0.2</v>
      </c>
    </row>
    <row r="53" ht="16" customHeight="1" spans="1:35">
      <c r="A53" s="321"/>
      <c r="B53" s="326"/>
      <c r="P53" s="333" t="s">
        <v>415</v>
      </c>
      <c r="Q53" s="333"/>
      <c r="R53" s="333">
        <v>1000</v>
      </c>
      <c r="S53" s="333">
        <v>200</v>
      </c>
      <c r="T53" s="333"/>
      <c r="AE53" s="288" t="s">
        <v>416</v>
      </c>
      <c r="AF53" s="288">
        <f>AF52-200</f>
        <v>1000</v>
      </c>
      <c r="AG53" s="288">
        <f>AG52-50</f>
        <v>250</v>
      </c>
      <c r="AH53" s="349">
        <f>AG53/AF53</f>
        <v>0.25</v>
      </c>
      <c r="AI53" s="350">
        <v>0.13</v>
      </c>
    </row>
    <row r="54" ht="16" customHeight="1" spans="1:35">
      <c r="A54" s="321"/>
      <c r="B54" s="326"/>
      <c r="P54" s="288" t="s">
        <v>417</v>
      </c>
      <c r="R54" s="333">
        <v>1000</v>
      </c>
      <c r="S54" s="333">
        <v>33.368764</v>
      </c>
      <c r="T54" s="333"/>
      <c r="AE54" s="288" t="s">
        <v>418</v>
      </c>
      <c r="AF54" s="288">
        <f>AF53-200</f>
        <v>800</v>
      </c>
      <c r="AG54" s="288">
        <f>AG53-50</f>
        <v>200</v>
      </c>
      <c r="AH54" s="349">
        <f>AG54/AF54</f>
        <v>0.25</v>
      </c>
      <c r="AI54" s="350">
        <v>0.2</v>
      </c>
    </row>
    <row r="55" ht="16" customHeight="1" spans="1:35">
      <c r="A55" s="321"/>
      <c r="B55" s="326"/>
      <c r="P55" s="288" t="s">
        <v>419</v>
      </c>
      <c r="R55" s="333">
        <v>0</v>
      </c>
      <c r="S55" s="333">
        <v>0</v>
      </c>
      <c r="T55" s="333"/>
      <c r="AE55" s="288" t="s">
        <v>420</v>
      </c>
      <c r="AF55" s="288">
        <f>AF54-200</f>
        <v>600</v>
      </c>
      <c r="AG55" s="288">
        <f>AG54-50</f>
        <v>150</v>
      </c>
      <c r="AH55" s="349">
        <f>AG55/AF55</f>
        <v>0.25</v>
      </c>
      <c r="AI55" s="350">
        <v>0.15</v>
      </c>
    </row>
    <row r="56" ht="16" customHeight="1" spans="1:24">
      <c r="A56" s="321"/>
      <c r="B56" s="326"/>
      <c r="P56" s="333" t="s">
        <v>421</v>
      </c>
      <c r="Q56" s="333"/>
      <c r="R56" s="333"/>
      <c r="S56" s="333"/>
      <c r="T56" s="333" t="s">
        <v>421</v>
      </c>
      <c r="X56" s="288" t="s">
        <v>421</v>
      </c>
    </row>
    <row r="57" ht="16" customHeight="1" spans="1:24">
      <c r="A57" s="321"/>
      <c r="B57" s="326"/>
      <c r="P57" s="333" t="s">
        <v>421</v>
      </c>
      <c r="Q57" s="333"/>
      <c r="R57" s="333"/>
      <c r="S57" s="333"/>
      <c r="T57" s="333" t="s">
        <v>421</v>
      </c>
      <c r="X57" s="288" t="s">
        <v>421</v>
      </c>
    </row>
    <row r="58" ht="16" customHeight="1" spans="1:24">
      <c r="A58" s="321"/>
      <c r="B58" s="326"/>
      <c r="P58" s="332" t="s">
        <v>421</v>
      </c>
      <c r="Q58" s="332"/>
      <c r="R58" s="332"/>
      <c r="S58" s="332"/>
      <c r="T58" s="332" t="s">
        <v>421</v>
      </c>
      <c r="X58" s="288" t="s">
        <v>421</v>
      </c>
    </row>
    <row r="59" ht="16" customHeight="1" spans="1:25">
      <c r="A59" s="321"/>
      <c r="B59" s="326"/>
      <c r="S59" s="333" t="s">
        <v>421</v>
      </c>
      <c r="T59" s="333"/>
      <c r="U59" s="333"/>
      <c r="V59" s="333"/>
      <c r="W59" s="333" t="s">
        <v>421</v>
      </c>
      <c r="X59" s="333" t="s">
        <v>421</v>
      </c>
      <c r="Y59" s="333"/>
    </row>
    <row r="60" ht="16" customHeight="1" spans="1:25">
      <c r="A60" s="321"/>
      <c r="B60" s="326"/>
      <c r="S60" s="333"/>
      <c r="T60" s="333"/>
      <c r="U60" s="333"/>
      <c r="V60" s="333"/>
      <c r="W60" s="333"/>
      <c r="X60" s="333"/>
      <c r="Y60" s="333"/>
    </row>
    <row r="61" ht="16" customHeight="1" spans="1:25">
      <c r="A61" s="321"/>
      <c r="B61" s="326"/>
      <c r="S61" s="333"/>
      <c r="T61" s="333"/>
      <c r="U61" s="333"/>
      <c r="V61" s="333"/>
      <c r="W61" s="333"/>
      <c r="X61" s="333"/>
      <c r="Y61" s="333"/>
    </row>
    <row r="62" ht="16" customHeight="1" spans="1:25">
      <c r="A62" s="321"/>
      <c r="B62" s="326"/>
      <c r="S62" s="333"/>
      <c r="T62" s="333"/>
      <c r="U62" s="333"/>
      <c r="V62" s="333"/>
      <c r="W62" s="333"/>
      <c r="X62" s="333"/>
      <c r="Y62" s="333"/>
    </row>
    <row r="63" ht="16" customHeight="1" spans="1:25">
      <c r="A63" s="321"/>
      <c r="B63" s="326"/>
      <c r="S63" s="333"/>
      <c r="T63" s="333"/>
      <c r="U63" s="333"/>
      <c r="V63" s="333"/>
      <c r="W63" s="333"/>
      <c r="X63" s="333"/>
      <c r="Y63" s="333"/>
    </row>
    <row r="64" ht="16" customHeight="1" spans="1:25">
      <c r="A64" s="321"/>
      <c r="B64" s="326"/>
      <c r="S64" s="333"/>
      <c r="T64" s="333"/>
      <c r="U64" s="333"/>
      <c r="V64" s="333"/>
      <c r="W64" s="333"/>
      <c r="X64" s="333"/>
      <c r="Y64" s="333"/>
    </row>
    <row r="65" ht="16" customHeight="1" spans="1:25">
      <c r="A65" s="321"/>
      <c r="B65" s="326"/>
      <c r="S65" s="333"/>
      <c r="T65" s="333"/>
      <c r="U65" s="333"/>
      <c r="V65" s="333"/>
      <c r="W65" s="333"/>
      <c r="X65" s="333"/>
      <c r="Y65" s="333"/>
    </row>
    <row r="66" ht="16" customHeight="1" spans="1:25">
      <c r="A66" s="321"/>
      <c r="B66" s="326"/>
      <c r="S66" s="333"/>
      <c r="T66" s="333"/>
      <c r="U66" s="333"/>
      <c r="V66" s="333"/>
      <c r="W66" s="333"/>
      <c r="X66" s="333"/>
      <c r="Y66" s="333"/>
    </row>
    <row r="67" ht="16" customHeight="1" spans="1:25">
      <c r="A67" s="321"/>
      <c r="B67" s="326"/>
      <c r="S67" s="333"/>
      <c r="T67" s="333"/>
      <c r="U67" s="333"/>
      <c r="V67" s="333"/>
      <c r="W67" s="333"/>
      <c r="X67" s="333"/>
      <c r="Y67" s="333"/>
    </row>
    <row r="68" ht="16" customHeight="1" spans="1:25">
      <c r="A68" s="321"/>
      <c r="B68" s="326"/>
      <c r="S68" s="333"/>
      <c r="T68" s="333"/>
      <c r="U68" s="333"/>
      <c r="V68" s="333"/>
      <c r="W68" s="333"/>
      <c r="X68" s="333"/>
      <c r="Y68" s="333"/>
    </row>
    <row r="69" ht="13.95" spans="1:25">
      <c r="A69" s="312" t="s">
        <v>422</v>
      </c>
      <c r="B69" s="351"/>
      <c r="S69" s="333" t="s">
        <v>421</v>
      </c>
      <c r="T69" s="333"/>
      <c r="U69" s="333"/>
      <c r="V69" s="333"/>
      <c r="W69" s="333" t="s">
        <v>421</v>
      </c>
      <c r="X69" s="333" t="s">
        <v>421</v>
      </c>
      <c r="Y69" s="333"/>
    </row>
    <row r="70" spans="1:24">
      <c r="A70" s="315"/>
      <c r="B70" s="322"/>
      <c r="S70" s="288" t="s">
        <v>421</v>
      </c>
      <c r="W70" s="288" t="s">
        <v>421</v>
      </c>
      <c r="X70" s="288" t="s">
        <v>421</v>
      </c>
    </row>
    <row r="71" spans="1:2">
      <c r="A71" s="315"/>
      <c r="B71" s="322"/>
    </row>
    <row r="72" spans="1:2">
      <c r="A72" s="315"/>
      <c r="B72" s="322"/>
    </row>
    <row r="73" spans="1:2">
      <c r="A73" s="315"/>
      <c r="B73" s="322"/>
    </row>
    <row r="74" spans="1:2">
      <c r="A74" s="315"/>
      <c r="B74" s="322"/>
    </row>
    <row r="75" spans="1:2">
      <c r="A75" s="315"/>
      <c r="B75" s="322"/>
    </row>
    <row r="76" spans="1:2">
      <c r="A76" s="315"/>
      <c r="B76" s="322"/>
    </row>
    <row r="77" spans="1:2">
      <c r="A77" s="315"/>
      <c r="B77" s="322"/>
    </row>
    <row r="78" spans="1:2">
      <c r="A78" s="315"/>
      <c r="B78" s="322"/>
    </row>
    <row r="79" ht="13.95" spans="1:2">
      <c r="A79" s="317"/>
      <c r="B79" s="324"/>
    </row>
    <row r="80" ht="13.95" spans="1:2">
      <c r="A80" s="312" t="s">
        <v>423</v>
      </c>
      <c r="B80" s="351"/>
    </row>
    <row r="81" spans="1:2">
      <c r="A81" s="315"/>
      <c r="B81" s="322"/>
    </row>
    <row r="82" spans="1:2">
      <c r="A82" s="315"/>
      <c r="B82" s="322"/>
    </row>
    <row r="83" spans="1:2">
      <c r="A83" s="315"/>
      <c r="B83" s="322"/>
    </row>
    <row r="84" spans="1:2">
      <c r="A84" s="315"/>
      <c r="B84" s="322"/>
    </row>
    <row r="85" spans="1:2">
      <c r="A85" s="315"/>
      <c r="B85" s="322"/>
    </row>
    <row r="86" spans="1:2">
      <c r="A86" s="315"/>
      <c r="B86" s="322"/>
    </row>
    <row r="87" spans="1:2">
      <c r="A87" s="315"/>
      <c r="B87" s="322"/>
    </row>
    <row r="88" spans="1:2">
      <c r="A88" s="315"/>
      <c r="B88" s="322"/>
    </row>
    <row r="89" spans="1:2">
      <c r="A89" s="315"/>
      <c r="B89" s="322"/>
    </row>
    <row r="90" ht="13.95" spans="1:2">
      <c r="A90" s="317"/>
      <c r="B90" s="324"/>
    </row>
    <row r="91" ht="13.95" spans="1:2">
      <c r="A91" s="352" t="s">
        <v>424</v>
      </c>
      <c r="B91" s="352"/>
    </row>
    <row r="92" spans="1:2">
      <c r="A92" s="353"/>
      <c r="B92" s="353"/>
    </row>
    <row r="93" spans="1:2">
      <c r="A93" s="353"/>
      <c r="B93" s="353"/>
    </row>
    <row r="94" spans="1:2">
      <c r="A94" s="353"/>
      <c r="B94" s="353"/>
    </row>
    <row r="95" spans="1:2">
      <c r="A95" s="353"/>
      <c r="B95" s="353"/>
    </row>
    <row r="96" spans="1:2">
      <c r="A96" s="353"/>
      <c r="B96" s="353"/>
    </row>
    <row r="97" spans="1:2">
      <c r="A97" s="353"/>
      <c r="B97" s="353"/>
    </row>
    <row r="98" spans="1:2">
      <c r="A98" s="353"/>
      <c r="B98" s="353"/>
    </row>
    <row r="99" spans="1:2">
      <c r="A99" s="353"/>
      <c r="B99" s="353"/>
    </row>
    <row r="100" spans="1:2">
      <c r="A100" s="353"/>
      <c r="B100" s="353"/>
    </row>
    <row r="101" spans="1:2">
      <c r="A101" s="353"/>
      <c r="B101" s="353"/>
    </row>
    <row r="102" spans="1:2">
      <c r="A102" s="353"/>
      <c r="B102" s="353"/>
    </row>
    <row r="103" ht="15.6" spans="1:3">
      <c r="A103" s="353"/>
      <c r="B103" s="353"/>
      <c r="C103" s="354" t="s">
        <v>425</v>
      </c>
    </row>
    <row r="104" spans="1:2">
      <c r="A104" s="353"/>
      <c r="B104" s="353"/>
    </row>
    <row r="105" spans="1:2">
      <c r="A105" s="353"/>
      <c r="B105" s="353"/>
    </row>
    <row r="106" spans="1:2">
      <c r="A106" s="353"/>
      <c r="B106" s="353"/>
    </row>
    <row r="107" spans="1:2">
      <c r="A107" s="353"/>
      <c r="B107" s="353"/>
    </row>
    <row r="108" spans="1:2">
      <c r="A108" s="353"/>
      <c r="B108" s="353"/>
    </row>
    <row r="109" spans="1:2">
      <c r="A109" s="353"/>
      <c r="B109" s="353"/>
    </row>
    <row r="110" spans="1:2">
      <c r="A110" s="353"/>
      <c r="B110" s="353"/>
    </row>
    <row r="111" spans="1:2">
      <c r="A111" s="353"/>
      <c r="B111" s="353"/>
    </row>
    <row r="112" spans="1:2">
      <c r="A112" s="353"/>
      <c r="B112" s="353"/>
    </row>
    <row r="113" spans="1:2">
      <c r="A113" s="353"/>
      <c r="B113" s="353"/>
    </row>
    <row r="114" spans="1:2">
      <c r="A114" s="353"/>
      <c r="B114" s="353"/>
    </row>
    <row r="115" spans="1:2">
      <c r="A115" s="353"/>
      <c r="B115" s="353"/>
    </row>
    <row r="116" spans="1:2">
      <c r="A116" s="353"/>
      <c r="B116" s="353"/>
    </row>
    <row r="117" spans="1:2">
      <c r="A117" s="353"/>
      <c r="B117" s="353"/>
    </row>
    <row r="118" spans="1:2">
      <c r="A118" s="353"/>
      <c r="B118" s="353"/>
    </row>
    <row r="119" spans="1:2">
      <c r="A119" s="353"/>
      <c r="B119" s="353"/>
    </row>
    <row r="120" spans="1:2">
      <c r="A120" s="353"/>
      <c r="B120" s="353"/>
    </row>
    <row r="121" spans="1:2">
      <c r="A121" s="353"/>
      <c r="B121" s="353"/>
    </row>
    <row r="122" spans="1:2">
      <c r="A122" s="353"/>
      <c r="B122" s="353"/>
    </row>
    <row r="123" spans="1:2">
      <c r="A123" s="353"/>
      <c r="B123" s="353"/>
    </row>
    <row r="124" spans="1:2">
      <c r="A124" s="353"/>
      <c r="B124" s="353"/>
    </row>
    <row r="125" spans="1:2">
      <c r="A125" s="353"/>
      <c r="B125" s="353"/>
    </row>
    <row r="126" ht="16.2" spans="1:3">
      <c r="A126" s="353"/>
      <c r="B126" s="353"/>
      <c r="C126" s="355" t="s">
        <v>426</v>
      </c>
    </row>
    <row r="127" spans="1:2">
      <c r="A127" s="353"/>
      <c r="B127" s="353"/>
    </row>
    <row r="128" spans="1:2">
      <c r="A128" s="353"/>
      <c r="B128" s="353"/>
    </row>
    <row r="129" spans="1:2">
      <c r="A129" s="353"/>
      <c r="B129" s="353"/>
    </row>
    <row r="130" spans="1:2">
      <c r="A130" s="353"/>
      <c r="B130" s="353"/>
    </row>
    <row r="131" spans="1:2">
      <c r="A131" s="353"/>
      <c r="B131" s="353"/>
    </row>
    <row r="132" spans="1:2">
      <c r="A132" s="353"/>
      <c r="B132" s="353"/>
    </row>
    <row r="133" spans="1:2">
      <c r="A133" s="353"/>
      <c r="B133" s="353"/>
    </row>
    <row r="134" spans="1:2">
      <c r="A134" s="353"/>
      <c r="B134" s="353"/>
    </row>
    <row r="135" spans="1:2">
      <c r="A135" s="353"/>
      <c r="B135" s="353"/>
    </row>
    <row r="136" spans="1:2">
      <c r="A136" s="353"/>
      <c r="B136" s="353"/>
    </row>
    <row r="137" ht="13.95" spans="1:2">
      <c r="A137" s="353"/>
      <c r="B137" s="353"/>
    </row>
    <row r="138" ht="13.95" spans="1:2">
      <c r="A138" s="312" t="s">
        <v>427</v>
      </c>
      <c r="B138" s="351"/>
    </row>
    <row r="139" spans="1:11">
      <c r="A139" s="315"/>
      <c r="B139" s="322"/>
      <c r="F139" s="356"/>
      <c r="G139" s="356" t="s">
        <v>428</v>
      </c>
      <c r="H139" s="356" t="s">
        <v>380</v>
      </c>
      <c r="I139" s="356" t="s">
        <v>392</v>
      </c>
      <c r="J139" s="356" t="s">
        <v>400</v>
      </c>
      <c r="K139" s="356" t="s">
        <v>429</v>
      </c>
    </row>
    <row r="140" spans="1:11">
      <c r="A140" s="315"/>
      <c r="B140" s="322"/>
      <c r="F140" s="356" t="s">
        <v>410</v>
      </c>
      <c r="G140" s="357">
        <v>0.810723999999976</v>
      </c>
      <c r="H140" s="357">
        <v>305.629665</v>
      </c>
      <c r="I140" s="358">
        <v>-0.997347364824681</v>
      </c>
      <c r="J140" s="358">
        <v>0.000655316252911666</v>
      </c>
      <c r="K140" s="356"/>
    </row>
    <row r="141" spans="1:11">
      <c r="A141" s="315"/>
      <c r="B141" s="322"/>
      <c r="F141" s="356" t="s">
        <v>414</v>
      </c>
      <c r="G141" s="357">
        <v>1767.581067</v>
      </c>
      <c r="H141" s="357">
        <v>2445.288626</v>
      </c>
      <c r="I141" s="358">
        <v>-0.277148289078902</v>
      </c>
      <c r="J141" s="358">
        <v>2.02637759623588</v>
      </c>
      <c r="K141" s="356"/>
    </row>
    <row r="142" spans="1:11">
      <c r="A142" s="315"/>
      <c r="B142" s="322"/>
      <c r="F142" s="356" t="s">
        <v>416</v>
      </c>
      <c r="G142" s="357">
        <v>571.294788</v>
      </c>
      <c r="H142" s="357">
        <v>792.396073</v>
      </c>
      <c r="I142" s="358">
        <v>-0.279028749048331</v>
      </c>
      <c r="J142" s="358">
        <v>0.263762348285053</v>
      </c>
      <c r="K142" s="356"/>
    </row>
    <row r="143" spans="1:11">
      <c r="A143" s="315"/>
      <c r="B143" s="322"/>
      <c r="F143" s="356" t="s">
        <v>418</v>
      </c>
      <c r="G143" s="357">
        <v>292.758961</v>
      </c>
      <c r="H143" s="357">
        <v>315.515968</v>
      </c>
      <c r="I143" s="358">
        <v>-0.0721263242055626</v>
      </c>
      <c r="J143" s="358">
        <v>0.140641944856355</v>
      </c>
      <c r="K143" s="356"/>
    </row>
    <row r="144" spans="1:11">
      <c r="A144" s="315"/>
      <c r="B144" s="322"/>
      <c r="F144" s="356" t="s">
        <v>420</v>
      </c>
      <c r="G144" s="357">
        <v>356.8151</v>
      </c>
      <c r="H144" s="357">
        <v>-154.899411</v>
      </c>
      <c r="I144" s="358">
        <v>-3.30352780360153</v>
      </c>
      <c r="J144" s="358">
        <v>0.287405990475492</v>
      </c>
      <c r="K144" s="356"/>
    </row>
    <row r="145" spans="1:11">
      <c r="A145" s="315"/>
      <c r="B145" s="322"/>
      <c r="F145" s="356" t="s">
        <v>430</v>
      </c>
      <c r="G145" s="357">
        <v>-362.702838</v>
      </c>
      <c r="H145" s="357">
        <v>-521.806567</v>
      </c>
      <c r="I145" s="358">
        <v>-0.304909403334512</v>
      </c>
      <c r="J145" s="358">
        <v>0.697989108630489</v>
      </c>
      <c r="K145" s="356"/>
    </row>
    <row r="146" spans="1:11">
      <c r="A146" s="315"/>
      <c r="B146" s="322"/>
      <c r="F146" s="356"/>
      <c r="G146" s="357"/>
      <c r="H146" s="357"/>
      <c r="I146" s="358"/>
      <c r="J146" s="358"/>
      <c r="K146" s="356"/>
    </row>
    <row r="147" spans="1:11">
      <c r="A147" s="315"/>
      <c r="B147" s="322"/>
      <c r="F147" s="356"/>
      <c r="G147" s="357"/>
      <c r="H147" s="357"/>
      <c r="I147" s="358"/>
      <c r="J147" s="358"/>
      <c r="K147" s="356"/>
    </row>
    <row r="148" spans="1:11">
      <c r="A148" s="315"/>
      <c r="B148" s="322"/>
      <c r="F148" s="356"/>
      <c r="G148" s="357"/>
      <c r="H148" s="357"/>
      <c r="I148" s="358"/>
      <c r="J148" s="358"/>
      <c r="K148" s="356"/>
    </row>
    <row r="149" spans="1:11">
      <c r="A149" s="315"/>
      <c r="B149" s="322"/>
      <c r="F149" s="356"/>
      <c r="G149" s="356"/>
      <c r="H149" s="356"/>
      <c r="I149" s="356"/>
      <c r="J149" s="356"/>
      <c r="K149" s="356"/>
    </row>
    <row r="150" ht="13.95" spans="1:11">
      <c r="A150" s="317"/>
      <c r="B150" s="324"/>
      <c r="F150" s="356"/>
      <c r="G150" s="356"/>
      <c r="H150" s="356"/>
      <c r="I150" s="356"/>
      <c r="J150" s="356"/>
      <c r="K150" s="356"/>
    </row>
    <row r="151" ht="13.95"/>
  </sheetData>
  <mergeCells count="109">
    <mergeCell ref="E9:F9"/>
    <mergeCell ref="H9:I9"/>
    <mergeCell ref="K9:L9"/>
    <mergeCell ref="N9:O9"/>
    <mergeCell ref="Q9:R9"/>
    <mergeCell ref="T9:U9"/>
    <mergeCell ref="W9:X9"/>
    <mergeCell ref="Z9:AA9"/>
    <mergeCell ref="E10:F10"/>
    <mergeCell ref="H10:I10"/>
    <mergeCell ref="K10:L10"/>
    <mergeCell ref="N10:O10"/>
    <mergeCell ref="Q10:R10"/>
    <mergeCell ref="T10:U10"/>
    <mergeCell ref="W10:X10"/>
    <mergeCell ref="Z10:AA10"/>
    <mergeCell ref="E11:F11"/>
    <mergeCell ref="H11:I11"/>
    <mergeCell ref="K11:L11"/>
    <mergeCell ref="N11:O11"/>
    <mergeCell ref="Q11:R11"/>
    <mergeCell ref="T11:U11"/>
    <mergeCell ref="W11:X11"/>
    <mergeCell ref="Z11:AA11"/>
    <mergeCell ref="E16:F16"/>
    <mergeCell ref="H16:I16"/>
    <mergeCell ref="K16:L16"/>
    <mergeCell ref="N16:O16"/>
    <mergeCell ref="Q16:R16"/>
    <mergeCell ref="T16:U16"/>
    <mergeCell ref="W16:X16"/>
    <mergeCell ref="Z16:AA16"/>
    <mergeCell ref="E17:F17"/>
    <mergeCell ref="H17:I17"/>
    <mergeCell ref="K17:L17"/>
    <mergeCell ref="N17:O17"/>
    <mergeCell ref="Q17:R17"/>
    <mergeCell ref="T17:U17"/>
    <mergeCell ref="W17:X17"/>
    <mergeCell ref="Z17:AA17"/>
    <mergeCell ref="E18:F18"/>
    <mergeCell ref="H18:I18"/>
    <mergeCell ref="K18:L18"/>
    <mergeCell ref="N18:O18"/>
    <mergeCell ref="Q18:R18"/>
    <mergeCell ref="T18:U18"/>
    <mergeCell ref="W18:X18"/>
    <mergeCell ref="Z18:AA18"/>
    <mergeCell ref="C19:F19"/>
    <mergeCell ref="F5:F6"/>
    <mergeCell ref="F12:F13"/>
    <mergeCell ref="I5:I6"/>
    <mergeCell ref="I12:I13"/>
    <mergeCell ref="L5:L6"/>
    <mergeCell ref="L12:L13"/>
    <mergeCell ref="O5:O6"/>
    <mergeCell ref="O12:O13"/>
    <mergeCell ref="R5:R6"/>
    <mergeCell ref="R12:R13"/>
    <mergeCell ref="U5:U6"/>
    <mergeCell ref="U12:U13"/>
    <mergeCell ref="X5:X6"/>
    <mergeCell ref="X12:X13"/>
    <mergeCell ref="Y1:Y3"/>
    <mergeCell ref="Z1:Z3"/>
    <mergeCell ref="AA5:AA6"/>
    <mergeCell ref="AA12:AA13"/>
    <mergeCell ref="A5:B18"/>
    <mergeCell ref="E7:F8"/>
    <mergeCell ref="K7:L8"/>
    <mergeCell ref="Q7:R8"/>
    <mergeCell ref="W7:X8"/>
    <mergeCell ref="H7:I8"/>
    <mergeCell ref="N7:O8"/>
    <mergeCell ref="T7:U8"/>
    <mergeCell ref="Z7:AA8"/>
    <mergeCell ref="E14:F15"/>
    <mergeCell ref="K14:L15"/>
    <mergeCell ref="Q14:R15"/>
    <mergeCell ref="W14:X15"/>
    <mergeCell ref="H14:I15"/>
    <mergeCell ref="N14:O15"/>
    <mergeCell ref="T14:U15"/>
    <mergeCell ref="Z14:AA15"/>
    <mergeCell ref="W1:X3"/>
    <mergeCell ref="A30:B39"/>
    <mergeCell ref="A40:B49"/>
    <mergeCell ref="C1:V4"/>
    <mergeCell ref="D5:E6"/>
    <mergeCell ref="J5:K6"/>
    <mergeCell ref="P5:Q6"/>
    <mergeCell ref="V5:W6"/>
    <mergeCell ref="G5:H6"/>
    <mergeCell ref="M5:N6"/>
    <mergeCell ref="S5:T6"/>
    <mergeCell ref="Y5:Z6"/>
    <mergeCell ref="A50:B68"/>
    <mergeCell ref="A69:B79"/>
    <mergeCell ref="A80:B90"/>
    <mergeCell ref="A91:B137"/>
    <mergeCell ref="A138:B150"/>
    <mergeCell ref="D12:E13"/>
    <mergeCell ref="J12:K13"/>
    <mergeCell ref="P12:Q13"/>
    <mergeCell ref="V12:W13"/>
    <mergeCell ref="G12:H13"/>
    <mergeCell ref="M12:N13"/>
    <mergeCell ref="S12:T13"/>
    <mergeCell ref="Y12:Z13"/>
  </mergeCells>
  <conditionalFormatting sqref="E9:F9">
    <cfRule type="iconSet" priority="65">
      <iconSet iconSet="3Arrows">
        <cfvo type="percent" val="0"/>
        <cfvo type="percent" val="33"/>
        <cfvo type="percent" val="67"/>
      </iconSet>
    </cfRule>
    <cfRule type="iconSet" priority="64">
      <iconSet iconSet="3Arrows">
        <cfvo type="percent" val="0"/>
        <cfvo type="num" val="0"/>
        <cfvo type="num" val="0" gte="0"/>
      </iconSet>
    </cfRule>
  </conditionalFormatting>
  <conditionalFormatting sqref="H9:I9">
    <cfRule type="iconSet" priority="57">
      <iconSet iconSet="3Arrows">
        <cfvo type="percent" val="0"/>
        <cfvo type="percent" val="33"/>
        <cfvo type="percent" val="67"/>
      </iconSet>
    </cfRule>
    <cfRule type="iconSet" priority="56">
      <iconSet iconSet="3Arrows">
        <cfvo type="percent" val="0"/>
        <cfvo type="num" val="0"/>
        <cfvo type="num" val="0" gte="0"/>
      </iconSet>
    </cfRule>
  </conditionalFormatting>
  <conditionalFormatting sqref="K9:L9">
    <cfRule type="iconSet" priority="49">
      <iconSet iconSet="3Arrows">
        <cfvo type="percent" val="0"/>
        <cfvo type="percent" val="33"/>
        <cfvo type="percent" val="67"/>
      </iconSet>
    </cfRule>
    <cfRule type="iconSet" priority="48">
      <iconSet iconSet="3Arrows">
        <cfvo type="percent" val="0"/>
        <cfvo type="num" val="0"/>
        <cfvo type="num" val="0" gte="0"/>
      </iconSet>
    </cfRule>
  </conditionalFormatting>
  <conditionalFormatting sqref="N9:O9">
    <cfRule type="iconSet" priority="41">
      <iconSet iconSet="3Arrows">
        <cfvo type="percent" val="0"/>
        <cfvo type="percent" val="33"/>
        <cfvo type="percent" val="67"/>
      </iconSet>
    </cfRule>
    <cfRule type="iconSet" priority="40">
      <iconSet iconSet="3Arrows">
        <cfvo type="percent" val="0"/>
        <cfvo type="num" val="0"/>
        <cfvo type="num" val="0" gte="0"/>
      </iconSet>
    </cfRule>
  </conditionalFormatting>
  <conditionalFormatting sqref="Q9:R9">
    <cfRule type="iconSet" priority="33">
      <iconSet iconSet="3Arrows">
        <cfvo type="percent" val="0"/>
        <cfvo type="percent" val="33"/>
        <cfvo type="percent" val="67"/>
      </iconSet>
    </cfRule>
    <cfRule type="iconSet" priority="32">
      <iconSet iconSet="3Arrows">
        <cfvo type="percent" val="0"/>
        <cfvo type="num" val="0"/>
        <cfvo type="num" val="0" gte="0"/>
      </iconSet>
    </cfRule>
  </conditionalFormatting>
  <conditionalFormatting sqref="T9:U9">
    <cfRule type="iconSet" priority="25">
      <iconSet iconSet="3Arrows">
        <cfvo type="percent" val="0"/>
        <cfvo type="percent" val="33"/>
        <cfvo type="percent" val="67"/>
      </iconSet>
    </cfRule>
    <cfRule type="iconSet" priority="24">
      <iconSet iconSet="3Arrows">
        <cfvo type="percent" val="0"/>
        <cfvo type="num" val="0"/>
        <cfvo type="num" val="0" gte="0"/>
      </iconSet>
    </cfRule>
  </conditionalFormatting>
  <conditionalFormatting sqref="W9:X9">
    <cfRule type="iconSet" priority="17">
      <iconSet iconSet="3Arrows">
        <cfvo type="percent" val="0"/>
        <cfvo type="percent" val="33"/>
        <cfvo type="percent" val="67"/>
      </iconSet>
    </cfRule>
    <cfRule type="iconSet" priority="16">
      <iconSet iconSet="3Arrows">
        <cfvo type="percent" val="0"/>
        <cfvo type="num" val="0"/>
        <cfvo type="num" val="0" gte="0"/>
      </iconSet>
    </cfRule>
  </conditionalFormatting>
  <conditionalFormatting sqref="Z9:AA9">
    <cfRule type="iconSet" priority="9">
      <iconSet iconSet="3Arrows">
        <cfvo type="percent" val="0"/>
        <cfvo type="percent" val="33"/>
        <cfvo type="percent" val="67"/>
      </iconSet>
    </cfRule>
    <cfRule type="iconSet" priority="8">
      <iconSet iconSet="3Arrows">
        <cfvo type="percent" val="0"/>
        <cfvo type="num" val="0"/>
        <cfvo type="num" val="0" gte="0"/>
      </iconSet>
    </cfRule>
  </conditionalFormatting>
  <conditionalFormatting sqref="E10:F10">
    <cfRule type="iconSet" priority="63">
      <iconSet iconSet="3Arrows">
        <cfvo type="percent" val="0"/>
        <cfvo type="percent" val="33"/>
        <cfvo type="percent" val="67"/>
      </iconSet>
    </cfRule>
    <cfRule type="iconSet" priority="62">
      <iconSet iconSet="3Arrows">
        <cfvo type="percent" val="0"/>
        <cfvo type="num" val="0"/>
        <cfvo type="num" val="0" gte="0"/>
      </iconSet>
    </cfRule>
  </conditionalFormatting>
  <conditionalFormatting sqref="H10:I10">
    <cfRule type="iconSet" priority="55">
      <iconSet iconSet="3Arrows">
        <cfvo type="percent" val="0"/>
        <cfvo type="percent" val="33"/>
        <cfvo type="percent" val="67"/>
      </iconSet>
    </cfRule>
    <cfRule type="iconSet" priority="54">
      <iconSet iconSet="3Arrows">
        <cfvo type="percent" val="0"/>
        <cfvo type="num" val="0"/>
        <cfvo type="num" val="0" gte="0"/>
      </iconSet>
    </cfRule>
  </conditionalFormatting>
  <conditionalFormatting sqref="K10:L10">
    <cfRule type="iconSet" priority="47">
      <iconSet iconSet="3Arrows">
        <cfvo type="percent" val="0"/>
        <cfvo type="percent" val="33"/>
        <cfvo type="percent" val="67"/>
      </iconSet>
    </cfRule>
    <cfRule type="iconSet" priority="46">
      <iconSet iconSet="3Arrows">
        <cfvo type="percent" val="0"/>
        <cfvo type="num" val="0"/>
        <cfvo type="num" val="0" gte="0"/>
      </iconSet>
    </cfRule>
  </conditionalFormatting>
  <conditionalFormatting sqref="N10:O10">
    <cfRule type="iconSet" priority="39">
      <iconSet iconSet="3Arrows">
        <cfvo type="percent" val="0"/>
        <cfvo type="percent" val="33"/>
        <cfvo type="percent" val="67"/>
      </iconSet>
    </cfRule>
    <cfRule type="iconSet" priority="38">
      <iconSet iconSet="3Arrows">
        <cfvo type="percent" val="0"/>
        <cfvo type="num" val="0"/>
        <cfvo type="num" val="0" gte="0"/>
      </iconSet>
    </cfRule>
  </conditionalFormatting>
  <conditionalFormatting sqref="Q10:R10">
    <cfRule type="iconSet" priority="31">
      <iconSet iconSet="3Arrows">
        <cfvo type="percent" val="0"/>
        <cfvo type="percent" val="33"/>
        <cfvo type="percent" val="67"/>
      </iconSet>
    </cfRule>
    <cfRule type="iconSet" priority="30">
      <iconSet iconSet="3Arrows">
        <cfvo type="percent" val="0"/>
        <cfvo type="num" val="0"/>
        <cfvo type="num" val="0" gte="0"/>
      </iconSet>
    </cfRule>
  </conditionalFormatting>
  <conditionalFormatting sqref="T10:U10">
    <cfRule type="iconSet" priority="23">
      <iconSet iconSet="3Arrows">
        <cfvo type="percent" val="0"/>
        <cfvo type="percent" val="33"/>
        <cfvo type="percent" val="67"/>
      </iconSet>
    </cfRule>
    <cfRule type="iconSet" priority="22">
      <iconSet iconSet="3Arrows">
        <cfvo type="percent" val="0"/>
        <cfvo type="num" val="0"/>
        <cfvo type="num" val="0" gte="0"/>
      </iconSet>
    </cfRule>
  </conditionalFormatting>
  <conditionalFormatting sqref="W10:X10">
    <cfRule type="iconSet" priority="15">
      <iconSet iconSet="3Arrows">
        <cfvo type="percent" val="0"/>
        <cfvo type="percent" val="33"/>
        <cfvo type="percent" val="67"/>
      </iconSet>
    </cfRule>
    <cfRule type="iconSet" priority="14">
      <iconSet iconSet="3Arrows">
        <cfvo type="percent" val="0"/>
        <cfvo type="num" val="0"/>
        <cfvo type="num" val="0" gte="0"/>
      </iconSet>
    </cfRule>
  </conditionalFormatting>
  <conditionalFormatting sqref="Z10:AA10">
    <cfRule type="iconSet" priority="7">
      <iconSet iconSet="3Arrows">
        <cfvo type="percent" val="0"/>
        <cfvo type="percent" val="33"/>
        <cfvo type="percent" val="67"/>
      </iconSet>
    </cfRule>
    <cfRule type="iconSet" priority="6">
      <iconSet iconSet="3Arrows">
        <cfvo type="percent" val="0"/>
        <cfvo type="num" val="0"/>
        <cfvo type="num" val="0" gte="0"/>
      </iconSet>
    </cfRule>
  </conditionalFormatting>
  <conditionalFormatting sqref="E16:F16">
    <cfRule type="iconSet" priority="61">
      <iconSet iconSet="3Arrows">
        <cfvo type="percent" val="0"/>
        <cfvo type="percent" val="33"/>
        <cfvo type="percent" val="67"/>
      </iconSet>
    </cfRule>
    <cfRule type="iconSet" priority="60">
      <iconSet iconSet="3Arrows">
        <cfvo type="percent" val="0"/>
        <cfvo type="num" val="0"/>
        <cfvo type="num" val="0" gte="0"/>
      </iconSet>
    </cfRule>
  </conditionalFormatting>
  <conditionalFormatting sqref="H16:I16">
    <cfRule type="iconSet" priority="53">
      <iconSet iconSet="3Arrows">
        <cfvo type="percent" val="0"/>
        <cfvo type="percent" val="33"/>
        <cfvo type="percent" val="67"/>
      </iconSet>
    </cfRule>
    <cfRule type="iconSet" priority="52">
      <iconSet iconSet="3Arrows">
        <cfvo type="percent" val="0"/>
        <cfvo type="num" val="0"/>
        <cfvo type="num" val="0" gte="0"/>
      </iconSet>
    </cfRule>
  </conditionalFormatting>
  <conditionalFormatting sqref="K16:L16">
    <cfRule type="iconSet" priority="45">
      <iconSet iconSet="3Arrows">
        <cfvo type="percent" val="0"/>
        <cfvo type="percent" val="33"/>
        <cfvo type="percent" val="67"/>
      </iconSet>
    </cfRule>
    <cfRule type="iconSet" priority="44">
      <iconSet iconSet="3Arrows">
        <cfvo type="percent" val="0"/>
        <cfvo type="num" val="0"/>
        <cfvo type="num" val="0" gte="0"/>
      </iconSet>
    </cfRule>
  </conditionalFormatting>
  <conditionalFormatting sqref="N16:O16">
    <cfRule type="iconSet" priority="37">
      <iconSet iconSet="3Arrows">
        <cfvo type="percent" val="0"/>
        <cfvo type="percent" val="33"/>
        <cfvo type="percent" val="67"/>
      </iconSet>
    </cfRule>
    <cfRule type="iconSet" priority="36">
      <iconSet iconSet="3Arrows">
        <cfvo type="percent" val="0"/>
        <cfvo type="num" val="0"/>
        <cfvo type="num" val="0" gte="0"/>
      </iconSet>
    </cfRule>
  </conditionalFormatting>
  <conditionalFormatting sqref="Q16:R16">
    <cfRule type="iconSet" priority="29">
      <iconSet iconSet="3Arrows">
        <cfvo type="percent" val="0"/>
        <cfvo type="percent" val="33"/>
        <cfvo type="percent" val="67"/>
      </iconSet>
    </cfRule>
    <cfRule type="iconSet" priority="28">
      <iconSet iconSet="3Arrows">
        <cfvo type="percent" val="0"/>
        <cfvo type="num" val="0"/>
        <cfvo type="num" val="0" gte="0"/>
      </iconSet>
    </cfRule>
  </conditionalFormatting>
  <conditionalFormatting sqref="T16:U16">
    <cfRule type="iconSet" priority="21">
      <iconSet iconSet="3Arrows">
        <cfvo type="percent" val="0"/>
        <cfvo type="percent" val="33"/>
        <cfvo type="percent" val="67"/>
      </iconSet>
    </cfRule>
    <cfRule type="iconSet" priority="20">
      <iconSet iconSet="3Arrows">
        <cfvo type="percent" val="0"/>
        <cfvo type="num" val="0"/>
        <cfvo type="num" val="0" gte="0"/>
      </iconSet>
    </cfRule>
  </conditionalFormatting>
  <conditionalFormatting sqref="W16:X16">
    <cfRule type="iconSet" priority="13">
      <iconSet iconSet="3Arrows">
        <cfvo type="percent" val="0"/>
        <cfvo type="percent" val="33"/>
        <cfvo type="percent" val="67"/>
      </iconSet>
    </cfRule>
    <cfRule type="iconSet" priority="12">
      <iconSet iconSet="3Arrows">
        <cfvo type="percent" val="0"/>
        <cfvo type="num" val="0"/>
        <cfvo type="num" val="0" gte="0"/>
      </iconSet>
    </cfRule>
  </conditionalFormatting>
  <conditionalFormatting sqref="Z16:AA16">
    <cfRule type="iconSet" priority="5">
      <iconSet iconSet="3Arrows">
        <cfvo type="percent" val="0"/>
        <cfvo type="percent" val="33"/>
        <cfvo type="percent" val="67"/>
      </iconSet>
    </cfRule>
    <cfRule type="iconSet" priority="4">
      <iconSet iconSet="3Arrows">
        <cfvo type="percent" val="0"/>
        <cfvo type="num" val="0"/>
        <cfvo type="num" val="0" gte="0"/>
      </iconSet>
    </cfRule>
  </conditionalFormatting>
  <conditionalFormatting sqref="E17:F17">
    <cfRule type="iconSet" priority="59">
      <iconSet iconSet="3Arrows">
        <cfvo type="percent" val="0"/>
        <cfvo type="percent" val="33"/>
        <cfvo type="percent" val="67"/>
      </iconSet>
    </cfRule>
    <cfRule type="iconSet" priority="58">
      <iconSet iconSet="3Arrows">
        <cfvo type="percent" val="0"/>
        <cfvo type="num" val="0"/>
        <cfvo type="num" val="0" gte="0"/>
      </iconSet>
    </cfRule>
  </conditionalFormatting>
  <conditionalFormatting sqref="H17:I17">
    <cfRule type="iconSet" priority="51">
      <iconSet iconSet="3Arrows">
        <cfvo type="percent" val="0"/>
        <cfvo type="percent" val="33"/>
        <cfvo type="percent" val="67"/>
      </iconSet>
    </cfRule>
    <cfRule type="iconSet" priority="50">
      <iconSet iconSet="3Arrows">
        <cfvo type="percent" val="0"/>
        <cfvo type="num" val="0"/>
        <cfvo type="num" val="0" gte="0"/>
      </iconSet>
    </cfRule>
  </conditionalFormatting>
  <conditionalFormatting sqref="K17:L17">
    <cfRule type="iconSet" priority="43">
      <iconSet iconSet="3Arrows">
        <cfvo type="percent" val="0"/>
        <cfvo type="percent" val="33"/>
        <cfvo type="percent" val="67"/>
      </iconSet>
    </cfRule>
    <cfRule type="iconSet" priority="42">
      <iconSet iconSet="3Arrows">
        <cfvo type="percent" val="0"/>
        <cfvo type="num" val="0"/>
        <cfvo type="num" val="0" gte="0"/>
      </iconSet>
    </cfRule>
  </conditionalFormatting>
  <conditionalFormatting sqref="N17:O17">
    <cfRule type="iconSet" priority="35">
      <iconSet iconSet="3Arrows">
        <cfvo type="percent" val="0"/>
        <cfvo type="percent" val="33"/>
        <cfvo type="percent" val="67"/>
      </iconSet>
    </cfRule>
    <cfRule type="iconSet" priority="34">
      <iconSet iconSet="3Arrows">
        <cfvo type="percent" val="0"/>
        <cfvo type="num" val="0"/>
        <cfvo type="num" val="0" gte="0"/>
      </iconSet>
    </cfRule>
  </conditionalFormatting>
  <conditionalFormatting sqref="Q17:R17">
    <cfRule type="iconSet" priority="27">
      <iconSet iconSet="3Arrows">
        <cfvo type="percent" val="0"/>
        <cfvo type="percent" val="33"/>
        <cfvo type="percent" val="67"/>
      </iconSet>
    </cfRule>
    <cfRule type="iconSet" priority="26">
      <iconSet iconSet="3Arrows">
        <cfvo type="percent" val="0"/>
        <cfvo type="num" val="0"/>
        <cfvo type="num" val="0" gte="0"/>
      </iconSet>
    </cfRule>
  </conditionalFormatting>
  <conditionalFormatting sqref="T17:U17">
    <cfRule type="iconSet" priority="19">
      <iconSet iconSet="3Arrows">
        <cfvo type="percent" val="0"/>
        <cfvo type="percent" val="33"/>
        <cfvo type="percent" val="67"/>
      </iconSet>
    </cfRule>
    <cfRule type="iconSet" priority="18">
      <iconSet iconSet="3Arrows">
        <cfvo type="percent" val="0"/>
        <cfvo type="num" val="0"/>
        <cfvo type="num" val="0" gte="0"/>
      </iconSet>
    </cfRule>
  </conditionalFormatting>
  <conditionalFormatting sqref="W17:X17">
    <cfRule type="iconSet" priority="11">
      <iconSet iconSet="3Arrows">
        <cfvo type="percent" val="0"/>
        <cfvo type="percent" val="33"/>
        <cfvo type="percent" val="67"/>
      </iconSet>
    </cfRule>
    <cfRule type="iconSet" priority="10">
      <iconSet iconSet="3Arrows">
        <cfvo type="percent" val="0"/>
        <cfvo type="num" val="0"/>
        <cfvo type="num" val="0" gte="0"/>
      </iconSet>
    </cfRule>
  </conditionalFormatting>
  <conditionalFormatting sqref="Z17:AA17">
    <cfRule type="iconSet" priority="3">
      <iconSet iconSet="3Arrows">
        <cfvo type="percent" val="0"/>
        <cfvo type="percent" val="33"/>
        <cfvo type="percent" val="67"/>
      </iconSet>
    </cfRule>
    <cfRule type="iconSet" priority="2">
      <iconSet iconSet="3Arrows">
        <cfvo type="percent" val="0"/>
        <cfvo type="num" val="0"/>
        <cfvo type="num" val="0" gte="0"/>
      </iconSet>
    </cfRule>
  </conditionalFormatting>
  <conditionalFormatting sqref="T56:T58 R53:S55">
    <cfRule type="cellIs" dxfId="0" priority="1" operator="greaterThan">
      <formula>100</formula>
    </cfRule>
  </conditionalFormatting>
  <dataValidations count="2">
    <dataValidation type="list" allowBlank="1" showInputMessage="1" showErrorMessage="1" sqref="C19:F19 C30 E30:F30">
      <formula1>辅助表!$A$2:$A$4</formula1>
    </dataValidation>
    <dataValidation type="list" allowBlank="1" showInputMessage="1" showErrorMessage="1" sqref="C20:F29">
      <formula1>'人员数据-体系'!$H$1:$H$2</formula1>
    </dataValidation>
  </dataValidations>
  <hyperlinks>
    <hyperlink ref="Q14:R15" location="'部门损益表-原表'!A1" display="10000"/>
    <hyperlink ref="F5:F6" location="'人员数据-体系'!A1" display="下钻"/>
    <hyperlink ref="I5:I6" location="'人员数据-体系'!A1" display="下钻"/>
    <hyperlink ref="L5:L6" location="'人员数据-体系'!A1" display="下钻"/>
    <hyperlink ref="O5:O6" location="'中标情况-体系'!A1" display="下钻"/>
    <hyperlink ref="I140" location="'【现金利润】-明细数据'!A1" display="-0.997347364824681"/>
    <hyperlink ref="I141" location="'【现金利润】-明细数据'!A1" display="-0.277148289078902"/>
    <hyperlink ref="G142:H145" location="'6.1【现金利润】-明细数据'!A1" display="571.294788"/>
    <hyperlink ref="I142" location="'【现金利润】-明细数据'!A1" display="-0.279028749048331"/>
    <hyperlink ref="I143" location="'【现金利润】-明细数据'!A1" display="-0.0721263242055626"/>
    <hyperlink ref="I144" location="'【现金利润】-明细数据'!A1" display="-3.30352780360153"/>
    <hyperlink ref="I145" location="'【现金利润】-明细数据'!A1" display="-0.304909403334512"/>
    <hyperlink ref="I142:I145" location="'6.1【现金利润】-明细数据'!A1" display="-0.279028749048331"/>
    <hyperlink ref="J142:J145" location="'6.1【现金利润】-明细数据'!A1" display="0.263762348285053"/>
    <hyperlink ref="U5:U6" location="'收款报表-体系'!A1" display="下钻"/>
    <hyperlink ref="R5:R6" location="'签约情况-体系'!A1" display="下钻"/>
    <hyperlink ref="X5:X6" location="'收款-分时间-体系'!A1" display="下钻"/>
    <hyperlink ref="AA5:AA6" location="'终验-损益-体系'!A1" display="下钻"/>
    <hyperlink ref="F12:F13" location="'不同类型的人员投入情况-体系'!A1" display="下钻"/>
    <hyperlink ref="I12:I13" location="'完工--体系'!A1" display="下钻"/>
    <hyperlink ref="L12:L13" location="'完工--体系'!A1" display="下钻"/>
    <hyperlink ref="O12:O13" location="'完工--体系'!A1" display="下钻"/>
    <hyperlink ref="R12:R13" location="'终验-损益-体系'!A1" display="下钻"/>
    <hyperlink ref="U12:U13" location="'终验-损益-体系'!A1" display="下钻"/>
    <hyperlink ref="X12:X13" location="'终验-损益-体系'!A1" display="下钻"/>
    <hyperlink ref="AA12:AA13" location="'现金利润-体系'!A1" display="下钻"/>
  </hyperlinks>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4"/>
  <dimension ref="A1:S10"/>
  <sheetViews>
    <sheetView workbookViewId="0">
      <selection activeCell="A1" sqref="A1:N2"/>
    </sheetView>
  </sheetViews>
  <sheetFormatPr defaultColWidth="9.10185185185185" defaultRowHeight="13.2"/>
  <sheetData>
    <row r="1" spans="1:14">
      <c r="A1" s="28" t="s">
        <v>792</v>
      </c>
      <c r="B1" s="28"/>
      <c r="C1" s="28"/>
      <c r="D1" s="28"/>
      <c r="E1" s="28"/>
      <c r="F1" s="28"/>
      <c r="G1" s="28"/>
      <c r="H1" s="28"/>
      <c r="I1" s="28"/>
      <c r="J1" s="28"/>
      <c r="K1" s="28"/>
      <c r="L1" s="28"/>
      <c r="M1" s="28"/>
      <c r="N1" s="28"/>
    </row>
    <row r="2" spans="1:19">
      <c r="A2" s="32"/>
      <c r="B2" s="108" t="s">
        <v>428</v>
      </c>
      <c r="C2" s="108"/>
      <c r="D2" s="108"/>
      <c r="E2" s="108"/>
      <c r="F2" s="108"/>
      <c r="G2" s="108"/>
      <c r="H2" s="108"/>
      <c r="I2" s="108"/>
      <c r="J2" s="108"/>
      <c r="K2" s="108"/>
      <c r="L2" s="108"/>
      <c r="M2" s="108"/>
      <c r="N2" s="108"/>
      <c r="O2" s="30" t="s">
        <v>380</v>
      </c>
      <c r="P2" s="30"/>
      <c r="Q2" s="30"/>
      <c r="R2" s="30"/>
      <c r="S2" s="30"/>
    </row>
    <row r="3" ht="32" customHeight="1" spans="1:19">
      <c r="A3" s="32"/>
      <c r="B3" s="106" t="s">
        <v>793</v>
      </c>
      <c r="C3" s="107" t="s">
        <v>944</v>
      </c>
      <c r="D3" s="107" t="s">
        <v>945</v>
      </c>
      <c r="E3" s="155" t="s">
        <v>946</v>
      </c>
      <c r="F3" s="108" t="s">
        <v>389</v>
      </c>
      <c r="G3" s="107" t="s">
        <v>947</v>
      </c>
      <c r="H3" s="107" t="s">
        <v>948</v>
      </c>
      <c r="I3" s="107" t="s">
        <v>949</v>
      </c>
      <c r="J3" s="107" t="s">
        <v>794</v>
      </c>
      <c r="K3" s="107" t="s">
        <v>950</v>
      </c>
      <c r="L3" s="107" t="s">
        <v>951</v>
      </c>
      <c r="M3" s="107" t="s">
        <v>952</v>
      </c>
      <c r="N3" s="107" t="s">
        <v>953</v>
      </c>
      <c r="O3" s="107" t="s">
        <v>389</v>
      </c>
      <c r="P3" s="107" t="s">
        <v>793</v>
      </c>
      <c r="Q3" s="107" t="s">
        <v>951</v>
      </c>
      <c r="R3" s="107" t="s">
        <v>794</v>
      </c>
      <c r="S3" s="107" t="s">
        <v>954</v>
      </c>
    </row>
    <row r="4" ht="27" customHeight="1" spans="1:19">
      <c r="A4" s="67" t="s">
        <v>437</v>
      </c>
      <c r="B4" s="67">
        <v>123</v>
      </c>
      <c r="C4" s="67">
        <v>124</v>
      </c>
      <c r="D4" s="67">
        <v>125</v>
      </c>
      <c r="E4" s="67">
        <v>126</v>
      </c>
      <c r="F4" s="67">
        <v>127</v>
      </c>
      <c r="G4" s="67">
        <v>128</v>
      </c>
      <c r="H4" s="67">
        <v>129</v>
      </c>
      <c r="I4" s="67">
        <v>130</v>
      </c>
      <c r="J4" s="67">
        <v>131</v>
      </c>
      <c r="K4" s="67">
        <v>132</v>
      </c>
      <c r="L4" s="67">
        <v>133</v>
      </c>
      <c r="M4" s="67">
        <v>134</v>
      </c>
      <c r="N4" s="67">
        <v>135</v>
      </c>
      <c r="O4" s="67">
        <v>136</v>
      </c>
      <c r="P4" s="67">
        <v>137</v>
      </c>
      <c r="Q4" s="67">
        <v>138</v>
      </c>
      <c r="R4" s="67">
        <v>139</v>
      </c>
      <c r="S4" s="67">
        <v>140</v>
      </c>
    </row>
    <row r="5" ht="14.4" spans="1:19">
      <c r="A5" s="67" t="s">
        <v>410</v>
      </c>
      <c r="B5" s="67">
        <v>124</v>
      </c>
      <c r="C5" s="67">
        <v>125</v>
      </c>
      <c r="D5" s="67">
        <v>126</v>
      </c>
      <c r="E5" s="67">
        <v>127</v>
      </c>
      <c r="F5" s="67">
        <v>128</v>
      </c>
      <c r="G5" s="67">
        <v>129</v>
      </c>
      <c r="H5" s="67">
        <v>130</v>
      </c>
      <c r="I5" s="67">
        <v>131</v>
      </c>
      <c r="J5" s="67">
        <v>132</v>
      </c>
      <c r="K5" s="67">
        <v>133</v>
      </c>
      <c r="L5" s="67">
        <v>134</v>
      </c>
      <c r="M5" s="67">
        <v>135</v>
      </c>
      <c r="N5" s="67">
        <v>136</v>
      </c>
      <c r="O5" s="67">
        <v>137</v>
      </c>
      <c r="P5" s="67">
        <v>138</v>
      </c>
      <c r="Q5" s="67">
        <v>139</v>
      </c>
      <c r="R5" s="67">
        <v>140</v>
      </c>
      <c r="S5" s="67">
        <v>141</v>
      </c>
    </row>
    <row r="6" ht="14.4" spans="1:19">
      <c r="A6" s="67" t="s">
        <v>414</v>
      </c>
      <c r="B6" s="67">
        <v>125</v>
      </c>
      <c r="C6" s="67">
        <v>126</v>
      </c>
      <c r="D6" s="67">
        <v>127</v>
      </c>
      <c r="E6" s="67">
        <v>128</v>
      </c>
      <c r="F6" s="67">
        <v>129</v>
      </c>
      <c r="G6" s="67">
        <v>130</v>
      </c>
      <c r="H6" s="67">
        <v>131</v>
      </c>
      <c r="I6" s="67">
        <v>132</v>
      </c>
      <c r="J6" s="67">
        <v>133</v>
      </c>
      <c r="K6" s="67">
        <v>134</v>
      </c>
      <c r="L6" s="67">
        <v>135</v>
      </c>
      <c r="M6" s="67">
        <v>136</v>
      </c>
      <c r="N6" s="67">
        <v>137</v>
      </c>
      <c r="O6" s="67">
        <v>138</v>
      </c>
      <c r="P6" s="67">
        <v>139</v>
      </c>
      <c r="Q6" s="67">
        <v>140</v>
      </c>
      <c r="R6" s="67">
        <v>141</v>
      </c>
      <c r="S6" s="67">
        <v>142</v>
      </c>
    </row>
    <row r="7" ht="14.4" spans="1:19">
      <c r="A7" s="67" t="s">
        <v>416</v>
      </c>
      <c r="B7" s="67">
        <v>126</v>
      </c>
      <c r="C7" s="67">
        <v>127</v>
      </c>
      <c r="D7" s="67">
        <v>128</v>
      </c>
      <c r="E7" s="67">
        <v>129</v>
      </c>
      <c r="F7" s="67">
        <v>130</v>
      </c>
      <c r="G7" s="67">
        <v>131</v>
      </c>
      <c r="H7" s="67">
        <v>132</v>
      </c>
      <c r="I7" s="67">
        <v>133</v>
      </c>
      <c r="J7" s="67">
        <v>134</v>
      </c>
      <c r="K7" s="67">
        <v>135</v>
      </c>
      <c r="L7" s="67">
        <v>136</v>
      </c>
      <c r="M7" s="67">
        <v>137</v>
      </c>
      <c r="N7" s="67">
        <v>138</v>
      </c>
      <c r="O7" s="67">
        <v>139</v>
      </c>
      <c r="P7" s="67">
        <v>140</v>
      </c>
      <c r="Q7" s="67">
        <v>141</v>
      </c>
      <c r="R7" s="67">
        <v>142</v>
      </c>
      <c r="S7" s="67">
        <v>143</v>
      </c>
    </row>
    <row r="8" ht="14.4" spans="1:19">
      <c r="A8" s="67" t="s">
        <v>418</v>
      </c>
      <c r="B8" s="67">
        <v>127</v>
      </c>
      <c r="C8" s="67">
        <v>128</v>
      </c>
      <c r="D8" s="67">
        <v>129</v>
      </c>
      <c r="E8" s="67">
        <v>130</v>
      </c>
      <c r="F8" s="67">
        <v>131</v>
      </c>
      <c r="G8" s="67">
        <v>132</v>
      </c>
      <c r="H8" s="67">
        <v>133</v>
      </c>
      <c r="I8" s="67">
        <v>134</v>
      </c>
      <c r="J8" s="67">
        <v>135</v>
      </c>
      <c r="K8" s="67">
        <v>136</v>
      </c>
      <c r="L8" s="67">
        <v>137</v>
      </c>
      <c r="M8" s="67">
        <v>138</v>
      </c>
      <c r="N8" s="67">
        <v>139</v>
      </c>
      <c r="O8" s="67">
        <v>140</v>
      </c>
      <c r="P8" s="67">
        <v>141</v>
      </c>
      <c r="Q8" s="67">
        <v>142</v>
      </c>
      <c r="R8" s="67">
        <v>143</v>
      </c>
      <c r="S8" s="67">
        <v>144</v>
      </c>
    </row>
    <row r="9" ht="14.4" spans="1:19">
      <c r="A9" s="67" t="s">
        <v>420</v>
      </c>
      <c r="B9" s="67">
        <v>128</v>
      </c>
      <c r="C9" s="67">
        <v>129</v>
      </c>
      <c r="D9" s="67">
        <v>130</v>
      </c>
      <c r="E9" s="67">
        <v>131</v>
      </c>
      <c r="F9" s="67">
        <v>132</v>
      </c>
      <c r="G9" s="67">
        <v>133</v>
      </c>
      <c r="H9" s="67">
        <v>134</v>
      </c>
      <c r="I9" s="67">
        <v>135</v>
      </c>
      <c r="J9" s="67">
        <v>136</v>
      </c>
      <c r="K9" s="67">
        <v>137</v>
      </c>
      <c r="L9" s="67">
        <v>138</v>
      </c>
      <c r="M9" s="67">
        <v>139</v>
      </c>
      <c r="N9" s="67">
        <v>140</v>
      </c>
      <c r="O9" s="67">
        <v>141</v>
      </c>
      <c r="P9" s="67">
        <v>142</v>
      </c>
      <c r="Q9" s="67">
        <v>143</v>
      </c>
      <c r="R9" s="67">
        <v>144</v>
      </c>
      <c r="S9" s="67">
        <v>145</v>
      </c>
    </row>
    <row r="10" ht="14.4" spans="1:19">
      <c r="A10" s="67" t="s">
        <v>430</v>
      </c>
      <c r="B10" s="67">
        <v>129</v>
      </c>
      <c r="C10" s="67">
        <v>130</v>
      </c>
      <c r="D10" s="67">
        <v>131</v>
      </c>
      <c r="E10" s="67">
        <v>132</v>
      </c>
      <c r="F10" s="67">
        <v>133</v>
      </c>
      <c r="G10" s="67">
        <v>134</v>
      </c>
      <c r="H10" s="67">
        <v>135</v>
      </c>
      <c r="I10" s="67">
        <v>136</v>
      </c>
      <c r="J10" s="67">
        <v>137</v>
      </c>
      <c r="K10" s="67">
        <v>138</v>
      </c>
      <c r="L10" s="67">
        <v>139</v>
      </c>
      <c r="M10" s="67">
        <v>140</v>
      </c>
      <c r="N10" s="67">
        <v>141</v>
      </c>
      <c r="O10" s="67">
        <v>142</v>
      </c>
      <c r="P10" s="67">
        <v>143</v>
      </c>
      <c r="Q10" s="67">
        <v>144</v>
      </c>
      <c r="R10" s="67">
        <v>145</v>
      </c>
      <c r="S10" s="67">
        <v>146</v>
      </c>
    </row>
  </sheetData>
  <mergeCells count="3">
    <mergeCell ref="A1:M1"/>
    <mergeCell ref="B2:N2"/>
    <mergeCell ref="O2:S2"/>
  </mergeCells>
  <hyperlinks>
    <hyperlink ref="A4" location="'签约收款报表-体系&amp;客户'!A1" display="合计"/>
    <hyperlink ref="B4" location="'签约收款报表-体系'!A1" display="123"/>
    <hyperlink ref="B5" location="'签约收款报表-体系'!A1" display="124"/>
    <hyperlink ref="B6" location="'签约收款报表-体系'!A1" display="125"/>
    <hyperlink ref="B7" location="'签约收款报表-体系'!A1" display="126"/>
    <hyperlink ref="B8" location="'签约收款报表-体系'!A1" display="127"/>
    <hyperlink ref="B9" location="'签约收款报表-体系'!A1" display="128"/>
    <hyperlink ref="B10" location="'签约收款报表-体系'!A1" display="129"/>
    <hyperlink ref="C4" location="'签约收款报表-体系'!A1" display="124"/>
    <hyperlink ref="D4" location="'签约收款报表-体系'!A1" display="125"/>
    <hyperlink ref="E4" location="'签约收款报表-体系'!A1" display="126"/>
    <hyperlink ref="F4" location="'签约收款报表-体系'!A1" display="127"/>
    <hyperlink ref="G4" location="'签约收款报表-体系'!A1" display="128"/>
    <hyperlink ref="H4" location="'签约收款报表-体系'!A1" display="129"/>
    <hyperlink ref="I4" location="'签约收款报表-体系'!A1" display="130"/>
    <hyperlink ref="J4" location="'签约收款报表-体系'!A1" display="131"/>
    <hyperlink ref="K4" location="'签约收款报表-体系'!A1" display="132"/>
    <hyperlink ref="L4" location="'签约收款报表-体系'!A1" display="133"/>
    <hyperlink ref="M4" location="'签约收款报表-体系'!A1" display="134"/>
    <hyperlink ref="N4" location="'签约收款报表-体系'!A1" display="135"/>
    <hyperlink ref="O4" location="'签约收款报表-体系'!A1" display="136"/>
    <hyperlink ref="P4" location="'签约收款报表-体系'!A1" display="137"/>
    <hyperlink ref="Q4" location="'签约收款报表-体系'!A1" display="138"/>
    <hyperlink ref="R4" location="'签约收款报表-体系'!A1" display="139"/>
    <hyperlink ref="S4" location="'签约收款报表-体系'!A1" display="140"/>
    <hyperlink ref="C5" location="'签约收款报表-体系'!A1" display="125"/>
    <hyperlink ref="D5" location="'签约收款报表-体系'!A1" display="126"/>
    <hyperlink ref="E5" location="'签约收款报表-体系'!A1" display="127"/>
    <hyperlink ref="F5" location="'签约收款报表-体系'!A1" display="128"/>
    <hyperlink ref="G5" location="'签约收款报表-体系'!A1" display="129"/>
    <hyperlink ref="H5" location="'签约收款报表-体系'!A1" display="130"/>
    <hyperlink ref="I5" location="'签约收款报表-体系'!A1" display="131"/>
    <hyperlink ref="J5" location="'签约收款报表-体系'!A1" display="132"/>
    <hyperlink ref="K5" location="'签约收款报表-体系'!A1" display="133"/>
    <hyperlink ref="L5" location="'签约收款报表-体系'!A1" display="134"/>
    <hyperlink ref="M5" location="'签约收款报表-体系'!A1" display="135"/>
    <hyperlink ref="N5" location="'签约收款报表-体系'!A1" display="136"/>
    <hyperlink ref="O5" location="'签约收款报表-体系'!A1" display="137"/>
    <hyperlink ref="P5" location="'签约收款报表-体系'!A1" display="138"/>
    <hyperlink ref="Q5" location="'签约收款报表-体系'!A1" display="139"/>
    <hyperlink ref="R5" location="'签约收款报表-体系'!A1" display="140"/>
    <hyperlink ref="S5" location="'签约收款报表-体系'!A1" display="141"/>
    <hyperlink ref="C6" location="'签约收款报表-体系'!A1" display="126"/>
    <hyperlink ref="D6" location="'签约收款报表-体系'!A1" display="127"/>
    <hyperlink ref="E6" location="'签约收款报表-体系'!A1" display="128"/>
    <hyperlink ref="F6" location="'签约收款报表-体系'!A1" display="129"/>
    <hyperlink ref="G6" location="'签约收款报表-体系'!A1" display="130"/>
    <hyperlink ref="H6" location="'签约收款报表-体系'!A1" display="131"/>
    <hyperlink ref="I6" location="'签约收款报表-体系'!A1" display="132"/>
    <hyperlink ref="J6" location="'签约收款报表-体系'!A1" display="133"/>
    <hyperlink ref="K6" location="'签约收款报表-体系'!A1" display="134"/>
    <hyperlink ref="L6" location="'签约收款报表-体系'!A1" display="135"/>
    <hyperlink ref="M6" location="'签约收款报表-体系'!A1" display="136"/>
    <hyperlink ref="N6" location="'签约收款报表-体系'!A1" display="137"/>
    <hyperlink ref="O6" location="'签约收款报表-体系'!A1" display="138"/>
    <hyperlink ref="P6" location="'签约收款报表-体系'!A1" display="139"/>
    <hyperlink ref="Q6" location="'签约收款报表-体系'!A1" display="140"/>
    <hyperlink ref="R6" location="'签约收款报表-体系'!A1" display="141"/>
    <hyperlink ref="S6" location="'签约收款报表-体系'!A1" display="142"/>
    <hyperlink ref="C7" location="'签约收款报表-体系'!A1" display="127"/>
    <hyperlink ref="D7" location="'签约收款报表-体系'!A1" display="128"/>
    <hyperlink ref="E7" location="'签约收款报表-体系'!A1" display="129"/>
    <hyperlink ref="F7" location="'签约收款报表-体系'!A1" display="130"/>
    <hyperlink ref="G7" location="'签约收款报表-体系'!A1" display="131"/>
    <hyperlink ref="H7" location="'签约收款报表-体系'!A1" display="132"/>
    <hyperlink ref="I7" location="'签约收款报表-体系'!A1" display="133"/>
    <hyperlink ref="J7" location="'签约收款报表-体系'!A1" display="134"/>
    <hyperlink ref="K7" location="'签约收款报表-体系'!A1" display="135"/>
    <hyperlink ref="L7" location="'签约收款报表-体系'!A1" display="136"/>
    <hyperlink ref="M7" location="'签约收款报表-体系'!A1" display="137"/>
    <hyperlink ref="N7" location="'签约收款报表-体系'!A1" display="138"/>
    <hyperlink ref="O7" location="'签约收款报表-体系'!A1" display="139"/>
    <hyperlink ref="P7" location="'签约收款报表-体系'!A1" display="140"/>
    <hyperlink ref="Q7" location="'签约收款报表-体系'!A1" display="141"/>
    <hyperlink ref="R7" location="'签约收款报表-体系'!A1" display="142"/>
    <hyperlink ref="S7" location="'签约收款报表-体系'!A1" display="143"/>
    <hyperlink ref="C8" location="'签约收款报表-体系'!A1" display="128"/>
    <hyperlink ref="D8" location="'签约收款报表-体系'!A1" display="129"/>
    <hyperlink ref="E8" location="'签约收款报表-体系'!A1" display="130"/>
    <hyperlink ref="F8" location="'签约收款报表-体系'!A1" display="131"/>
    <hyperlink ref="G8" location="'签约收款报表-体系'!A1" display="132"/>
    <hyperlink ref="H8" location="'签约收款报表-体系'!A1" display="133"/>
    <hyperlink ref="I8" location="'签约收款报表-体系'!A1" display="134"/>
    <hyperlink ref="J8" location="'签约收款报表-体系'!A1" display="135"/>
    <hyperlink ref="K8" location="'签约收款报表-体系'!A1" display="136"/>
    <hyperlink ref="L8" location="'签约收款报表-体系'!A1" display="137"/>
    <hyperlink ref="M8" location="'签约收款报表-体系'!A1" display="138"/>
    <hyperlink ref="N8" location="'签约收款报表-体系'!A1" display="139"/>
    <hyperlink ref="O8" location="'签约收款报表-体系'!A1" display="140"/>
    <hyperlink ref="P8" location="'签约收款报表-体系'!A1" display="141"/>
    <hyperlink ref="Q8" location="'签约收款报表-体系'!A1" display="142"/>
    <hyperlink ref="R8" location="'签约收款报表-体系'!A1" display="143"/>
    <hyperlink ref="S8" location="'签约收款报表-体系'!A1" display="144"/>
    <hyperlink ref="C9" location="'签约收款报表-体系'!A1" display="129"/>
    <hyperlink ref="D9" location="'签约收款报表-体系'!A1" display="130"/>
    <hyperlink ref="E9" location="'签约收款报表-体系'!A1" display="131"/>
    <hyperlink ref="F9" location="'签约收款报表-体系'!A1" display="132"/>
    <hyperlink ref="G9" location="'签约收款报表-体系'!A1" display="133"/>
    <hyperlink ref="H9" location="'签约收款报表-体系'!A1" display="134"/>
    <hyperlink ref="I9" location="'签约收款报表-体系'!A1" display="135"/>
    <hyperlink ref="J9" location="'签约收款报表-体系'!A1" display="136"/>
    <hyperlink ref="K9" location="'签约收款报表-体系'!A1" display="137"/>
    <hyperlink ref="L9" location="'签约收款报表-体系'!A1" display="138"/>
    <hyperlink ref="M9" location="'签约收款报表-体系'!A1" display="139"/>
    <hyperlink ref="N9" location="'签约收款报表-体系'!A1" display="140"/>
    <hyperlink ref="O9" location="'签约收款报表-体系'!A1" display="141"/>
    <hyperlink ref="P9" location="'签约收款报表-体系'!A1" display="142"/>
    <hyperlink ref="Q9" location="'签约收款报表-体系'!A1" display="143"/>
    <hyperlink ref="R9" location="'签约收款报表-体系'!A1" display="144"/>
    <hyperlink ref="S9" location="'签约收款报表-体系'!A1" display="145"/>
    <hyperlink ref="C10" location="'签约收款报表-体系'!A1" display="130"/>
    <hyperlink ref="D10" location="'签约收款报表-体系'!A1" display="131"/>
    <hyperlink ref="E10" location="'签约收款报表-体系'!A1" display="132"/>
    <hyperlink ref="F10" location="'签约收款报表-体系'!A1" display="133"/>
    <hyperlink ref="G10" location="'签约收款报表-体系'!A1" display="134"/>
    <hyperlink ref="H10" location="'签约收款报表-体系'!A1" display="135"/>
    <hyperlink ref="I10" location="'签约收款报表-体系'!A1" display="136"/>
    <hyperlink ref="J10" location="'签约收款报表-体系'!A1" display="137"/>
    <hyperlink ref="K10" location="'签约收款报表-体系'!A1" display="138"/>
    <hyperlink ref="L10" location="'签约收款报表-体系'!A1" display="139"/>
    <hyperlink ref="M10" location="'签约收款报表-体系'!A1" display="140"/>
    <hyperlink ref="N10" location="'签约收款报表-体系'!A1" display="141"/>
    <hyperlink ref="O10" location="'签约收款报表-体系'!A1" display="142"/>
    <hyperlink ref="P10" location="'签约收款报表-体系'!A1" display="143"/>
    <hyperlink ref="Q10" location="'签约收款报表-体系'!A1" display="144"/>
    <hyperlink ref="R10" location="'签约收款报表-体系'!A1" display="145"/>
    <hyperlink ref="S10" location="'签约收款报表-体系'!A1" display="146"/>
    <hyperlink ref="A5" location="'签约收款报表-体系&amp;客户'!A1" display="体系1"/>
    <hyperlink ref="A6" location="'签约收款报表-体系&amp;客户'!A1" display="体系2"/>
    <hyperlink ref="A7" location="'签约收款报表-体系&amp;客户'!A1" display="体系3"/>
    <hyperlink ref="A8" location="'签约收款报表-体系&amp;客户'!A1" display="体系4"/>
    <hyperlink ref="A9" location="'签约收款报表-体系&amp;客户'!A1" display="体系5"/>
    <hyperlink ref="A10" location="'签约收款报表-体系&amp;客户'!A1" display="体系6"/>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5"/>
  <dimension ref="A1:T11"/>
  <sheetViews>
    <sheetView workbookViewId="0">
      <selection activeCell="A1" sqref="A1:A2"/>
    </sheetView>
  </sheetViews>
  <sheetFormatPr defaultColWidth="9.10185185185185" defaultRowHeight="13.2"/>
  <sheetData>
    <row r="1" spans="2:15">
      <c r="B1" s="28" t="s">
        <v>792</v>
      </c>
      <c r="C1" s="28"/>
      <c r="D1" s="28"/>
      <c r="E1" s="28"/>
      <c r="F1" s="28"/>
      <c r="G1" s="28"/>
      <c r="H1" s="28"/>
      <c r="I1" s="28"/>
      <c r="J1" s="28"/>
      <c r="K1" s="28"/>
      <c r="L1" s="28"/>
      <c r="M1" s="28"/>
      <c r="N1" s="28"/>
      <c r="O1" s="28"/>
    </row>
    <row r="2" spans="1:20">
      <c r="A2" s="32"/>
      <c r="B2" s="32"/>
      <c r="C2" s="108" t="s">
        <v>428</v>
      </c>
      <c r="D2" s="108"/>
      <c r="E2" s="108"/>
      <c r="F2" s="108"/>
      <c r="G2" s="108"/>
      <c r="H2" s="108"/>
      <c r="I2" s="108"/>
      <c r="J2" s="108"/>
      <c r="K2" s="108"/>
      <c r="L2" s="108"/>
      <c r="M2" s="108"/>
      <c r="N2" s="108"/>
      <c r="O2" s="108"/>
      <c r="P2" s="30" t="s">
        <v>380</v>
      </c>
      <c r="Q2" s="30"/>
      <c r="R2" s="30"/>
      <c r="S2" s="30"/>
      <c r="T2" s="30"/>
    </row>
    <row r="3" ht="32" customHeight="1" spans="1:20">
      <c r="A3" s="32"/>
      <c r="B3" s="32"/>
      <c r="C3" s="106" t="s">
        <v>793</v>
      </c>
      <c r="D3" s="107" t="s">
        <v>944</v>
      </c>
      <c r="E3" s="107" t="s">
        <v>945</v>
      </c>
      <c r="F3" s="155" t="s">
        <v>946</v>
      </c>
      <c r="G3" s="108" t="s">
        <v>389</v>
      </c>
      <c r="H3" s="107" t="s">
        <v>947</v>
      </c>
      <c r="I3" s="107" t="s">
        <v>948</v>
      </c>
      <c r="J3" s="107" t="s">
        <v>949</v>
      </c>
      <c r="K3" s="107" t="s">
        <v>794</v>
      </c>
      <c r="L3" s="107" t="s">
        <v>950</v>
      </c>
      <c r="M3" s="107" t="s">
        <v>951</v>
      </c>
      <c r="N3" s="107" t="s">
        <v>952</v>
      </c>
      <c r="O3" s="107" t="s">
        <v>953</v>
      </c>
      <c r="P3" s="107" t="s">
        <v>389</v>
      </c>
      <c r="Q3" s="107" t="s">
        <v>793</v>
      </c>
      <c r="R3" s="107" t="s">
        <v>951</v>
      </c>
      <c r="S3" s="107" t="s">
        <v>794</v>
      </c>
      <c r="T3" s="107" t="s">
        <v>954</v>
      </c>
    </row>
    <row r="4" ht="27" customHeight="1" spans="1:20">
      <c r="A4" s="30" t="s">
        <v>431</v>
      </c>
      <c r="B4" s="109" t="s">
        <v>437</v>
      </c>
      <c r="C4" s="32"/>
      <c r="D4" s="32"/>
      <c r="E4" s="32"/>
      <c r="F4" s="32"/>
      <c r="G4" s="32"/>
      <c r="H4" s="32"/>
      <c r="I4" s="32"/>
      <c r="J4" s="32"/>
      <c r="K4" s="32"/>
      <c r="L4" s="32"/>
      <c r="M4" s="32"/>
      <c r="N4" s="32"/>
      <c r="O4" s="32"/>
      <c r="P4" s="32"/>
      <c r="Q4" s="32"/>
      <c r="R4" s="32"/>
      <c r="S4" s="32"/>
      <c r="T4" s="32"/>
    </row>
    <row r="5" ht="14.4" spans="1:20">
      <c r="A5" s="30"/>
      <c r="B5" s="31" t="s">
        <v>649</v>
      </c>
      <c r="C5" s="32"/>
      <c r="D5" s="32"/>
      <c r="E5" s="32"/>
      <c r="F5" s="32"/>
      <c r="G5" s="32"/>
      <c r="H5" s="32"/>
      <c r="I5" s="32"/>
      <c r="J5" s="32"/>
      <c r="K5" s="32"/>
      <c r="L5" s="32"/>
      <c r="M5" s="32"/>
      <c r="N5" s="32"/>
      <c r="O5" s="32"/>
      <c r="P5" s="32"/>
      <c r="Q5" s="32"/>
      <c r="R5" s="32"/>
      <c r="S5" s="32"/>
      <c r="T5" s="32"/>
    </row>
    <row r="6" ht="14.4" spans="1:20">
      <c r="A6" s="30"/>
      <c r="B6" s="67" t="s">
        <v>650</v>
      </c>
      <c r="C6" s="32"/>
      <c r="D6" s="32"/>
      <c r="E6" s="32"/>
      <c r="F6" s="32"/>
      <c r="G6" s="32"/>
      <c r="H6" s="32"/>
      <c r="I6" s="32"/>
      <c r="J6" s="32"/>
      <c r="K6" s="32"/>
      <c r="L6" s="32"/>
      <c r="M6" s="32"/>
      <c r="N6" s="32"/>
      <c r="O6" s="32"/>
      <c r="P6" s="32"/>
      <c r="Q6" s="32"/>
      <c r="R6" s="32"/>
      <c r="S6" s="32"/>
      <c r="T6" s="32"/>
    </row>
    <row r="7" ht="14.4" spans="1:20">
      <c r="A7" s="30"/>
      <c r="B7" s="67" t="s">
        <v>651</v>
      </c>
      <c r="C7" s="32"/>
      <c r="D7" s="32"/>
      <c r="E7" s="32"/>
      <c r="F7" s="32"/>
      <c r="G7" s="32"/>
      <c r="H7" s="32"/>
      <c r="I7" s="32"/>
      <c r="J7" s="32"/>
      <c r="K7" s="32"/>
      <c r="L7" s="32"/>
      <c r="M7" s="32"/>
      <c r="N7" s="32"/>
      <c r="O7" s="32"/>
      <c r="P7" s="32"/>
      <c r="Q7" s="32"/>
      <c r="R7" s="32"/>
      <c r="S7" s="32"/>
      <c r="T7" s="32"/>
    </row>
    <row r="8" ht="14.4" spans="1:20">
      <c r="A8" s="30"/>
      <c r="B8" s="67" t="s">
        <v>652</v>
      </c>
      <c r="C8" s="32"/>
      <c r="D8" s="32"/>
      <c r="E8" s="32"/>
      <c r="F8" s="32"/>
      <c r="G8" s="32"/>
      <c r="H8" s="32"/>
      <c r="I8" s="32"/>
      <c r="J8" s="32"/>
      <c r="K8" s="32"/>
      <c r="L8" s="32"/>
      <c r="M8" s="32"/>
      <c r="N8" s="32"/>
      <c r="O8" s="32"/>
      <c r="P8" s="32"/>
      <c r="Q8" s="32"/>
      <c r="R8" s="32"/>
      <c r="S8" s="32"/>
      <c r="T8" s="32"/>
    </row>
    <row r="9" ht="14.4" spans="1:20">
      <c r="A9" s="30"/>
      <c r="B9" s="67" t="s">
        <v>653</v>
      </c>
      <c r="C9" s="32"/>
      <c r="D9" s="32"/>
      <c r="E9" s="32"/>
      <c r="F9" s="32"/>
      <c r="G9" s="32"/>
      <c r="H9" s="32"/>
      <c r="I9" s="32"/>
      <c r="J9" s="32"/>
      <c r="K9" s="32"/>
      <c r="L9" s="32"/>
      <c r="M9" s="32"/>
      <c r="N9" s="32"/>
      <c r="O9" s="32"/>
      <c r="P9" s="32"/>
      <c r="Q9" s="32"/>
      <c r="R9" s="32"/>
      <c r="S9" s="32"/>
      <c r="T9" s="32"/>
    </row>
    <row r="10" ht="14.4" spans="1:20">
      <c r="A10" s="30"/>
      <c r="B10" s="67" t="s">
        <v>654</v>
      </c>
      <c r="C10" s="32"/>
      <c r="D10" s="32"/>
      <c r="E10" s="32"/>
      <c r="F10" s="32"/>
      <c r="G10" s="32"/>
      <c r="H10" s="32"/>
      <c r="I10" s="32"/>
      <c r="J10" s="32"/>
      <c r="K10" s="32"/>
      <c r="L10" s="32"/>
      <c r="M10" s="32"/>
      <c r="N10" s="32"/>
      <c r="O10" s="32"/>
      <c r="P10" s="32"/>
      <c r="Q10" s="32"/>
      <c r="R10" s="32"/>
      <c r="S10" s="32"/>
      <c r="T10" s="32"/>
    </row>
    <row r="11" ht="14.4" spans="1:20">
      <c r="A11" s="30"/>
      <c r="B11" s="67" t="s">
        <v>655</v>
      </c>
      <c r="C11" s="32"/>
      <c r="D11" s="32"/>
      <c r="E11" s="32"/>
      <c r="F11" s="32"/>
      <c r="G11" s="32"/>
      <c r="H11" s="32"/>
      <c r="I11" s="32"/>
      <c r="J11" s="32"/>
      <c r="K11" s="32"/>
      <c r="L11" s="32"/>
      <c r="M11" s="32"/>
      <c r="N11" s="32"/>
      <c r="O11" s="32"/>
      <c r="P11" s="32"/>
      <c r="Q11" s="32"/>
      <c r="R11" s="32"/>
      <c r="S11" s="32"/>
      <c r="T11" s="32"/>
    </row>
  </sheetData>
  <mergeCells count="4">
    <mergeCell ref="B1:N1"/>
    <mergeCell ref="C2:O2"/>
    <mergeCell ref="P2:T2"/>
    <mergeCell ref="A4:A11"/>
  </mergeCells>
  <hyperlinks>
    <hyperlink ref="B5" location="'签约应收-分时间-体系&amp;客户&amp;收款明细'!A1" display="客户1"/>
    <hyperlink ref="B6" location="'签约应收-分时间-体系&amp;客户&amp;收款明细'!A1" display="客户2"/>
    <hyperlink ref="B7" location="'签约应收-分时间-体系&amp;客户&amp;收款明细'!A1" display="客户3"/>
    <hyperlink ref="B8" location="'签约应收-分时间-体系&amp;客户&amp;收款明细'!A1" display="客户4"/>
    <hyperlink ref="B9" location="'签约应收-分时间-体系&amp;客户&amp;收款明细'!A1" display="客户5"/>
    <hyperlink ref="B10" location="'签约应收-分时间-体系&amp;客户&amp;收款明细'!A1" display="客户6"/>
    <hyperlink ref="B11" location="'签约应收-分时间-体系&amp;客户&amp;收款明细'!A1" display="客户7"/>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0"/>
  <dimension ref="A1:Q15"/>
  <sheetViews>
    <sheetView workbookViewId="0">
      <selection activeCell="A1" sqref="A1:Q2"/>
    </sheetView>
  </sheetViews>
  <sheetFormatPr defaultColWidth="9.10185185185185" defaultRowHeight="13.2"/>
  <sheetData>
    <row r="1" spans="1:17">
      <c r="A1" s="28" t="s">
        <v>955</v>
      </c>
      <c r="B1" s="28"/>
      <c r="C1" s="28"/>
      <c r="D1" s="28"/>
      <c r="E1" s="28"/>
      <c r="F1" s="28"/>
      <c r="G1" s="28"/>
      <c r="H1" s="28"/>
      <c r="I1" s="28"/>
      <c r="J1" s="28"/>
      <c r="K1" s="28"/>
      <c r="L1" s="28"/>
      <c r="M1" s="28"/>
      <c r="N1" s="28"/>
      <c r="O1" s="28"/>
      <c r="P1" s="28"/>
      <c r="Q1" s="28"/>
    </row>
    <row r="2" spans="1:15">
      <c r="A2" s="32"/>
      <c r="B2" s="30" t="s">
        <v>956</v>
      </c>
      <c r="C2" s="30"/>
      <c r="D2" s="30"/>
      <c r="E2" s="30"/>
      <c r="F2" s="30" t="s">
        <v>957</v>
      </c>
      <c r="G2" s="30"/>
      <c r="H2" s="30"/>
      <c r="I2" s="30" t="s">
        <v>958</v>
      </c>
      <c r="J2" s="30"/>
      <c r="K2" s="30"/>
      <c r="L2" s="30"/>
      <c r="M2" s="30" t="s">
        <v>184</v>
      </c>
      <c r="N2" s="30"/>
      <c r="O2" s="30"/>
    </row>
    <row r="3" spans="1:15">
      <c r="A3" s="32"/>
      <c r="B3" s="32" t="s">
        <v>428</v>
      </c>
      <c r="C3" s="32" t="s">
        <v>380</v>
      </c>
      <c r="D3" s="32" t="s">
        <v>959</v>
      </c>
      <c r="E3" s="32" t="s">
        <v>392</v>
      </c>
      <c r="F3" s="32" t="s">
        <v>428</v>
      </c>
      <c r="G3" s="32" t="s">
        <v>380</v>
      </c>
      <c r="H3" s="32" t="s">
        <v>392</v>
      </c>
      <c r="I3" s="32" t="s">
        <v>428</v>
      </c>
      <c r="J3" s="32" t="s">
        <v>380</v>
      </c>
      <c r="K3" s="32" t="s">
        <v>959</v>
      </c>
      <c r="L3" s="32" t="s">
        <v>392</v>
      </c>
      <c r="M3" s="32" t="s">
        <v>428</v>
      </c>
      <c r="N3" s="32" t="s">
        <v>380</v>
      </c>
      <c r="O3" s="32" t="s">
        <v>392</v>
      </c>
    </row>
    <row r="4" ht="14.4" spans="1:15">
      <c r="A4" s="31" t="s">
        <v>437</v>
      </c>
      <c r="B4" s="67">
        <v>123</v>
      </c>
      <c r="C4" s="67">
        <v>124</v>
      </c>
      <c r="D4" s="67">
        <v>125</v>
      </c>
      <c r="E4" s="67">
        <v>126</v>
      </c>
      <c r="F4" s="67">
        <v>127</v>
      </c>
      <c r="G4" s="67">
        <v>128</v>
      </c>
      <c r="H4" s="67">
        <v>129</v>
      </c>
      <c r="I4" s="67">
        <v>130</v>
      </c>
      <c r="J4" s="67">
        <v>131</v>
      </c>
      <c r="K4" s="67">
        <v>132</v>
      </c>
      <c r="L4" s="67">
        <v>133</v>
      </c>
      <c r="M4" s="67">
        <v>134</v>
      </c>
      <c r="N4" s="67">
        <v>135</v>
      </c>
      <c r="O4" s="67">
        <v>136</v>
      </c>
    </row>
    <row r="5" ht="14.4" spans="1:15">
      <c r="A5" s="67" t="s">
        <v>649</v>
      </c>
      <c r="B5" s="67">
        <v>124</v>
      </c>
      <c r="C5" s="67">
        <v>125</v>
      </c>
      <c r="D5" s="67">
        <v>126</v>
      </c>
      <c r="E5" s="67">
        <v>127</v>
      </c>
      <c r="F5" s="67">
        <v>128</v>
      </c>
      <c r="G5" s="67">
        <v>129</v>
      </c>
      <c r="H5" s="67">
        <v>130</v>
      </c>
      <c r="I5" s="67">
        <v>131</v>
      </c>
      <c r="J5" s="67">
        <v>132</v>
      </c>
      <c r="K5" s="67">
        <v>133</v>
      </c>
      <c r="L5" s="67">
        <v>134</v>
      </c>
      <c r="M5" s="67">
        <v>135</v>
      </c>
      <c r="N5" s="67">
        <v>136</v>
      </c>
      <c r="O5" s="67">
        <v>137</v>
      </c>
    </row>
    <row r="6" ht="14.4" spans="1:15">
      <c r="A6" s="67" t="s">
        <v>650</v>
      </c>
      <c r="B6" s="67">
        <v>125</v>
      </c>
      <c r="C6" s="67">
        <v>126</v>
      </c>
      <c r="D6" s="67">
        <v>127</v>
      </c>
      <c r="E6" s="67">
        <v>128</v>
      </c>
      <c r="F6" s="67">
        <v>129</v>
      </c>
      <c r="G6" s="67">
        <v>130</v>
      </c>
      <c r="H6" s="67">
        <v>131</v>
      </c>
      <c r="I6" s="67">
        <v>132</v>
      </c>
      <c r="J6" s="67">
        <v>133</v>
      </c>
      <c r="K6" s="67">
        <v>134</v>
      </c>
      <c r="L6" s="67">
        <v>135</v>
      </c>
      <c r="M6" s="67">
        <v>136</v>
      </c>
      <c r="N6" s="67">
        <v>137</v>
      </c>
      <c r="O6" s="67">
        <v>138</v>
      </c>
    </row>
    <row r="7" ht="14.4" spans="1:15">
      <c r="A7" s="67" t="s">
        <v>651</v>
      </c>
      <c r="B7" s="67">
        <v>126</v>
      </c>
      <c r="C7" s="67">
        <v>127</v>
      </c>
      <c r="D7" s="67">
        <v>128</v>
      </c>
      <c r="E7" s="67">
        <v>129</v>
      </c>
      <c r="F7" s="67">
        <v>130</v>
      </c>
      <c r="G7" s="67">
        <v>131</v>
      </c>
      <c r="H7" s="67">
        <v>132</v>
      </c>
      <c r="I7" s="67">
        <v>133</v>
      </c>
      <c r="J7" s="67">
        <v>134</v>
      </c>
      <c r="K7" s="67">
        <v>135</v>
      </c>
      <c r="L7" s="67">
        <v>136</v>
      </c>
      <c r="M7" s="67">
        <v>137</v>
      </c>
      <c r="N7" s="67">
        <v>138</v>
      </c>
      <c r="O7" s="67">
        <v>139</v>
      </c>
    </row>
    <row r="8" ht="14.4" spans="1:15">
      <c r="A8" s="67" t="s">
        <v>652</v>
      </c>
      <c r="B8" s="67">
        <v>127</v>
      </c>
      <c r="C8" s="67">
        <v>128</v>
      </c>
      <c r="D8" s="67">
        <v>129</v>
      </c>
      <c r="E8" s="67">
        <v>130</v>
      </c>
      <c r="F8" s="67">
        <v>131</v>
      </c>
      <c r="G8" s="67">
        <v>132</v>
      </c>
      <c r="H8" s="67">
        <v>133</v>
      </c>
      <c r="I8" s="67">
        <v>134</v>
      </c>
      <c r="J8" s="67">
        <v>135</v>
      </c>
      <c r="K8" s="67">
        <v>136</v>
      </c>
      <c r="L8" s="67">
        <v>137</v>
      </c>
      <c r="M8" s="67">
        <v>138</v>
      </c>
      <c r="N8" s="67">
        <v>139</v>
      </c>
      <c r="O8" s="67">
        <v>140</v>
      </c>
    </row>
    <row r="9" ht="14.4" spans="1:15">
      <c r="A9" s="67" t="s">
        <v>653</v>
      </c>
      <c r="B9" s="67">
        <v>128</v>
      </c>
      <c r="C9" s="67">
        <v>129</v>
      </c>
      <c r="D9" s="67">
        <v>130</v>
      </c>
      <c r="E9" s="67">
        <v>131</v>
      </c>
      <c r="F9" s="67">
        <v>132</v>
      </c>
      <c r="G9" s="67">
        <v>133</v>
      </c>
      <c r="H9" s="67">
        <v>134</v>
      </c>
      <c r="I9" s="67">
        <v>135</v>
      </c>
      <c r="J9" s="67">
        <v>136</v>
      </c>
      <c r="K9" s="67">
        <v>137</v>
      </c>
      <c r="L9" s="67">
        <v>138</v>
      </c>
      <c r="M9" s="67">
        <v>139</v>
      </c>
      <c r="N9" s="67">
        <v>140</v>
      </c>
      <c r="O9" s="67">
        <v>141</v>
      </c>
    </row>
    <row r="10" ht="14.4" spans="1:15">
      <c r="A10" s="67" t="s">
        <v>654</v>
      </c>
      <c r="B10" s="67">
        <v>129</v>
      </c>
      <c r="C10" s="67">
        <v>130</v>
      </c>
      <c r="D10" s="67">
        <v>131</v>
      </c>
      <c r="E10" s="67">
        <v>132</v>
      </c>
      <c r="F10" s="67">
        <v>133</v>
      </c>
      <c r="G10" s="67">
        <v>134</v>
      </c>
      <c r="H10" s="67">
        <v>135</v>
      </c>
      <c r="I10" s="67">
        <v>136</v>
      </c>
      <c r="J10" s="67">
        <v>137</v>
      </c>
      <c r="K10" s="67">
        <v>138</v>
      </c>
      <c r="L10" s="67">
        <v>139</v>
      </c>
      <c r="M10" s="67">
        <v>140</v>
      </c>
      <c r="N10" s="67">
        <v>141</v>
      </c>
      <c r="O10" s="67">
        <v>142</v>
      </c>
    </row>
    <row r="11" ht="14.4" spans="1:15">
      <c r="A11" s="67" t="s">
        <v>655</v>
      </c>
      <c r="B11" s="67">
        <v>130</v>
      </c>
      <c r="C11" s="67">
        <v>131</v>
      </c>
      <c r="D11" s="67">
        <v>132</v>
      </c>
      <c r="E11" s="67">
        <v>133</v>
      </c>
      <c r="F11" s="67">
        <v>134</v>
      </c>
      <c r="G11" s="67">
        <v>135</v>
      </c>
      <c r="H11" s="67">
        <v>136</v>
      </c>
      <c r="I11" s="67">
        <v>137</v>
      </c>
      <c r="J11" s="67">
        <v>138</v>
      </c>
      <c r="K11" s="67">
        <v>139</v>
      </c>
      <c r="L11" s="67">
        <v>140</v>
      </c>
      <c r="M11" s="67">
        <v>141</v>
      </c>
      <c r="N11" s="67">
        <v>142</v>
      </c>
      <c r="O11" s="67">
        <v>143</v>
      </c>
    </row>
    <row r="12" ht="14.4" spans="1:15">
      <c r="A12" s="67" t="s">
        <v>656</v>
      </c>
      <c r="B12" s="67">
        <v>131</v>
      </c>
      <c r="C12" s="67">
        <v>132</v>
      </c>
      <c r="D12" s="67">
        <v>133</v>
      </c>
      <c r="E12" s="67">
        <v>134</v>
      </c>
      <c r="F12" s="67">
        <v>135</v>
      </c>
      <c r="G12" s="67">
        <v>136</v>
      </c>
      <c r="H12" s="67">
        <v>137</v>
      </c>
      <c r="I12" s="67">
        <v>138</v>
      </c>
      <c r="J12" s="67">
        <v>139</v>
      </c>
      <c r="K12" s="67">
        <v>140</v>
      </c>
      <c r="L12" s="67">
        <v>141</v>
      </c>
      <c r="M12" s="67">
        <v>142</v>
      </c>
      <c r="N12" s="67">
        <v>143</v>
      </c>
      <c r="O12" s="67">
        <v>144</v>
      </c>
    </row>
    <row r="13" ht="14.4" spans="1:15">
      <c r="A13" s="67" t="s">
        <v>657</v>
      </c>
      <c r="B13" s="67">
        <v>132</v>
      </c>
      <c r="C13" s="67">
        <v>133</v>
      </c>
      <c r="D13" s="67">
        <v>134</v>
      </c>
      <c r="E13" s="67">
        <v>135</v>
      </c>
      <c r="F13" s="67">
        <v>136</v>
      </c>
      <c r="G13" s="67">
        <v>137</v>
      </c>
      <c r="H13" s="67">
        <v>138</v>
      </c>
      <c r="I13" s="67">
        <v>139</v>
      </c>
      <c r="J13" s="67">
        <v>140</v>
      </c>
      <c r="K13" s="67">
        <v>141</v>
      </c>
      <c r="L13" s="67">
        <v>142</v>
      </c>
      <c r="M13" s="67">
        <v>143</v>
      </c>
      <c r="N13" s="67">
        <v>144</v>
      </c>
      <c r="O13" s="67">
        <v>145</v>
      </c>
    </row>
    <row r="14" ht="14.4" spans="1:15">
      <c r="A14" s="67" t="s">
        <v>658</v>
      </c>
      <c r="B14" s="67">
        <v>133</v>
      </c>
      <c r="C14" s="67">
        <v>134</v>
      </c>
      <c r="D14" s="67">
        <v>135</v>
      </c>
      <c r="E14" s="67">
        <v>136</v>
      </c>
      <c r="F14" s="67">
        <v>137</v>
      </c>
      <c r="G14" s="67">
        <v>138</v>
      </c>
      <c r="H14" s="67">
        <v>139</v>
      </c>
      <c r="I14" s="67">
        <v>140</v>
      </c>
      <c r="J14" s="67">
        <v>141</v>
      </c>
      <c r="K14" s="67">
        <v>142</v>
      </c>
      <c r="L14" s="67">
        <v>143</v>
      </c>
      <c r="M14" s="67">
        <v>144</v>
      </c>
      <c r="N14" s="67">
        <v>145</v>
      </c>
      <c r="O14" s="67">
        <v>146</v>
      </c>
    </row>
    <row r="15" ht="14.4" spans="1:15">
      <c r="A15" s="67" t="s">
        <v>659</v>
      </c>
      <c r="B15" s="67">
        <v>134</v>
      </c>
      <c r="C15" s="67">
        <v>135</v>
      </c>
      <c r="D15" s="67">
        <v>136</v>
      </c>
      <c r="E15" s="67">
        <v>137</v>
      </c>
      <c r="F15" s="67">
        <v>138</v>
      </c>
      <c r="G15" s="67">
        <v>139</v>
      </c>
      <c r="H15" s="67">
        <v>140</v>
      </c>
      <c r="I15" s="67">
        <v>141</v>
      </c>
      <c r="J15" s="67">
        <v>142</v>
      </c>
      <c r="K15" s="67">
        <v>143</v>
      </c>
      <c r="L15" s="67">
        <v>144</v>
      </c>
      <c r="M15" s="67">
        <v>145</v>
      </c>
      <c r="N15" s="67">
        <v>146</v>
      </c>
      <c r="O15" s="67">
        <v>147</v>
      </c>
    </row>
  </sheetData>
  <mergeCells count="5">
    <mergeCell ref="A1:Q1"/>
    <mergeCell ref="B2:E2"/>
    <mergeCell ref="F2:H2"/>
    <mergeCell ref="I2:L2"/>
    <mergeCell ref="M2:O2"/>
  </mergeCells>
  <hyperlinks>
    <hyperlink ref="A5" location="'任务&amp;服务类-签约投入情况-客户&amp;体系'!A1" display="客户1"/>
    <hyperlink ref="B4" location="'任务&amp;服务类-签约投入情况-客户&amp;体系'!A1" display="123"/>
    <hyperlink ref="B5" location="'任务&amp;服务类-签约投入情况-客户&amp;体系'!A1" display="124"/>
    <hyperlink ref="B6" location="'任务&amp;服务类-签约投入情况-客户&amp;体系'!A1" display="125"/>
    <hyperlink ref="B7" location="'任务&amp;服务类-签约投入情况-客户&amp;体系'!A1" display="126"/>
    <hyperlink ref="B8" location="'任务&amp;服务类-签约投入情况-客户&amp;体系'!A1" display="127"/>
    <hyperlink ref="B9" location="'任务&amp;服务类-签约投入情况-客户&amp;体系'!A1" display="128"/>
    <hyperlink ref="B10" location="'任务&amp;服务类-签约投入情况-客户&amp;体系'!A1" display="129"/>
    <hyperlink ref="B11" location="'任务&amp;服务类-签约投入情况-客户&amp;体系'!A1" display="130"/>
    <hyperlink ref="B12" location="'任务&amp;服务类-签约投入情况-客户&amp;体系'!A1" display="131"/>
    <hyperlink ref="B13" location="'任务&amp;服务类-签约投入情况-客户&amp;体系'!A1" display="132"/>
    <hyperlink ref="B14" location="'任务&amp;服务类-签约投入情况-客户&amp;体系'!A1" display="133"/>
    <hyperlink ref="B15" location="'任务&amp;服务类-签约投入情况-客户&amp;体系'!A1" display="134"/>
    <hyperlink ref="C4" location="'任务&amp;服务类-签约投入情况-客户&amp;体系'!A1" display="124"/>
    <hyperlink ref="D4" location="'任务&amp;服务类-签约投入情况-客户&amp;体系'!A1" display="125"/>
    <hyperlink ref="E4" location="'任务&amp;服务类-签约投入情况-客户&amp;体系'!A1" display="126"/>
    <hyperlink ref="F4" location="'任务&amp;服务类-签约投入情况-客户&amp;体系'!A1" display="127"/>
    <hyperlink ref="G4" location="'任务&amp;服务类-签约投入情况-客户&amp;体系'!A1" display="128"/>
    <hyperlink ref="H4" location="'任务&amp;服务类-签约投入情况-客户&amp;体系'!A1" display="129"/>
    <hyperlink ref="I4" location="'任务&amp;服务类-签约投入情况-客户&amp;体系'!A1" display="130"/>
    <hyperlink ref="J4" location="'任务&amp;服务类-签约投入情况-客户&amp;体系'!A1" display="131"/>
    <hyperlink ref="K4" location="'任务&amp;服务类-签约投入情况-客户&amp;体系'!A1" display="132"/>
    <hyperlink ref="L4" location="'任务&amp;服务类-签约投入情况-客户&amp;体系'!A1" display="133"/>
    <hyperlink ref="M4" location="'任务&amp;服务类-签约投入情况-客户&amp;体系'!A1" display="134"/>
    <hyperlink ref="N4" location="'任务&amp;服务类-签约投入情况-客户&amp;体系'!A1" display="135"/>
    <hyperlink ref="O4" location="'任务&amp;服务类-签约投入情况-客户&amp;体系'!A1" display="136"/>
    <hyperlink ref="C5" location="'任务&amp;服务类-签约投入情况-客户&amp;体系'!A1" display="125"/>
    <hyperlink ref="D5" location="'任务&amp;服务类-签约投入情况-客户&amp;体系'!A1" display="126"/>
    <hyperlink ref="E5" location="'任务&amp;服务类-签约投入情况-客户&amp;体系'!A1" display="127"/>
    <hyperlink ref="F5" location="'任务&amp;服务类-签约投入情况-客户&amp;体系'!A1" display="128"/>
    <hyperlink ref="G5" location="'任务&amp;服务类-签约投入情况-客户&amp;体系'!A1" display="129"/>
    <hyperlink ref="H5" location="'任务&amp;服务类-签约投入情况-客户&amp;体系'!A1" display="130"/>
    <hyperlink ref="I5" location="'任务&amp;服务类-签约投入情况-客户&amp;体系'!A1" display="131"/>
    <hyperlink ref="J5" location="'任务&amp;服务类-签约投入情况-客户&amp;体系'!A1" display="132"/>
    <hyperlink ref="K5" location="'任务&amp;服务类-签约投入情况-客户&amp;体系'!A1" display="133"/>
    <hyperlink ref="L5" location="'任务&amp;服务类-签约投入情况-客户&amp;体系'!A1" display="134"/>
    <hyperlink ref="M5" location="'任务&amp;服务类-签约投入情况-客户&amp;体系'!A1" display="135"/>
    <hyperlink ref="N5" location="'任务&amp;服务类-签约投入情况-客户&amp;体系'!A1" display="136"/>
    <hyperlink ref="O5" location="'任务&amp;服务类-签约投入情况-客户&amp;体系'!A1" display="137"/>
    <hyperlink ref="C6" location="'任务&amp;服务类-签约投入情况-客户&amp;体系'!A1" display="126"/>
    <hyperlink ref="D6" location="'任务&amp;服务类-签约投入情况-客户&amp;体系'!A1" display="127"/>
    <hyperlink ref="E6" location="'任务&amp;服务类-签约投入情况-客户&amp;体系'!A1" display="128"/>
    <hyperlink ref="F6" location="'任务&amp;服务类-签约投入情况-客户&amp;体系'!A1" display="129"/>
    <hyperlink ref="G6" location="'任务&amp;服务类-签约投入情况-客户&amp;体系'!A1" display="130"/>
    <hyperlink ref="H6" location="'任务&amp;服务类-签约投入情况-客户&amp;体系'!A1" display="131"/>
    <hyperlink ref="I6" location="'任务&amp;服务类-签约投入情况-客户&amp;体系'!A1" display="132"/>
    <hyperlink ref="J6" location="'任务&amp;服务类-签约投入情况-客户&amp;体系'!A1" display="133"/>
    <hyperlink ref="K6" location="'任务&amp;服务类-签约投入情况-客户&amp;体系'!A1" display="134"/>
    <hyperlink ref="L6" location="'任务&amp;服务类-签约投入情况-客户&amp;体系'!A1" display="135"/>
    <hyperlink ref="M6" location="'任务&amp;服务类-签约投入情况-客户&amp;体系'!A1" display="136"/>
    <hyperlink ref="N6" location="'任务&amp;服务类-签约投入情况-客户&amp;体系'!A1" display="137"/>
    <hyperlink ref="O6" location="'任务&amp;服务类-签约投入情况-客户&amp;体系'!A1" display="138"/>
    <hyperlink ref="C7" location="'任务&amp;服务类-签约投入情况-客户&amp;体系'!A1" display="127"/>
    <hyperlink ref="D7" location="'任务&amp;服务类-签约投入情况-客户&amp;体系'!A1" display="128"/>
    <hyperlink ref="E7" location="'任务&amp;服务类-签约投入情况-客户&amp;体系'!A1" display="129"/>
    <hyperlink ref="F7" location="'任务&amp;服务类-签约投入情况-客户&amp;体系'!A1" display="130"/>
    <hyperlink ref="G7" location="'任务&amp;服务类-签约投入情况-客户&amp;体系'!A1" display="131"/>
    <hyperlink ref="H7" location="'任务&amp;服务类-签约投入情况-客户&amp;体系'!A1" display="132"/>
    <hyperlink ref="I7" location="'任务&amp;服务类-签约投入情况-客户&amp;体系'!A1" display="133"/>
    <hyperlink ref="J7" location="'任务&amp;服务类-签约投入情况-客户&amp;体系'!A1" display="134"/>
    <hyperlink ref="K7" location="'任务&amp;服务类-签约投入情况-客户&amp;体系'!A1" display="135"/>
    <hyperlink ref="L7" location="'任务&amp;服务类-签约投入情况-客户&amp;体系'!A1" display="136"/>
    <hyperlink ref="M7" location="'任务&amp;服务类-签约投入情况-客户&amp;体系'!A1" display="137"/>
    <hyperlink ref="N7" location="'任务&amp;服务类-签约投入情况-客户&amp;体系'!A1" display="138"/>
    <hyperlink ref="O7" location="'任务&amp;服务类-签约投入情况-客户&amp;体系'!A1" display="139"/>
    <hyperlink ref="C8" location="'任务&amp;服务类-签约投入情况-客户&amp;体系'!A1" display="128"/>
    <hyperlink ref="D8" location="'任务&amp;服务类-签约投入情况-客户&amp;体系'!A1" display="129"/>
    <hyperlink ref="E8" location="'任务&amp;服务类-签约投入情况-客户&amp;体系'!A1" display="130"/>
    <hyperlink ref="F8" location="'任务&amp;服务类-签约投入情况-客户&amp;体系'!A1" display="131"/>
    <hyperlink ref="G8" location="'任务&amp;服务类-签约投入情况-客户&amp;体系'!A1" display="132"/>
    <hyperlink ref="H8" location="'任务&amp;服务类-签约投入情况-客户&amp;体系'!A1" display="133"/>
    <hyperlink ref="I8" location="'任务&amp;服务类-签约投入情况-客户&amp;体系'!A1" display="134"/>
    <hyperlink ref="J8" location="'任务&amp;服务类-签约投入情况-客户&amp;体系'!A1" display="135"/>
    <hyperlink ref="K8" location="'任务&amp;服务类-签约投入情况-客户&amp;体系'!A1" display="136"/>
    <hyperlink ref="L8" location="'任务&amp;服务类-签约投入情况-客户&amp;体系'!A1" display="137"/>
    <hyperlink ref="M8" location="'任务&amp;服务类-签约投入情况-客户&amp;体系'!A1" display="138"/>
    <hyperlink ref="N8" location="'任务&amp;服务类-签约投入情况-客户&amp;体系'!A1" display="139"/>
    <hyperlink ref="O8" location="'任务&amp;服务类-签约投入情况-客户&amp;体系'!A1" display="140"/>
    <hyperlink ref="C9" location="'任务&amp;服务类-签约投入情况-客户&amp;体系'!A1" display="129"/>
    <hyperlink ref="D9" location="'任务&amp;服务类-签约投入情况-客户&amp;体系'!A1" display="130"/>
    <hyperlink ref="E9" location="'任务&amp;服务类-签约投入情况-客户&amp;体系'!A1" display="131"/>
    <hyperlink ref="F9" location="'任务&amp;服务类-签约投入情况-客户&amp;体系'!A1" display="132"/>
    <hyperlink ref="G9" location="'任务&amp;服务类-签约投入情况-客户&amp;体系'!A1" display="133"/>
    <hyperlink ref="H9" location="'任务&amp;服务类-签约投入情况-客户&amp;体系'!A1" display="134"/>
    <hyperlink ref="I9" location="'任务&amp;服务类-签约投入情况-客户&amp;体系'!A1" display="135"/>
    <hyperlink ref="J9" location="'任务&amp;服务类-签约投入情况-客户&amp;体系'!A1" display="136"/>
    <hyperlink ref="K9" location="'任务&amp;服务类-签约投入情况-客户&amp;体系'!A1" display="137"/>
    <hyperlink ref="L9" location="'任务&amp;服务类-签约投入情况-客户&amp;体系'!A1" display="138"/>
    <hyperlink ref="M9" location="'任务&amp;服务类-签约投入情况-客户&amp;体系'!A1" display="139"/>
    <hyperlink ref="N9" location="'任务&amp;服务类-签约投入情况-客户&amp;体系'!A1" display="140"/>
    <hyperlink ref="O9" location="'任务&amp;服务类-签约投入情况-客户&amp;体系'!A1" display="141"/>
    <hyperlink ref="C10" location="'任务&amp;服务类-签约投入情况-客户&amp;体系'!A1" display="130"/>
    <hyperlink ref="D10" location="'任务&amp;服务类-签约投入情况-客户&amp;体系'!A1" display="131"/>
    <hyperlink ref="E10" location="'任务&amp;服务类-签约投入情况-客户&amp;体系'!A1" display="132"/>
    <hyperlink ref="F10" location="'任务&amp;服务类-签约投入情况-客户&amp;体系'!A1" display="133"/>
    <hyperlink ref="G10" location="'任务&amp;服务类-签约投入情况-客户&amp;体系'!A1" display="134"/>
    <hyperlink ref="H10" location="'任务&amp;服务类-签约投入情况-客户&amp;体系'!A1" display="135"/>
    <hyperlink ref="I10" location="'任务&amp;服务类-签约投入情况-客户&amp;体系'!A1" display="136"/>
    <hyperlink ref="J10" location="'任务&amp;服务类-签约投入情况-客户&amp;体系'!A1" display="137"/>
    <hyperlink ref="K10" location="'任务&amp;服务类-签约投入情况-客户&amp;体系'!A1" display="138"/>
    <hyperlink ref="L10" location="'任务&amp;服务类-签约投入情况-客户&amp;体系'!A1" display="139"/>
    <hyperlink ref="M10" location="'任务&amp;服务类-签约投入情况-客户&amp;体系'!A1" display="140"/>
    <hyperlink ref="N10" location="'任务&amp;服务类-签约投入情况-客户&amp;体系'!A1" display="141"/>
    <hyperlink ref="O10" location="'任务&amp;服务类-签约投入情况-客户&amp;体系'!A1" display="142"/>
    <hyperlink ref="C11" location="'任务&amp;服务类-签约投入情况-客户&amp;体系'!A1" display="131"/>
    <hyperlink ref="D11" location="'任务&amp;服务类-签约投入情况-客户&amp;体系'!A1" display="132"/>
    <hyperlink ref="E11" location="'任务&amp;服务类-签约投入情况-客户&amp;体系'!A1" display="133"/>
    <hyperlink ref="F11" location="'任务&amp;服务类-签约投入情况-客户&amp;体系'!A1" display="134"/>
    <hyperlink ref="G11" location="'任务&amp;服务类-签约投入情况-客户&amp;体系'!A1" display="135"/>
    <hyperlink ref="H11" location="'任务&amp;服务类-签约投入情况-客户&amp;体系'!A1" display="136"/>
    <hyperlink ref="I11" location="'任务&amp;服务类-签约投入情况-客户&amp;体系'!A1" display="137"/>
    <hyperlink ref="J11" location="'任务&amp;服务类-签约投入情况-客户&amp;体系'!A1" display="138"/>
    <hyperlink ref="K11" location="'任务&amp;服务类-签约投入情况-客户&amp;体系'!A1" display="139"/>
    <hyperlink ref="L11" location="'任务&amp;服务类-签约投入情况-客户&amp;体系'!A1" display="140"/>
    <hyperlink ref="M11" location="'任务&amp;服务类-签约投入情况-客户&amp;体系'!A1" display="141"/>
    <hyperlink ref="N11" location="'任务&amp;服务类-签约投入情况-客户&amp;体系'!A1" display="142"/>
    <hyperlink ref="O11" location="'任务&amp;服务类-签约投入情况-客户&amp;体系'!A1" display="143"/>
    <hyperlink ref="C12" location="'任务&amp;服务类-签约投入情况-客户&amp;体系'!A1" display="132"/>
    <hyperlink ref="D12" location="'任务&amp;服务类-签约投入情况-客户&amp;体系'!A1" display="133"/>
    <hyperlink ref="E12" location="'任务&amp;服务类-签约投入情况-客户&amp;体系'!A1" display="134"/>
    <hyperlink ref="F12" location="'任务&amp;服务类-签约投入情况-客户&amp;体系'!A1" display="135"/>
    <hyperlink ref="G12" location="'任务&amp;服务类-签约投入情况-客户&amp;体系'!A1" display="136"/>
    <hyperlink ref="H12" location="'任务&amp;服务类-签约投入情况-客户&amp;体系'!A1" display="137"/>
    <hyperlink ref="I12" location="'任务&amp;服务类-签约投入情况-客户&amp;体系'!A1" display="138"/>
    <hyperlink ref="J12" location="'任务&amp;服务类-签约投入情况-客户&amp;体系'!A1" display="139"/>
    <hyperlink ref="K12" location="'任务&amp;服务类-签约投入情况-客户&amp;体系'!A1" display="140"/>
    <hyperlink ref="L12" location="'任务&amp;服务类-签约投入情况-客户&amp;体系'!A1" display="141"/>
    <hyperlink ref="M12" location="'任务&amp;服务类-签约投入情况-客户&amp;体系'!A1" display="142"/>
    <hyperlink ref="N12" location="'任务&amp;服务类-签约投入情况-客户&amp;体系'!A1" display="143"/>
    <hyperlink ref="O12" location="'任务&amp;服务类-签约投入情况-客户&amp;体系'!A1" display="144"/>
    <hyperlink ref="C13" location="'任务&amp;服务类-签约投入情况-客户&amp;体系'!A1" display="133"/>
    <hyperlink ref="D13" location="'任务&amp;服务类-签约投入情况-客户&amp;体系'!A1" display="134"/>
    <hyperlink ref="E13" location="'任务&amp;服务类-签约投入情况-客户&amp;体系'!A1" display="135"/>
    <hyperlink ref="F13" location="'任务&amp;服务类-签约投入情况-客户&amp;体系'!A1" display="136"/>
    <hyperlink ref="G13" location="'任务&amp;服务类-签约投入情况-客户&amp;体系'!A1" display="137"/>
    <hyperlink ref="H13" location="'任务&amp;服务类-签约投入情况-客户&amp;体系'!A1" display="138"/>
    <hyperlink ref="I13" location="'任务&amp;服务类-签约投入情况-客户&amp;体系'!A1" display="139"/>
    <hyperlink ref="J13" location="'任务&amp;服务类-签约投入情况-客户&amp;体系'!A1" display="140"/>
    <hyperlink ref="K13" location="'任务&amp;服务类-签约投入情况-客户&amp;体系'!A1" display="141"/>
    <hyperlink ref="L13" location="'任务&amp;服务类-签约投入情况-客户&amp;体系'!A1" display="142"/>
    <hyperlink ref="M13" location="'任务&amp;服务类-签约投入情况-客户&amp;体系'!A1" display="143"/>
    <hyperlink ref="N13" location="'任务&amp;服务类-签约投入情况-客户&amp;体系'!A1" display="144"/>
    <hyperlink ref="O13" location="'任务&amp;服务类-签约投入情况-客户&amp;体系'!A1" display="145"/>
    <hyperlink ref="C14" location="'任务&amp;服务类-签约投入情况-客户&amp;体系'!A1" display="134"/>
    <hyperlink ref="D14" location="'任务&amp;服务类-签约投入情况-客户&amp;体系'!A1" display="135"/>
    <hyperlink ref="E14" location="'任务&amp;服务类-签约投入情况-客户&amp;体系'!A1" display="136"/>
    <hyperlink ref="F14" location="'任务&amp;服务类-签约投入情况-客户&amp;体系'!A1" display="137"/>
    <hyperlink ref="G14" location="'任务&amp;服务类-签约投入情况-客户&amp;体系'!A1" display="138"/>
    <hyperlink ref="H14" location="'任务&amp;服务类-签约投入情况-客户&amp;体系'!A1" display="139"/>
    <hyperlink ref="I14" location="'任务&amp;服务类-签约投入情况-客户&amp;体系'!A1" display="140"/>
    <hyperlink ref="J14" location="'任务&amp;服务类-签约投入情况-客户&amp;体系'!A1" display="141"/>
    <hyperlink ref="K14" location="'任务&amp;服务类-签约投入情况-客户&amp;体系'!A1" display="142"/>
    <hyperlink ref="L14" location="'任务&amp;服务类-签约投入情况-客户&amp;体系'!A1" display="143"/>
    <hyperlink ref="M14" location="'任务&amp;服务类-签约投入情况-客户&amp;体系'!A1" display="144"/>
    <hyperlink ref="N14" location="'任务&amp;服务类-签约投入情况-客户&amp;体系'!A1" display="145"/>
    <hyperlink ref="O14" location="'任务&amp;服务类-签约投入情况-客户&amp;体系'!A1" display="146"/>
    <hyperlink ref="C15" location="'任务&amp;服务类-签约投入情况-客户&amp;体系'!A1" display="135"/>
    <hyperlink ref="D15" location="'任务&amp;服务类-签约投入情况-客户&amp;体系'!A1" display="136"/>
    <hyperlink ref="E15" location="'任务&amp;服务类-签约投入情况-客户&amp;体系'!A1" display="137"/>
    <hyperlink ref="F15" location="'任务&amp;服务类-签约投入情况-客户&amp;体系'!A1" display="138"/>
    <hyperlink ref="G15" location="'任务&amp;服务类-签约投入情况-客户&amp;体系'!A1" display="139"/>
    <hyperlink ref="H15" location="'任务&amp;服务类-签约投入情况-客户&amp;体系'!A1" display="140"/>
    <hyperlink ref="I15" location="'任务&amp;服务类-签约投入情况-客户&amp;体系'!A1" display="141"/>
    <hyperlink ref="J15" location="'任务&amp;服务类-签约投入情况-客户&amp;体系'!A1" display="142"/>
    <hyperlink ref="K15" location="'任务&amp;服务类-签约投入情况-客户&amp;体系'!A1" display="143"/>
    <hyperlink ref="L15" location="'任务&amp;服务类-签约投入情况-客户&amp;体系'!A1" display="144"/>
    <hyperlink ref="M15" location="'任务&amp;服务类-签约投入情况-客户&amp;体系'!A1" display="145"/>
    <hyperlink ref="N15" location="'任务&amp;服务类-签约投入情况-客户&amp;体系'!A1" display="146"/>
    <hyperlink ref="O15" location="'任务&amp;服务类-签约投入情况-客户&amp;体系'!A1" display="147"/>
    <hyperlink ref="A6" location="'任务&amp;服务类-签约投入情况-客户&amp;体系'!A1" display="客户2"/>
    <hyperlink ref="A7" location="'任务&amp;服务类-签约投入情况-客户&amp;体系'!A1" display="客户3"/>
    <hyperlink ref="A8" location="'任务&amp;服务类-签约投入情况-客户&amp;体系'!A1" display="客户4"/>
    <hyperlink ref="A9" location="'任务&amp;服务类-签约投入情况-客户&amp;体系'!A1" display="客户5"/>
    <hyperlink ref="A10" location="'任务&amp;服务类-签约投入情况-客户&amp;体系'!A1" display="客户6"/>
    <hyperlink ref="A11" location="'任务&amp;服务类-签约投入情况-客户&amp;体系'!A1" display="客户7"/>
    <hyperlink ref="A12" location="'任务&amp;服务类-签约投入情况-客户&amp;体系'!A1" display="客户8"/>
    <hyperlink ref="A13" location="'任务&amp;服务类-签约投入情况-客户&amp;体系'!A1" display="客户9"/>
    <hyperlink ref="A14" location="'任务&amp;服务类-签约投入情况-客户&amp;体系'!A1" display="客户10"/>
    <hyperlink ref="A15" location="'任务&amp;服务类-签约投入情况-客户&amp;体系'!A1" display="客户11"/>
    <hyperlink ref="A4" location="'任务&amp;服务类-签约投入情况-客户&amp;体系'!A1" display="合计"/>
  </hyperlink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2"/>
  <dimension ref="A1:R15"/>
  <sheetViews>
    <sheetView workbookViewId="0">
      <selection activeCell="A1" sqref="A1:A2"/>
    </sheetView>
  </sheetViews>
  <sheetFormatPr defaultColWidth="9.10185185185185" defaultRowHeight="13.2"/>
  <sheetData>
    <row r="1" spans="2:18">
      <c r="B1" s="28" t="s">
        <v>955</v>
      </c>
      <c r="C1" s="28"/>
      <c r="D1" s="28"/>
      <c r="E1" s="28"/>
      <c r="F1" s="28"/>
      <c r="G1" s="28"/>
      <c r="H1" s="28"/>
      <c r="I1" s="28"/>
      <c r="J1" s="28"/>
      <c r="K1" s="28"/>
      <c r="L1" s="28"/>
      <c r="M1" s="28"/>
      <c r="N1" s="28"/>
      <c r="O1" s="28"/>
      <c r="P1" s="28"/>
      <c r="Q1" s="28"/>
      <c r="R1" s="28"/>
    </row>
    <row r="2" spans="1:16">
      <c r="A2" s="32"/>
      <c r="B2" s="32"/>
      <c r="C2" s="30" t="s">
        <v>956</v>
      </c>
      <c r="D2" s="30"/>
      <c r="E2" s="30"/>
      <c r="F2" s="30"/>
      <c r="G2" s="30" t="s">
        <v>957</v>
      </c>
      <c r="H2" s="30"/>
      <c r="I2" s="30"/>
      <c r="J2" s="30" t="s">
        <v>958</v>
      </c>
      <c r="K2" s="30"/>
      <c r="L2" s="30"/>
      <c r="M2" s="30"/>
      <c r="N2" s="30" t="s">
        <v>184</v>
      </c>
      <c r="O2" s="30"/>
      <c r="P2" s="30"/>
    </row>
    <row r="3" spans="1:16">
      <c r="A3" s="32"/>
      <c r="B3" s="32"/>
      <c r="C3" s="32" t="s">
        <v>428</v>
      </c>
      <c r="D3" s="32" t="s">
        <v>380</v>
      </c>
      <c r="E3" s="32" t="s">
        <v>959</v>
      </c>
      <c r="F3" s="32" t="s">
        <v>392</v>
      </c>
      <c r="G3" s="32" t="s">
        <v>428</v>
      </c>
      <c r="H3" s="32" t="s">
        <v>380</v>
      </c>
      <c r="I3" s="32" t="s">
        <v>392</v>
      </c>
      <c r="J3" s="32" t="s">
        <v>428</v>
      </c>
      <c r="K3" s="32" t="s">
        <v>380</v>
      </c>
      <c r="L3" s="32" t="s">
        <v>959</v>
      </c>
      <c r="M3" s="32" t="s">
        <v>392</v>
      </c>
      <c r="N3" s="32" t="s">
        <v>428</v>
      </c>
      <c r="O3" s="32" t="s">
        <v>380</v>
      </c>
      <c r="P3" s="32" t="s">
        <v>392</v>
      </c>
    </row>
    <row r="4" spans="1:16">
      <c r="A4" s="32"/>
      <c r="B4" s="109" t="s">
        <v>437</v>
      </c>
      <c r="C4" s="32">
        <v>123</v>
      </c>
      <c r="D4" s="32"/>
      <c r="E4" s="32"/>
      <c r="F4" s="32"/>
      <c r="G4" s="32"/>
      <c r="H4" s="32"/>
      <c r="I4" s="32"/>
      <c r="J4" s="32"/>
      <c r="K4" s="32"/>
      <c r="L4" s="32"/>
      <c r="M4" s="32"/>
      <c r="N4" s="32"/>
      <c r="O4" s="32"/>
      <c r="P4" s="32"/>
    </row>
    <row r="5" spans="1:16">
      <c r="A5" s="30" t="s">
        <v>682</v>
      </c>
      <c r="B5" s="32" t="s">
        <v>410</v>
      </c>
      <c r="C5" s="32"/>
      <c r="D5" s="32"/>
      <c r="E5" s="32"/>
      <c r="F5" s="32"/>
      <c r="G5" s="32"/>
      <c r="H5" s="32"/>
      <c r="I5" s="32"/>
      <c r="J5" s="32"/>
      <c r="K5" s="32"/>
      <c r="L5" s="32"/>
      <c r="M5" s="32"/>
      <c r="N5" s="32"/>
      <c r="O5" s="32"/>
      <c r="P5" s="32"/>
    </row>
    <row r="6" spans="1:16">
      <c r="A6" s="30"/>
      <c r="B6" s="32" t="s">
        <v>414</v>
      </c>
      <c r="C6" s="32"/>
      <c r="D6" s="32"/>
      <c r="E6" s="32"/>
      <c r="F6" s="32"/>
      <c r="G6" s="32"/>
      <c r="H6" s="32"/>
      <c r="I6" s="32"/>
      <c r="J6" s="32"/>
      <c r="K6" s="32"/>
      <c r="L6" s="32"/>
      <c r="M6" s="32"/>
      <c r="N6" s="32"/>
      <c r="O6" s="32"/>
      <c r="P6" s="32"/>
    </row>
    <row r="7" spans="1:16">
      <c r="A7" s="30"/>
      <c r="B7" s="32" t="s">
        <v>416</v>
      </c>
      <c r="C7" s="32"/>
      <c r="D7" s="32"/>
      <c r="E7" s="32"/>
      <c r="F7" s="32"/>
      <c r="G7" s="32"/>
      <c r="H7" s="32"/>
      <c r="I7" s="32"/>
      <c r="J7" s="32"/>
      <c r="K7" s="32"/>
      <c r="L7" s="32"/>
      <c r="M7" s="32"/>
      <c r="N7" s="32"/>
      <c r="O7" s="32"/>
      <c r="P7" s="32"/>
    </row>
    <row r="8" spans="1:16">
      <c r="A8" s="30"/>
      <c r="B8" s="32" t="s">
        <v>418</v>
      </c>
      <c r="C8" s="32"/>
      <c r="D8" s="32"/>
      <c r="E8" s="32"/>
      <c r="F8" s="32"/>
      <c r="G8" s="32"/>
      <c r="H8" s="32"/>
      <c r="I8" s="32"/>
      <c r="J8" s="32"/>
      <c r="K8" s="32"/>
      <c r="L8" s="32"/>
      <c r="M8" s="32"/>
      <c r="N8" s="32"/>
      <c r="O8" s="32"/>
      <c r="P8" s="32"/>
    </row>
    <row r="9" spans="1:16">
      <c r="A9" s="30"/>
      <c r="B9" s="32" t="s">
        <v>420</v>
      </c>
      <c r="C9" s="32"/>
      <c r="D9" s="32"/>
      <c r="E9" s="32"/>
      <c r="F9" s="32"/>
      <c r="G9" s="32"/>
      <c r="H9" s="32"/>
      <c r="I9" s="32"/>
      <c r="J9" s="32"/>
      <c r="K9" s="32"/>
      <c r="L9" s="32"/>
      <c r="M9" s="32"/>
      <c r="N9" s="32"/>
      <c r="O9" s="32"/>
      <c r="P9" s="32"/>
    </row>
    <row r="10" spans="1:16">
      <c r="A10" s="30"/>
      <c r="B10" s="32" t="s">
        <v>430</v>
      </c>
      <c r="C10" s="32"/>
      <c r="D10" s="32"/>
      <c r="E10" s="32"/>
      <c r="F10" s="32"/>
      <c r="G10" s="32"/>
      <c r="H10" s="32"/>
      <c r="I10" s="32"/>
      <c r="J10" s="32"/>
      <c r="K10" s="32"/>
      <c r="L10" s="32"/>
      <c r="M10" s="32"/>
      <c r="N10" s="32"/>
      <c r="O10" s="32"/>
      <c r="P10" s="32"/>
    </row>
    <row r="11" spans="1:16">
      <c r="A11" s="30"/>
      <c r="B11" s="32" t="s">
        <v>438</v>
      </c>
      <c r="C11" s="32"/>
      <c r="D11" s="32"/>
      <c r="E11" s="32"/>
      <c r="F11" s="32"/>
      <c r="G11" s="32"/>
      <c r="H11" s="32"/>
      <c r="I11" s="32"/>
      <c r="J11" s="32"/>
      <c r="K11" s="32"/>
      <c r="L11" s="32"/>
      <c r="M11" s="32"/>
      <c r="N11" s="32"/>
      <c r="O11" s="32"/>
      <c r="P11" s="32"/>
    </row>
    <row r="12" spans="1:16">
      <c r="A12" s="30"/>
      <c r="B12" s="32" t="s">
        <v>439</v>
      </c>
      <c r="C12" s="32"/>
      <c r="D12" s="32"/>
      <c r="E12" s="32"/>
      <c r="F12" s="32"/>
      <c r="G12" s="32"/>
      <c r="H12" s="32"/>
      <c r="I12" s="32"/>
      <c r="J12" s="32"/>
      <c r="K12" s="32"/>
      <c r="L12" s="32"/>
      <c r="M12" s="32"/>
      <c r="N12" s="32"/>
      <c r="O12" s="32"/>
      <c r="P12" s="32"/>
    </row>
    <row r="13" spans="1:16">
      <c r="A13" s="30"/>
      <c r="B13" s="32" t="s">
        <v>440</v>
      </c>
      <c r="C13" s="32"/>
      <c r="D13" s="32"/>
      <c r="E13" s="32"/>
      <c r="F13" s="32"/>
      <c r="G13" s="32"/>
      <c r="H13" s="32"/>
      <c r="I13" s="32"/>
      <c r="J13" s="32"/>
      <c r="K13" s="32"/>
      <c r="L13" s="32"/>
      <c r="M13" s="32"/>
      <c r="N13" s="32"/>
      <c r="O13" s="32"/>
      <c r="P13" s="32"/>
    </row>
    <row r="14" spans="1:16">
      <c r="A14" s="30"/>
      <c r="B14" s="32" t="s">
        <v>441</v>
      </c>
      <c r="C14" s="32"/>
      <c r="D14" s="32"/>
      <c r="E14" s="32"/>
      <c r="F14" s="32"/>
      <c r="G14" s="32"/>
      <c r="H14" s="32"/>
      <c r="I14" s="32"/>
      <c r="J14" s="32"/>
      <c r="K14" s="32"/>
      <c r="L14" s="32"/>
      <c r="M14" s="32"/>
      <c r="N14" s="32"/>
      <c r="O14" s="32"/>
      <c r="P14" s="32"/>
    </row>
    <row r="15" spans="1:16">
      <c r="A15" s="30"/>
      <c r="B15" s="32" t="s">
        <v>632</v>
      </c>
      <c r="C15" s="32"/>
      <c r="D15" s="32"/>
      <c r="E15" s="32"/>
      <c r="F15" s="32"/>
      <c r="G15" s="32"/>
      <c r="H15" s="32"/>
      <c r="I15" s="32"/>
      <c r="J15" s="32"/>
      <c r="K15" s="32"/>
      <c r="L15" s="32"/>
      <c r="M15" s="32"/>
      <c r="N15" s="32"/>
      <c r="O15" s="32"/>
      <c r="P15" s="32"/>
    </row>
  </sheetData>
  <mergeCells count="6">
    <mergeCell ref="B1:R1"/>
    <mergeCell ref="C2:F2"/>
    <mergeCell ref="G2:I2"/>
    <mergeCell ref="J2:M2"/>
    <mergeCell ref="N2:P2"/>
    <mergeCell ref="A5:A15"/>
  </mergeCell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V15"/>
  <sheetViews>
    <sheetView workbookViewId="0">
      <selection activeCell="A1" sqref="A1:L2"/>
    </sheetView>
  </sheetViews>
  <sheetFormatPr defaultColWidth="9.10185185185185" defaultRowHeight="13.2"/>
  <cols>
    <col min="3" max="3" width="11.2962962962963" customWidth="1"/>
    <col min="7" max="7" width="8.13888888888889" customWidth="1"/>
    <col min="9" max="9" width="12.787037037037" customWidth="1"/>
    <col min="10" max="10" width="16.2222222222222" customWidth="1"/>
    <col min="11" max="11" width="11.9351851851852" customWidth="1"/>
    <col min="12" max="12" width="14.7222222222222" customWidth="1"/>
  </cols>
  <sheetData>
    <row r="1" spans="1:12">
      <c r="A1" s="28" t="s">
        <v>960</v>
      </c>
      <c r="B1" s="28"/>
      <c r="C1" s="28"/>
      <c r="D1" s="28"/>
      <c r="E1" s="28"/>
      <c r="F1" s="28"/>
      <c r="G1" s="28"/>
      <c r="H1" s="28"/>
      <c r="I1" s="28"/>
      <c r="J1" s="28"/>
      <c r="K1" s="28"/>
      <c r="L1" s="28"/>
    </row>
    <row r="2" spans="1:22">
      <c r="A2" s="32"/>
      <c r="B2" s="102" t="s">
        <v>428</v>
      </c>
      <c r="C2" s="103"/>
      <c r="D2" s="103"/>
      <c r="E2" s="103"/>
      <c r="F2" s="103"/>
      <c r="G2" s="103"/>
      <c r="H2" s="103"/>
      <c r="I2" s="103"/>
      <c r="J2" s="103"/>
      <c r="K2" s="103"/>
      <c r="L2" s="111"/>
      <c r="M2" s="30" t="s">
        <v>380</v>
      </c>
      <c r="N2" s="30"/>
      <c r="O2" s="30"/>
      <c r="P2" s="30"/>
      <c r="Q2" s="30"/>
      <c r="R2" s="30" t="s">
        <v>961</v>
      </c>
      <c r="S2" s="30"/>
      <c r="T2" s="30"/>
      <c r="U2" s="30"/>
      <c r="V2" s="30"/>
    </row>
    <row r="3" ht="26.4" spans="1:22">
      <c r="A3" s="32"/>
      <c r="B3" s="106" t="s">
        <v>387</v>
      </c>
      <c r="C3" s="107" t="s">
        <v>962</v>
      </c>
      <c r="D3" s="106" t="s">
        <v>138</v>
      </c>
      <c r="E3" s="108" t="s">
        <v>963</v>
      </c>
      <c r="F3" s="107" t="s">
        <v>964</v>
      </c>
      <c r="G3" s="106" t="s">
        <v>965</v>
      </c>
      <c r="H3" s="107" t="s">
        <v>966</v>
      </c>
      <c r="I3" s="107" t="s">
        <v>967</v>
      </c>
      <c r="J3" s="107" t="s">
        <v>968</v>
      </c>
      <c r="K3" s="106" t="s">
        <v>969</v>
      </c>
      <c r="L3" s="107" t="s">
        <v>970</v>
      </c>
      <c r="M3" s="32" t="s">
        <v>387</v>
      </c>
      <c r="N3" s="32" t="s">
        <v>138</v>
      </c>
      <c r="O3" s="32" t="s">
        <v>965</v>
      </c>
      <c r="P3" s="32" t="s">
        <v>971</v>
      </c>
      <c r="Q3" s="32" t="s">
        <v>969</v>
      </c>
      <c r="R3" s="32" t="s">
        <v>387</v>
      </c>
      <c r="S3" s="32" t="s">
        <v>138</v>
      </c>
      <c r="T3" s="32" t="s">
        <v>965</v>
      </c>
      <c r="U3" s="32" t="s">
        <v>971</v>
      </c>
      <c r="V3" s="32" t="s">
        <v>969</v>
      </c>
    </row>
    <row r="4" spans="1:22">
      <c r="A4" s="109" t="s">
        <v>437</v>
      </c>
      <c r="B4" s="32"/>
      <c r="C4" s="32"/>
      <c r="D4" s="32"/>
      <c r="E4" s="32"/>
      <c r="F4" s="32"/>
      <c r="G4" s="32"/>
      <c r="H4" s="32"/>
      <c r="I4" s="32"/>
      <c r="J4" s="32"/>
      <c r="K4" s="32"/>
      <c r="L4" s="32"/>
      <c r="M4" s="32"/>
      <c r="N4" s="32"/>
      <c r="O4" s="32"/>
      <c r="P4" s="32"/>
      <c r="Q4" s="32"/>
      <c r="R4" s="32"/>
      <c r="S4" s="32"/>
      <c r="T4" s="32"/>
      <c r="U4" s="32"/>
      <c r="V4" s="32"/>
    </row>
    <row r="5" ht="14.4" spans="1:22">
      <c r="A5" s="67" t="s">
        <v>410</v>
      </c>
      <c r="B5" s="67">
        <v>123</v>
      </c>
      <c r="C5" s="67">
        <v>124</v>
      </c>
      <c r="D5" s="67">
        <v>125</v>
      </c>
      <c r="E5" s="67">
        <v>126</v>
      </c>
      <c r="F5" s="67">
        <v>127</v>
      </c>
      <c r="G5" s="67">
        <v>128</v>
      </c>
      <c r="H5" s="67">
        <v>129</v>
      </c>
      <c r="I5" s="67">
        <v>130</v>
      </c>
      <c r="J5" s="67">
        <v>131</v>
      </c>
      <c r="K5" s="67">
        <v>132</v>
      </c>
      <c r="L5" s="67">
        <v>133</v>
      </c>
      <c r="M5" s="32"/>
      <c r="N5" s="32"/>
      <c r="O5" s="32"/>
      <c r="P5" s="32"/>
      <c r="Q5" s="32"/>
      <c r="R5" s="32"/>
      <c r="S5" s="32"/>
      <c r="T5" s="32"/>
      <c r="U5" s="32"/>
      <c r="V5" s="32"/>
    </row>
    <row r="6" ht="14.4" spans="1:22">
      <c r="A6" s="67" t="s">
        <v>414</v>
      </c>
      <c r="B6" s="67">
        <v>124</v>
      </c>
      <c r="C6" s="67">
        <v>125</v>
      </c>
      <c r="D6" s="67">
        <v>126</v>
      </c>
      <c r="E6" s="67">
        <v>127</v>
      </c>
      <c r="F6" s="67">
        <v>128</v>
      </c>
      <c r="G6" s="67">
        <v>129</v>
      </c>
      <c r="H6" s="67">
        <v>130</v>
      </c>
      <c r="I6" s="67">
        <v>131</v>
      </c>
      <c r="J6" s="67">
        <v>132</v>
      </c>
      <c r="K6" s="67">
        <v>133</v>
      </c>
      <c r="L6" s="67">
        <v>134</v>
      </c>
      <c r="M6" s="32"/>
      <c r="N6" s="32"/>
      <c r="O6" s="32"/>
      <c r="P6" s="32"/>
      <c r="Q6" s="32"/>
      <c r="R6" s="32"/>
      <c r="S6" s="32"/>
      <c r="T6" s="32"/>
      <c r="U6" s="32"/>
      <c r="V6" s="32"/>
    </row>
    <row r="7" ht="14.4" spans="1:22">
      <c r="A7" s="67" t="s">
        <v>416</v>
      </c>
      <c r="B7" s="67">
        <v>125</v>
      </c>
      <c r="C7" s="67">
        <v>126</v>
      </c>
      <c r="D7" s="67">
        <v>127</v>
      </c>
      <c r="E7" s="67">
        <v>128</v>
      </c>
      <c r="F7" s="67">
        <v>129</v>
      </c>
      <c r="G7" s="67">
        <v>130</v>
      </c>
      <c r="H7" s="67">
        <v>131</v>
      </c>
      <c r="I7" s="67">
        <v>132</v>
      </c>
      <c r="J7" s="67">
        <v>133</v>
      </c>
      <c r="K7" s="67">
        <v>134</v>
      </c>
      <c r="L7" s="67">
        <v>135</v>
      </c>
      <c r="M7" s="32"/>
      <c r="N7" s="32"/>
      <c r="O7" s="32"/>
      <c r="P7" s="32"/>
      <c r="Q7" s="32"/>
      <c r="R7" s="32"/>
      <c r="S7" s="32"/>
      <c r="T7" s="32"/>
      <c r="U7" s="32"/>
      <c r="V7" s="32"/>
    </row>
    <row r="8" ht="14.4" spans="1:22">
      <c r="A8" s="67" t="s">
        <v>418</v>
      </c>
      <c r="B8" s="67">
        <v>126</v>
      </c>
      <c r="C8" s="67">
        <v>127</v>
      </c>
      <c r="D8" s="67">
        <v>128</v>
      </c>
      <c r="E8" s="67">
        <v>129</v>
      </c>
      <c r="F8" s="67">
        <v>130</v>
      </c>
      <c r="G8" s="67">
        <v>131</v>
      </c>
      <c r="H8" s="67">
        <v>132</v>
      </c>
      <c r="I8" s="67">
        <v>133</v>
      </c>
      <c r="J8" s="67">
        <v>134</v>
      </c>
      <c r="K8" s="67">
        <v>135</v>
      </c>
      <c r="L8" s="67">
        <v>136</v>
      </c>
      <c r="M8" s="32"/>
      <c r="N8" s="32"/>
      <c r="O8" s="32"/>
      <c r="P8" s="32"/>
      <c r="Q8" s="32"/>
      <c r="R8" s="32"/>
      <c r="S8" s="32"/>
      <c r="T8" s="32"/>
      <c r="U8" s="32"/>
      <c r="V8" s="32"/>
    </row>
    <row r="9" ht="14.4" spans="1:22">
      <c r="A9" s="67" t="s">
        <v>420</v>
      </c>
      <c r="B9" s="67">
        <v>127</v>
      </c>
      <c r="C9" s="67">
        <v>128</v>
      </c>
      <c r="D9" s="67">
        <v>129</v>
      </c>
      <c r="E9" s="67">
        <v>130</v>
      </c>
      <c r="F9" s="67">
        <v>131</v>
      </c>
      <c r="G9" s="67">
        <v>132</v>
      </c>
      <c r="H9" s="67">
        <v>133</v>
      </c>
      <c r="I9" s="67">
        <v>134</v>
      </c>
      <c r="J9" s="67">
        <v>135</v>
      </c>
      <c r="K9" s="67">
        <v>136</v>
      </c>
      <c r="L9" s="67">
        <v>137</v>
      </c>
      <c r="M9" s="32"/>
      <c r="N9" s="32"/>
      <c r="O9" s="32"/>
      <c r="P9" s="32"/>
      <c r="Q9" s="32"/>
      <c r="R9" s="32"/>
      <c r="S9" s="32"/>
      <c r="T9" s="32"/>
      <c r="U9" s="32"/>
      <c r="V9" s="32"/>
    </row>
    <row r="10" ht="14.4" spans="1:22">
      <c r="A10" s="67" t="s">
        <v>430</v>
      </c>
      <c r="B10" s="67">
        <v>128</v>
      </c>
      <c r="C10" s="67">
        <v>129</v>
      </c>
      <c r="D10" s="67">
        <v>130</v>
      </c>
      <c r="E10" s="67">
        <v>131</v>
      </c>
      <c r="F10" s="67">
        <v>132</v>
      </c>
      <c r="G10" s="67">
        <v>133</v>
      </c>
      <c r="H10" s="67">
        <v>134</v>
      </c>
      <c r="I10" s="67">
        <v>135</v>
      </c>
      <c r="J10" s="67">
        <v>136</v>
      </c>
      <c r="K10" s="67">
        <v>137</v>
      </c>
      <c r="L10" s="67">
        <v>138</v>
      </c>
      <c r="M10" s="32"/>
      <c r="N10" s="32"/>
      <c r="O10" s="32"/>
      <c r="P10" s="32"/>
      <c r="Q10" s="32"/>
      <c r="R10" s="32"/>
      <c r="S10" s="32"/>
      <c r="T10" s="32"/>
      <c r="U10" s="32"/>
      <c r="V10" s="32"/>
    </row>
    <row r="11" ht="14.4" spans="1:22">
      <c r="A11" s="67" t="s">
        <v>438</v>
      </c>
      <c r="B11" s="67">
        <v>129</v>
      </c>
      <c r="C11" s="67">
        <v>130</v>
      </c>
      <c r="D11" s="67">
        <v>131</v>
      </c>
      <c r="E11" s="67">
        <v>132</v>
      </c>
      <c r="F11" s="67">
        <v>133</v>
      </c>
      <c r="G11" s="67">
        <v>134</v>
      </c>
      <c r="H11" s="67">
        <v>135</v>
      </c>
      <c r="I11" s="67">
        <v>136</v>
      </c>
      <c r="J11" s="67">
        <v>137</v>
      </c>
      <c r="K11" s="67">
        <v>138</v>
      </c>
      <c r="L11" s="67">
        <v>139</v>
      </c>
      <c r="M11" s="32"/>
      <c r="N11" s="32"/>
      <c r="O11" s="32"/>
      <c r="P11" s="32"/>
      <c r="Q11" s="32"/>
      <c r="R11" s="32"/>
      <c r="S11" s="32"/>
      <c r="T11" s="32"/>
      <c r="U11" s="32"/>
      <c r="V11" s="32"/>
    </row>
    <row r="12" ht="14.4" spans="1:22">
      <c r="A12" s="67" t="s">
        <v>439</v>
      </c>
      <c r="B12" s="67">
        <v>130</v>
      </c>
      <c r="C12" s="67">
        <v>131</v>
      </c>
      <c r="D12" s="67">
        <v>132</v>
      </c>
      <c r="E12" s="67">
        <v>133</v>
      </c>
      <c r="F12" s="67">
        <v>134</v>
      </c>
      <c r="G12" s="67">
        <v>135</v>
      </c>
      <c r="H12" s="67">
        <v>136</v>
      </c>
      <c r="I12" s="67">
        <v>137</v>
      </c>
      <c r="J12" s="67">
        <v>138</v>
      </c>
      <c r="K12" s="67">
        <v>139</v>
      </c>
      <c r="L12" s="67">
        <v>140</v>
      </c>
      <c r="M12" s="32"/>
      <c r="N12" s="32"/>
      <c r="O12" s="32"/>
      <c r="P12" s="32"/>
      <c r="Q12" s="32"/>
      <c r="R12" s="32"/>
      <c r="S12" s="32"/>
      <c r="T12" s="32"/>
      <c r="U12" s="32"/>
      <c r="V12" s="32"/>
    </row>
    <row r="13" ht="14.4" spans="1:22">
      <c r="A13" s="67" t="s">
        <v>440</v>
      </c>
      <c r="B13" s="67">
        <v>131</v>
      </c>
      <c r="C13" s="67">
        <v>132</v>
      </c>
      <c r="D13" s="67">
        <v>133</v>
      </c>
      <c r="E13" s="67">
        <v>134</v>
      </c>
      <c r="F13" s="67">
        <v>135</v>
      </c>
      <c r="G13" s="67">
        <v>136</v>
      </c>
      <c r="H13" s="67">
        <v>137</v>
      </c>
      <c r="I13" s="67">
        <v>138</v>
      </c>
      <c r="J13" s="67">
        <v>139</v>
      </c>
      <c r="K13" s="67">
        <v>140</v>
      </c>
      <c r="L13" s="67">
        <v>141</v>
      </c>
      <c r="M13" s="32"/>
      <c r="N13" s="32"/>
      <c r="O13" s="32"/>
      <c r="P13" s="32"/>
      <c r="Q13" s="32"/>
      <c r="R13" s="32"/>
      <c r="S13" s="32"/>
      <c r="T13" s="32"/>
      <c r="U13" s="32"/>
      <c r="V13" s="32"/>
    </row>
    <row r="14" ht="14.4" spans="1:22">
      <c r="A14" s="67" t="s">
        <v>441</v>
      </c>
      <c r="B14" s="67">
        <v>132</v>
      </c>
      <c r="C14" s="67">
        <v>133</v>
      </c>
      <c r="D14" s="67">
        <v>134</v>
      </c>
      <c r="E14" s="67">
        <v>135</v>
      </c>
      <c r="F14" s="67">
        <v>136</v>
      </c>
      <c r="G14" s="67">
        <v>137</v>
      </c>
      <c r="H14" s="67">
        <v>138</v>
      </c>
      <c r="I14" s="67">
        <v>139</v>
      </c>
      <c r="J14" s="67">
        <v>140</v>
      </c>
      <c r="K14" s="67">
        <v>141</v>
      </c>
      <c r="L14" s="67">
        <v>142</v>
      </c>
      <c r="M14" s="32"/>
      <c r="N14" s="32"/>
      <c r="O14" s="32"/>
      <c r="P14" s="32"/>
      <c r="Q14" s="32"/>
      <c r="R14" s="32"/>
      <c r="S14" s="32"/>
      <c r="T14" s="32"/>
      <c r="U14" s="32"/>
      <c r="V14" s="32"/>
    </row>
    <row r="15" ht="14.4" spans="1:22">
      <c r="A15" s="67" t="s">
        <v>632</v>
      </c>
      <c r="B15" s="67">
        <v>133</v>
      </c>
      <c r="C15" s="67">
        <v>134</v>
      </c>
      <c r="D15" s="67">
        <v>135</v>
      </c>
      <c r="E15" s="67">
        <v>136</v>
      </c>
      <c r="F15" s="67">
        <v>137</v>
      </c>
      <c r="G15" s="67">
        <v>138</v>
      </c>
      <c r="H15" s="67">
        <v>139</v>
      </c>
      <c r="I15" s="67">
        <v>140</v>
      </c>
      <c r="J15" s="67">
        <v>141</v>
      </c>
      <c r="K15" s="67">
        <v>142</v>
      </c>
      <c r="L15" s="67">
        <v>143</v>
      </c>
      <c r="M15" s="32"/>
      <c r="N15" s="32"/>
      <c r="O15" s="32"/>
      <c r="P15" s="32"/>
      <c r="Q15" s="32"/>
      <c r="R15" s="32"/>
      <c r="S15" s="32"/>
      <c r="T15" s="32"/>
      <c r="U15" s="32"/>
      <c r="V15" s="32"/>
    </row>
  </sheetData>
  <mergeCells count="4">
    <mergeCell ref="A1:K1"/>
    <mergeCell ref="B2:L2"/>
    <mergeCell ref="M2:Q2"/>
    <mergeCell ref="R2:V2"/>
  </mergeCells>
  <hyperlinks>
    <hyperlink ref="A5" location="'中标情况-体系&amp;客户'!A1" display="体系1"/>
    <hyperlink ref="B5" location="'中标情况-体系&amp;客户'!A1" display="123"/>
    <hyperlink ref="B6" location="'中标情况-体系&amp;客户'!A1" display="124"/>
    <hyperlink ref="B7" location="'中标情况-体系&amp;客户'!A1" display="125"/>
    <hyperlink ref="B8" location="'中标情况-体系&amp;客户'!A1" display="126"/>
    <hyperlink ref="B9" location="'中标情况-体系&amp;客户'!A1" display="127"/>
    <hyperlink ref="B10" location="'中标情况-体系&amp;客户'!A1" display="128"/>
    <hyperlink ref="B11" location="'中标情况-体系&amp;客户'!A1" display="129"/>
    <hyperlink ref="B12" location="'中标情况-体系&amp;客户'!A1" display="130"/>
    <hyperlink ref="B13" location="'中标情况-体系&amp;客户'!A1" display="131"/>
    <hyperlink ref="B14" location="'中标情况-体系&amp;客户'!A1" display="132"/>
    <hyperlink ref="B15" location="'中标情况-体系&amp;客户'!A1" display="133"/>
    <hyperlink ref="C5" location="'中标情况-体系&amp;客户'!A1" display="124"/>
    <hyperlink ref="D5" location="'中标情况-体系&amp;客户'!A1" display="125"/>
    <hyperlink ref="E5" location="'中标情况-体系&amp;客户'!A1" display="126"/>
    <hyperlink ref="F5" location="'中标情况-体系&amp;客户'!A1" display="127"/>
    <hyperlink ref="G5" location="'中标情况-体系&amp;客户'!A1" display="128"/>
    <hyperlink ref="H5" location="'中标情况-体系&amp;客户'!A1" display="129"/>
    <hyperlink ref="I5" location="'中标情况-体系&amp;客户'!A1" display="130"/>
    <hyperlink ref="J5" location="'中标情况-体系&amp;客户'!A1" display="131"/>
    <hyperlink ref="K5" location="'中标情况-体系&amp;客户'!A1" display="132"/>
    <hyperlink ref="L5" location="'中标情况-体系&amp;客户'!A1" display="133"/>
    <hyperlink ref="C6" location="'中标情况-体系&amp;客户'!A1" display="125"/>
    <hyperlink ref="D6" location="'中标情况-体系&amp;客户'!A1" display="126"/>
    <hyperlink ref="E6" location="'中标情况-体系&amp;客户'!A1" display="127"/>
    <hyperlink ref="F6" location="'中标情况-体系&amp;客户'!A1" display="128"/>
    <hyperlink ref="G6" location="'中标情况-体系&amp;客户'!A1" display="129"/>
    <hyperlink ref="H6" location="'中标情况-体系&amp;客户'!A1" display="130"/>
    <hyperlink ref="I6" location="'中标情况-体系&amp;客户'!A1" display="131"/>
    <hyperlink ref="J6" location="'中标情况-体系&amp;客户'!A1" display="132"/>
    <hyperlink ref="K6" location="'中标情况-体系&amp;客户'!A1" display="133"/>
    <hyperlink ref="L6" location="'中标情况-体系&amp;客户'!A1" display="134"/>
    <hyperlink ref="C7" location="'中标情况-体系&amp;客户'!A1" display="126"/>
    <hyperlink ref="D7" location="'中标情况-体系&amp;客户'!A1" display="127"/>
    <hyperlink ref="E7" location="'中标情况-体系&amp;客户'!A1" display="128"/>
    <hyperlink ref="F7" location="'中标情况-体系&amp;客户'!A1" display="129"/>
    <hyperlink ref="G7" location="'中标情况-体系&amp;客户'!A1" display="130"/>
    <hyperlink ref="H7" location="'中标情况-体系&amp;客户'!A1" display="131"/>
    <hyperlink ref="I7" location="'中标情况-体系&amp;客户'!A1" display="132"/>
    <hyperlink ref="J7" location="'中标情况-体系&amp;客户'!A1" display="133"/>
    <hyperlink ref="K7" location="'中标情况-体系&amp;客户'!A1" display="134"/>
    <hyperlink ref="L7" location="'中标情况-体系&amp;客户'!A1" display="135"/>
    <hyperlink ref="C8" location="'中标情况-体系&amp;客户'!A1" display="127"/>
    <hyperlink ref="D8" location="'中标情况-体系&amp;客户'!A1" display="128"/>
    <hyperlink ref="E8" location="'中标情况-体系&amp;客户'!A1" display="129"/>
    <hyperlink ref="F8" location="'中标情况-体系&amp;客户'!A1" display="130"/>
    <hyperlink ref="G8" location="'中标情况-体系&amp;客户'!A1" display="131"/>
    <hyperlink ref="H8" location="'中标情况-体系&amp;客户'!A1" display="132"/>
    <hyperlink ref="I8" location="'中标情况-体系&amp;客户'!A1" display="133"/>
    <hyperlink ref="J8" location="'中标情况-体系&amp;客户'!A1" display="134"/>
    <hyperlink ref="K8" location="'中标情况-体系&amp;客户'!A1" display="135"/>
    <hyperlink ref="L8" location="'中标情况-体系&amp;客户'!A1" display="136"/>
    <hyperlink ref="C9" location="'中标情况-体系&amp;客户'!A1" display="128"/>
    <hyperlink ref="D9" location="'中标情况-体系&amp;客户'!A1" display="129"/>
    <hyperlink ref="E9" location="'中标情况-体系&amp;客户'!A1" display="130"/>
    <hyperlink ref="F9" location="'中标情况-体系&amp;客户'!A1" display="131"/>
    <hyperlink ref="G9" location="'中标情况-体系&amp;客户'!A1" display="132"/>
    <hyperlink ref="H9" location="'中标情况-体系&amp;客户'!A1" display="133"/>
    <hyperlink ref="I9" location="'中标情况-体系&amp;客户'!A1" display="134"/>
    <hyperlink ref="J9" location="'中标情况-体系&amp;客户'!A1" display="135"/>
    <hyperlink ref="K9" location="'中标情况-体系&amp;客户'!A1" display="136"/>
    <hyperlink ref="L9" location="'中标情况-体系&amp;客户'!A1" display="137"/>
    <hyperlink ref="C10" location="'中标情况-体系&amp;客户'!A1" display="129"/>
    <hyperlink ref="D10" location="'中标情况-体系&amp;客户'!A1" display="130"/>
    <hyperlink ref="E10" location="'中标情况-体系&amp;客户'!A1" display="131"/>
    <hyperlink ref="F10" location="'中标情况-体系&amp;客户'!A1" display="132"/>
    <hyperlink ref="G10" location="'中标情况-体系&amp;客户'!A1" display="133"/>
    <hyperlink ref="H10" location="'中标情况-体系&amp;客户'!A1" display="134"/>
    <hyperlink ref="I10" location="'中标情况-体系&amp;客户'!A1" display="135"/>
    <hyperlink ref="J10" location="'中标情况-体系&amp;客户'!A1" display="136"/>
    <hyperlink ref="K10" location="'中标情况-体系&amp;客户'!A1" display="137"/>
    <hyperlink ref="L10" location="'中标情况-体系&amp;客户'!A1" display="138"/>
    <hyperlink ref="C11" location="'中标情况-体系&amp;客户'!A1" display="130"/>
    <hyperlink ref="D11" location="'中标情况-体系&amp;客户'!A1" display="131"/>
    <hyperlink ref="E11" location="'中标情况-体系&amp;客户'!A1" display="132"/>
    <hyperlink ref="F11" location="'中标情况-体系&amp;客户'!A1" display="133"/>
    <hyperlink ref="G11" location="'中标情况-体系&amp;客户'!A1" display="134"/>
    <hyperlink ref="H11" location="'中标情况-体系&amp;客户'!A1" display="135"/>
    <hyperlink ref="I11" location="'中标情况-体系&amp;客户'!A1" display="136"/>
    <hyperlink ref="J11" location="'中标情况-体系&amp;客户'!A1" display="137"/>
    <hyperlink ref="K11" location="'中标情况-体系&amp;客户'!A1" display="138"/>
    <hyperlink ref="L11" location="'中标情况-体系&amp;客户'!A1" display="139"/>
    <hyperlink ref="C12" location="'中标情况-体系&amp;客户'!A1" display="131"/>
    <hyperlink ref="D12" location="'中标情况-体系&amp;客户'!A1" display="132"/>
    <hyperlink ref="E12" location="'中标情况-体系&amp;客户'!A1" display="133"/>
    <hyperlink ref="F12" location="'中标情况-体系&amp;客户'!A1" display="134"/>
    <hyperlink ref="G12" location="'中标情况-体系&amp;客户'!A1" display="135"/>
    <hyperlink ref="H12" location="'中标情况-体系&amp;客户'!A1" display="136"/>
    <hyperlink ref="I12" location="'中标情况-体系&amp;客户'!A1" display="137"/>
    <hyperlink ref="J12" location="'中标情况-体系&amp;客户'!A1" display="138"/>
    <hyperlink ref="K12" location="'中标情况-体系&amp;客户'!A1" display="139"/>
    <hyperlink ref="L12" location="'中标情况-体系&amp;客户'!A1" display="140"/>
    <hyperlink ref="C13" location="'中标情况-体系&amp;客户'!A1" display="132"/>
    <hyperlink ref="D13" location="'中标情况-体系&amp;客户'!A1" display="133"/>
    <hyperlink ref="E13" location="'中标情况-体系&amp;客户'!A1" display="134"/>
    <hyperlink ref="F13" location="'中标情况-体系&amp;客户'!A1" display="135"/>
    <hyperlink ref="G13" location="'中标情况-体系&amp;客户'!A1" display="136"/>
    <hyperlink ref="H13" location="'中标情况-体系&amp;客户'!A1" display="137"/>
    <hyperlink ref="I13" location="'中标情况-体系&amp;客户'!A1" display="138"/>
    <hyperlink ref="J13" location="'中标情况-体系&amp;客户'!A1" display="139"/>
    <hyperlink ref="K13" location="'中标情况-体系&amp;客户'!A1" display="140"/>
    <hyperlink ref="L13" location="'中标情况-体系&amp;客户'!A1" display="141"/>
    <hyperlink ref="C14" location="'中标情况-体系&amp;客户'!A1" display="133"/>
    <hyperlink ref="D14" location="'中标情况-体系&amp;客户'!A1" display="134"/>
    <hyperlink ref="E14" location="'中标情况-体系&amp;客户'!A1" display="135"/>
    <hyperlink ref="F14" location="'中标情况-体系&amp;客户'!A1" display="136"/>
    <hyperlink ref="G14" location="'中标情况-体系&amp;客户'!A1" display="137"/>
    <hyperlink ref="H14" location="'中标情况-体系&amp;客户'!A1" display="138"/>
    <hyperlink ref="I14" location="'中标情况-体系&amp;客户'!A1" display="139"/>
    <hyperlink ref="J14" location="'中标情况-体系&amp;客户'!A1" display="140"/>
    <hyperlink ref="K14" location="'中标情况-体系&amp;客户'!A1" display="141"/>
    <hyperlink ref="L14" location="'中标情况-体系&amp;客户'!A1" display="142"/>
    <hyperlink ref="C15" location="'中标情况-体系&amp;客户'!A1" display="134"/>
    <hyperlink ref="D15" location="'中标情况-体系&amp;客户'!A1" display="135"/>
    <hyperlink ref="E15" location="'中标情况-体系&amp;客户'!A1" display="136"/>
    <hyperlink ref="F15" location="'中标情况-体系&amp;客户'!A1" display="137"/>
    <hyperlink ref="G15" location="'中标情况-体系&amp;客户'!A1" display="138"/>
    <hyperlink ref="H15" location="'中标情况-体系&amp;客户'!A1" display="139"/>
    <hyperlink ref="I15" location="'中标情况-体系&amp;客户'!A1" display="140"/>
    <hyperlink ref="J15" location="'中标情况-体系&amp;客户'!A1" display="141"/>
    <hyperlink ref="K15" location="'中标情况-体系&amp;客户'!A1" display="142"/>
    <hyperlink ref="L15" location="'中标情况-体系&amp;客户'!A1" display="143"/>
    <hyperlink ref="A6" location="'中标情况-体系&amp;客户'!A1" display="体系2"/>
    <hyperlink ref="A7" location="'中标情况-体系&amp;客户'!A1" display="体系3"/>
    <hyperlink ref="A8" location="'中标情况-体系&amp;客户'!A1" display="体系4"/>
    <hyperlink ref="A9" location="'中标情况-体系&amp;客户'!A1" display="体系5"/>
    <hyperlink ref="A10" location="'中标情况-体系&amp;客户'!A1" display="体系6"/>
    <hyperlink ref="A11" location="'中标情况-体系&amp;客户'!A1" display="体系7"/>
    <hyperlink ref="A12" location="'中标情况-体系&amp;客户'!A1" display="体系8"/>
    <hyperlink ref="A13" location="'中标情况-体系&amp;客户'!A1" display="体系9"/>
    <hyperlink ref="A14" location="'中标情况-体系&amp;客户'!A1" display="体系10"/>
    <hyperlink ref="A15" location="'中标情况-体系&amp;客户'!A1" display="体系11"/>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9"/>
  <dimension ref="A1:V19"/>
  <sheetViews>
    <sheetView workbookViewId="0">
      <pane xSplit="1" ySplit="4" topLeftCell="B5" activePane="bottomRight" state="frozenSplit"/>
      <selection/>
      <selection pane="topRight"/>
      <selection pane="bottomLeft"/>
      <selection pane="bottomRight" activeCell="A1" sqref="A1:V4"/>
    </sheetView>
  </sheetViews>
  <sheetFormatPr defaultColWidth="9.10185185185185" defaultRowHeight="13.2"/>
  <cols>
    <col min="4" max="6" width="11.4259259259259" customWidth="1"/>
    <col min="7" max="7" width="7.14814814814815" customWidth="1"/>
    <col min="8" max="8" width="7.72222222222222" customWidth="1"/>
    <col min="11" max="11" width="12.3611111111111" customWidth="1"/>
  </cols>
  <sheetData>
    <row r="1" ht="26" customHeight="1" spans="1:22">
      <c r="A1" s="120" t="s">
        <v>972</v>
      </c>
      <c r="B1" s="120"/>
      <c r="C1" s="120"/>
      <c r="D1" s="120"/>
      <c r="E1" s="120"/>
      <c r="F1" s="120"/>
      <c r="G1" s="120"/>
      <c r="H1" s="120"/>
      <c r="I1" s="120"/>
      <c r="J1" s="120"/>
      <c r="K1" s="120"/>
      <c r="L1" s="120"/>
      <c r="M1" s="120"/>
      <c r="N1" s="120"/>
      <c r="O1" s="120"/>
      <c r="P1" s="120"/>
      <c r="Q1" s="120"/>
      <c r="R1" s="120"/>
      <c r="S1" s="120"/>
      <c r="T1" s="120"/>
      <c r="U1" s="120"/>
      <c r="V1" s="120"/>
    </row>
    <row r="2" spans="1:22">
      <c r="A2" s="151" t="s">
        <v>514</v>
      </c>
      <c r="B2" s="123" t="s">
        <v>428</v>
      </c>
      <c r="C2" s="124"/>
      <c r="D2" s="124"/>
      <c r="E2" s="124"/>
      <c r="F2" s="124"/>
      <c r="G2" s="124"/>
      <c r="H2" s="124"/>
      <c r="I2" s="124"/>
      <c r="J2" s="124"/>
      <c r="K2" s="124"/>
      <c r="L2" s="124"/>
      <c r="M2" s="124"/>
      <c r="N2" s="124"/>
      <c r="O2" s="124"/>
      <c r="P2" s="124"/>
      <c r="Q2" s="124"/>
      <c r="R2" s="142"/>
      <c r="S2" s="143" t="s">
        <v>380</v>
      </c>
      <c r="T2" s="143"/>
      <c r="U2" s="143"/>
      <c r="V2" s="143"/>
    </row>
    <row r="3" spans="1:22">
      <c r="A3" s="151"/>
      <c r="B3" s="125" t="s">
        <v>973</v>
      </c>
      <c r="C3" s="125" t="s">
        <v>974</v>
      </c>
      <c r="D3" s="125" t="s">
        <v>975</v>
      </c>
      <c r="E3" s="125" t="s">
        <v>976</v>
      </c>
      <c r="F3" s="125" t="s">
        <v>172</v>
      </c>
      <c r="G3" s="125" t="s">
        <v>977</v>
      </c>
      <c r="H3" s="125" t="s">
        <v>176</v>
      </c>
      <c r="I3" s="125" t="s">
        <v>405</v>
      </c>
      <c r="J3" s="125" t="s">
        <v>978</v>
      </c>
      <c r="K3" s="133" t="s">
        <v>979</v>
      </c>
      <c r="L3" s="134" t="s">
        <v>980</v>
      </c>
      <c r="M3" s="135"/>
      <c r="N3" s="135"/>
      <c r="O3" s="136"/>
      <c r="P3" s="144" t="s">
        <v>743</v>
      </c>
      <c r="Q3" s="145"/>
      <c r="R3" s="146"/>
      <c r="S3" s="143"/>
      <c r="T3" s="143"/>
      <c r="U3" s="143"/>
      <c r="V3" s="143"/>
    </row>
    <row r="4" ht="24" spans="1:22">
      <c r="A4" s="151"/>
      <c r="B4" s="126"/>
      <c r="C4" s="126"/>
      <c r="D4" s="126"/>
      <c r="E4" s="126"/>
      <c r="F4" s="126"/>
      <c r="G4" s="126"/>
      <c r="H4" s="126"/>
      <c r="I4" s="126"/>
      <c r="J4" s="126"/>
      <c r="K4" s="133"/>
      <c r="L4" s="137" t="s">
        <v>981</v>
      </c>
      <c r="M4" s="137" t="s">
        <v>807</v>
      </c>
      <c r="N4" s="137" t="s">
        <v>800</v>
      </c>
      <c r="O4" s="137" t="s">
        <v>982</v>
      </c>
      <c r="P4" s="147" t="s">
        <v>983</v>
      </c>
      <c r="Q4" s="147" t="s">
        <v>984</v>
      </c>
      <c r="R4" s="147" t="s">
        <v>413</v>
      </c>
      <c r="S4" s="143" t="s">
        <v>973</v>
      </c>
      <c r="T4" s="143" t="s">
        <v>975</v>
      </c>
      <c r="U4" s="143" t="s">
        <v>985</v>
      </c>
      <c r="V4" s="143" t="s">
        <v>986</v>
      </c>
    </row>
    <row r="5" ht="14.4" spans="1:22">
      <c r="A5" s="152" t="s">
        <v>437</v>
      </c>
      <c r="B5" s="153">
        <v>1363</v>
      </c>
      <c r="C5" s="153">
        <v>1364</v>
      </c>
      <c r="D5" s="153">
        <v>1365</v>
      </c>
      <c r="E5" s="153">
        <v>1366</v>
      </c>
      <c r="F5" s="153">
        <v>1367</v>
      </c>
      <c r="G5" s="153">
        <v>1368</v>
      </c>
      <c r="H5" s="153">
        <v>1369</v>
      </c>
      <c r="I5" s="153">
        <v>1370</v>
      </c>
      <c r="J5" s="153">
        <v>1371</v>
      </c>
      <c r="K5" s="153">
        <v>1372</v>
      </c>
      <c r="L5" s="153">
        <v>1373</v>
      </c>
      <c r="M5" s="153">
        <v>1374</v>
      </c>
      <c r="N5" s="153">
        <v>1375</v>
      </c>
      <c r="O5" s="153">
        <v>1376</v>
      </c>
      <c r="P5" s="153">
        <v>1377</v>
      </c>
      <c r="Q5" s="153">
        <v>1378</v>
      </c>
      <c r="R5" s="153">
        <v>1379</v>
      </c>
      <c r="S5" s="153">
        <v>1379</v>
      </c>
      <c r="T5" s="153">
        <v>1380</v>
      </c>
      <c r="U5" s="153">
        <v>1381</v>
      </c>
      <c r="V5" s="153">
        <v>1382</v>
      </c>
    </row>
    <row r="6" ht="14.4" spans="1:22">
      <c r="A6" s="154" t="s">
        <v>410</v>
      </c>
      <c r="B6" s="153">
        <v>764</v>
      </c>
      <c r="C6" s="153">
        <v>765</v>
      </c>
      <c r="D6" s="153">
        <v>766</v>
      </c>
      <c r="E6" s="153">
        <v>767</v>
      </c>
      <c r="F6" s="153">
        <v>768</v>
      </c>
      <c r="G6" s="153">
        <v>769</v>
      </c>
      <c r="H6" s="153">
        <v>770</v>
      </c>
      <c r="I6" s="153">
        <v>771</v>
      </c>
      <c r="J6" s="153">
        <v>772</v>
      </c>
      <c r="K6" s="153">
        <v>773</v>
      </c>
      <c r="L6" s="153">
        <v>774</v>
      </c>
      <c r="M6" s="153">
        <v>775</v>
      </c>
      <c r="N6" s="153">
        <v>776</v>
      </c>
      <c r="O6" s="153">
        <v>777</v>
      </c>
      <c r="P6" s="153">
        <v>778</v>
      </c>
      <c r="Q6" s="153">
        <v>779</v>
      </c>
      <c r="R6" s="153">
        <v>780</v>
      </c>
      <c r="S6" s="153">
        <v>780</v>
      </c>
      <c r="T6" s="153">
        <v>781</v>
      </c>
      <c r="U6" s="153">
        <v>782</v>
      </c>
      <c r="V6" s="153">
        <v>783</v>
      </c>
    </row>
    <row r="7" ht="14.4" spans="1:22">
      <c r="A7" s="154" t="s">
        <v>410</v>
      </c>
      <c r="B7" s="153">
        <v>765</v>
      </c>
      <c r="C7" s="153">
        <v>766</v>
      </c>
      <c r="D7" s="153">
        <v>767</v>
      </c>
      <c r="E7" s="153">
        <v>768</v>
      </c>
      <c r="F7" s="153">
        <v>769</v>
      </c>
      <c r="G7" s="153">
        <v>770</v>
      </c>
      <c r="H7" s="153">
        <v>771</v>
      </c>
      <c r="I7" s="153">
        <v>772</v>
      </c>
      <c r="J7" s="153">
        <v>773</v>
      </c>
      <c r="K7" s="153">
        <v>774</v>
      </c>
      <c r="L7" s="153">
        <v>775</v>
      </c>
      <c r="M7" s="153">
        <v>776</v>
      </c>
      <c r="N7" s="153">
        <v>777</v>
      </c>
      <c r="O7" s="153">
        <v>778</v>
      </c>
      <c r="P7" s="153">
        <v>779</v>
      </c>
      <c r="Q7" s="153">
        <v>780</v>
      </c>
      <c r="R7" s="153">
        <v>781</v>
      </c>
      <c r="S7" s="153">
        <v>781</v>
      </c>
      <c r="T7" s="153">
        <v>782</v>
      </c>
      <c r="U7" s="153">
        <v>783</v>
      </c>
      <c r="V7" s="153">
        <v>784</v>
      </c>
    </row>
    <row r="8" ht="14.4" spans="1:22">
      <c r="A8" s="154" t="s">
        <v>410</v>
      </c>
      <c r="B8" s="153">
        <v>766</v>
      </c>
      <c r="C8" s="153">
        <v>767</v>
      </c>
      <c r="D8" s="153">
        <v>768</v>
      </c>
      <c r="E8" s="153">
        <v>769</v>
      </c>
      <c r="F8" s="153">
        <v>770</v>
      </c>
      <c r="G8" s="153">
        <v>771</v>
      </c>
      <c r="H8" s="153">
        <v>772</v>
      </c>
      <c r="I8" s="153">
        <v>773</v>
      </c>
      <c r="J8" s="153">
        <v>774</v>
      </c>
      <c r="K8" s="153">
        <v>775</v>
      </c>
      <c r="L8" s="153">
        <v>776</v>
      </c>
      <c r="M8" s="153">
        <v>777</v>
      </c>
      <c r="N8" s="153">
        <v>778</v>
      </c>
      <c r="O8" s="153">
        <v>779</v>
      </c>
      <c r="P8" s="153">
        <v>780</v>
      </c>
      <c r="Q8" s="153">
        <v>781</v>
      </c>
      <c r="R8" s="153">
        <v>782</v>
      </c>
      <c r="S8" s="153">
        <v>782</v>
      </c>
      <c r="T8" s="153">
        <v>783</v>
      </c>
      <c r="U8" s="153">
        <v>784</v>
      </c>
      <c r="V8" s="153">
        <v>785</v>
      </c>
    </row>
    <row r="9" ht="14.4" spans="1:22">
      <c r="A9" s="154" t="s">
        <v>410</v>
      </c>
      <c r="B9" s="153">
        <v>767</v>
      </c>
      <c r="C9" s="153">
        <v>768</v>
      </c>
      <c r="D9" s="153">
        <v>769</v>
      </c>
      <c r="E9" s="153">
        <v>770</v>
      </c>
      <c r="F9" s="153">
        <v>771</v>
      </c>
      <c r="G9" s="153">
        <v>772</v>
      </c>
      <c r="H9" s="153">
        <v>773</v>
      </c>
      <c r="I9" s="153">
        <v>774</v>
      </c>
      <c r="J9" s="153">
        <v>775</v>
      </c>
      <c r="K9" s="153">
        <v>776</v>
      </c>
      <c r="L9" s="153">
        <v>777</v>
      </c>
      <c r="M9" s="153">
        <v>778</v>
      </c>
      <c r="N9" s="153">
        <v>779</v>
      </c>
      <c r="O9" s="153">
        <v>780</v>
      </c>
      <c r="P9" s="153">
        <v>781</v>
      </c>
      <c r="Q9" s="153">
        <v>782</v>
      </c>
      <c r="R9" s="153">
        <v>783</v>
      </c>
      <c r="S9" s="153">
        <v>783</v>
      </c>
      <c r="T9" s="153">
        <v>784</v>
      </c>
      <c r="U9" s="153">
        <v>785</v>
      </c>
      <c r="V9" s="153">
        <v>786</v>
      </c>
    </row>
    <row r="10" ht="14.4" spans="1:22">
      <c r="A10" s="154" t="s">
        <v>410</v>
      </c>
      <c r="B10" s="153">
        <v>768</v>
      </c>
      <c r="C10" s="153">
        <v>769</v>
      </c>
      <c r="D10" s="153">
        <v>770</v>
      </c>
      <c r="E10" s="153">
        <v>771</v>
      </c>
      <c r="F10" s="153">
        <v>772</v>
      </c>
      <c r="G10" s="153">
        <v>773</v>
      </c>
      <c r="H10" s="153">
        <v>774</v>
      </c>
      <c r="I10" s="153">
        <v>775</v>
      </c>
      <c r="J10" s="153">
        <v>776</v>
      </c>
      <c r="K10" s="153">
        <v>777</v>
      </c>
      <c r="L10" s="153">
        <v>778</v>
      </c>
      <c r="M10" s="153">
        <v>779</v>
      </c>
      <c r="N10" s="153">
        <v>780</v>
      </c>
      <c r="O10" s="153">
        <v>781</v>
      </c>
      <c r="P10" s="153">
        <v>782</v>
      </c>
      <c r="Q10" s="153">
        <v>783</v>
      </c>
      <c r="R10" s="153">
        <v>784</v>
      </c>
      <c r="S10" s="153">
        <v>784</v>
      </c>
      <c r="T10" s="153">
        <v>785</v>
      </c>
      <c r="U10" s="153">
        <v>786</v>
      </c>
      <c r="V10" s="153">
        <v>787</v>
      </c>
    </row>
    <row r="11" ht="14.4" spans="1:22">
      <c r="A11" s="154" t="s">
        <v>410</v>
      </c>
      <c r="B11" s="153">
        <v>769</v>
      </c>
      <c r="C11" s="153">
        <v>770</v>
      </c>
      <c r="D11" s="153">
        <v>771</v>
      </c>
      <c r="E11" s="153">
        <v>772</v>
      </c>
      <c r="F11" s="153">
        <v>773</v>
      </c>
      <c r="G11" s="153">
        <v>774</v>
      </c>
      <c r="H11" s="153">
        <v>775</v>
      </c>
      <c r="I11" s="153">
        <v>776</v>
      </c>
      <c r="J11" s="153">
        <v>777</v>
      </c>
      <c r="K11" s="153">
        <v>778</v>
      </c>
      <c r="L11" s="153">
        <v>779</v>
      </c>
      <c r="M11" s="153">
        <v>780</v>
      </c>
      <c r="N11" s="153">
        <v>781</v>
      </c>
      <c r="O11" s="153">
        <v>782</v>
      </c>
      <c r="P11" s="153">
        <v>783</v>
      </c>
      <c r="Q11" s="153">
        <v>784</v>
      </c>
      <c r="R11" s="153">
        <v>785</v>
      </c>
      <c r="S11" s="153">
        <v>785</v>
      </c>
      <c r="T11" s="153">
        <v>786</v>
      </c>
      <c r="U11" s="153">
        <v>787</v>
      </c>
      <c r="V11" s="153">
        <v>788</v>
      </c>
    </row>
    <row r="12" ht="14.4" spans="1:22">
      <c r="A12" s="154" t="s">
        <v>410</v>
      </c>
      <c r="B12" s="153">
        <v>770</v>
      </c>
      <c r="C12" s="153">
        <v>771</v>
      </c>
      <c r="D12" s="153">
        <v>772</v>
      </c>
      <c r="E12" s="153">
        <v>773</v>
      </c>
      <c r="F12" s="153">
        <v>774</v>
      </c>
      <c r="G12" s="153">
        <v>775</v>
      </c>
      <c r="H12" s="153">
        <v>776</v>
      </c>
      <c r="I12" s="153">
        <v>777</v>
      </c>
      <c r="J12" s="153">
        <v>778</v>
      </c>
      <c r="K12" s="153">
        <v>779</v>
      </c>
      <c r="L12" s="153">
        <v>780</v>
      </c>
      <c r="M12" s="153">
        <v>781</v>
      </c>
      <c r="N12" s="153">
        <v>782</v>
      </c>
      <c r="O12" s="153">
        <v>783</v>
      </c>
      <c r="P12" s="153">
        <v>784</v>
      </c>
      <c r="Q12" s="153">
        <v>785</v>
      </c>
      <c r="R12" s="153">
        <v>786</v>
      </c>
      <c r="S12" s="153">
        <v>786</v>
      </c>
      <c r="T12" s="153">
        <v>787</v>
      </c>
      <c r="U12" s="153">
        <v>788</v>
      </c>
      <c r="V12" s="153">
        <v>789</v>
      </c>
    </row>
    <row r="13" ht="14.4" spans="1:22">
      <c r="A13" s="154" t="s">
        <v>410</v>
      </c>
      <c r="B13" s="153">
        <v>771</v>
      </c>
      <c r="C13" s="153">
        <v>772</v>
      </c>
      <c r="D13" s="153">
        <v>773</v>
      </c>
      <c r="E13" s="153">
        <v>774</v>
      </c>
      <c r="F13" s="153">
        <v>775</v>
      </c>
      <c r="G13" s="153">
        <v>776</v>
      </c>
      <c r="H13" s="153">
        <v>777</v>
      </c>
      <c r="I13" s="153">
        <v>778</v>
      </c>
      <c r="J13" s="153">
        <v>779</v>
      </c>
      <c r="K13" s="153">
        <v>780</v>
      </c>
      <c r="L13" s="153">
        <v>781</v>
      </c>
      <c r="M13" s="153">
        <v>782</v>
      </c>
      <c r="N13" s="153">
        <v>783</v>
      </c>
      <c r="O13" s="153">
        <v>784</v>
      </c>
      <c r="P13" s="153">
        <v>785</v>
      </c>
      <c r="Q13" s="153">
        <v>786</v>
      </c>
      <c r="R13" s="153">
        <v>787</v>
      </c>
      <c r="S13" s="153">
        <v>787</v>
      </c>
      <c r="T13" s="153">
        <v>788</v>
      </c>
      <c r="U13" s="153">
        <v>789</v>
      </c>
      <c r="V13" s="153">
        <v>790</v>
      </c>
    </row>
    <row r="14" ht="14.4" spans="1:22">
      <c r="A14" s="154" t="s">
        <v>410</v>
      </c>
      <c r="B14" s="153">
        <v>772</v>
      </c>
      <c r="C14" s="153">
        <v>773</v>
      </c>
      <c r="D14" s="153">
        <v>774</v>
      </c>
      <c r="E14" s="153">
        <v>775</v>
      </c>
      <c r="F14" s="153">
        <v>776</v>
      </c>
      <c r="G14" s="153">
        <v>777</v>
      </c>
      <c r="H14" s="153">
        <v>778</v>
      </c>
      <c r="I14" s="153">
        <v>779</v>
      </c>
      <c r="J14" s="153">
        <v>780</v>
      </c>
      <c r="K14" s="153">
        <v>781</v>
      </c>
      <c r="L14" s="153">
        <v>782</v>
      </c>
      <c r="M14" s="153">
        <v>783</v>
      </c>
      <c r="N14" s="153">
        <v>784</v>
      </c>
      <c r="O14" s="153">
        <v>785</v>
      </c>
      <c r="P14" s="153">
        <v>786</v>
      </c>
      <c r="Q14" s="153">
        <v>787</v>
      </c>
      <c r="R14" s="153">
        <v>788</v>
      </c>
      <c r="S14" s="153">
        <v>788</v>
      </c>
      <c r="T14" s="153">
        <v>789</v>
      </c>
      <c r="U14" s="153">
        <v>790</v>
      </c>
      <c r="V14" s="153">
        <v>791</v>
      </c>
    </row>
    <row r="18" hidden="1" spans="1:1">
      <c r="A18" s="132" t="s">
        <v>514</v>
      </c>
    </row>
    <row r="19" hidden="1" spans="1:1">
      <c r="A19" s="132" t="s">
        <v>987</v>
      </c>
    </row>
  </sheetData>
  <mergeCells count="16">
    <mergeCell ref="A1:V1"/>
    <mergeCell ref="B2:R2"/>
    <mergeCell ref="S2:V2"/>
    <mergeCell ref="L3:O3"/>
    <mergeCell ref="P3:R3"/>
    <mergeCell ref="A2:A4"/>
    <mergeCell ref="B3:B4"/>
    <mergeCell ref="C3:C4"/>
    <mergeCell ref="D3:D4"/>
    <mergeCell ref="E3:E4"/>
    <mergeCell ref="F3:F4"/>
    <mergeCell ref="G3:G4"/>
    <mergeCell ref="H3:H4"/>
    <mergeCell ref="I3:I4"/>
    <mergeCell ref="J3:J4"/>
    <mergeCell ref="K3:K4"/>
  </mergeCells>
  <dataValidations count="1">
    <dataValidation type="list" allowBlank="1" showInputMessage="1" showErrorMessage="1" sqref="A2:A4">
      <formula1>$X$2:$X$4</formula1>
    </dataValidation>
  </dataValidations>
  <hyperlinks>
    <hyperlink ref="A6" location="'签约情况-体系&amp;客户'!A1" display="体系1"/>
    <hyperlink ref="B6" location="'签约情况-体系&amp;客户'!A1" display="764"/>
    <hyperlink ref="B7" location="'签约情况-体系&amp;客户'!A1" display="765"/>
    <hyperlink ref="B8" location="'签约情况-体系&amp;客户'!A1" display="766"/>
    <hyperlink ref="B9" location="'签约情况-体系&amp;客户'!A1" display="767"/>
    <hyperlink ref="B10" location="'签约情况-体系&amp;客户'!A1" display="768"/>
    <hyperlink ref="B11" location="'签约情况-体系&amp;客户'!A1" display="769"/>
    <hyperlink ref="B12" location="'签约情况-体系&amp;客户'!A1" display="770"/>
    <hyperlink ref="B13" location="'签约情况-体系&amp;客户'!A1" display="771"/>
    <hyperlink ref="B14" location="'签约情况-体系&amp;客户'!A1" display="772"/>
    <hyperlink ref="A7" location="'签约情况-体系&amp;客户'!A1" display="体系1"/>
    <hyperlink ref="A8" location="'签约情况-体系&amp;客户'!A1" display="体系1"/>
    <hyperlink ref="A9" location="'签约情况-体系&amp;客户'!A1" display="体系1"/>
    <hyperlink ref="A10" location="'签约情况-体系&amp;客户'!A1" display="体系1"/>
    <hyperlink ref="A11" location="'签约情况-体系&amp;客户'!A1" display="体系1"/>
    <hyperlink ref="A12" location="'签约情况-体系&amp;客户'!A1" display="体系1"/>
    <hyperlink ref="A13" location="'签约情况-体系&amp;客户'!A1" display="体系1"/>
    <hyperlink ref="A14" location="'签约情况-体系&amp;客户'!A1" display="体系1"/>
    <hyperlink ref="A5" location="'签约情况-体系&amp;客户'!A1" display="合计"/>
    <hyperlink ref="B5" location="'签约情况-体系&amp;客户'!A1" display="1363"/>
    <hyperlink ref="C5" location="'签约情况-体系&amp;客户'!A1" display="1364"/>
    <hyperlink ref="D5" location="'签约情况-体系&amp;客户'!A1" display="1365"/>
    <hyperlink ref="E5" location="'签约情况-体系&amp;客户'!A1" display="1366"/>
    <hyperlink ref="F5" location="'签约情况-体系&amp;客户'!A1" display="1367"/>
    <hyperlink ref="G5" location="'签约情况-体系&amp;客户'!A1" display="1368"/>
    <hyperlink ref="H5" location="'签约情况-体系&amp;客户'!A1" display="1369"/>
    <hyperlink ref="I5" location="'签约情况-体系&amp;客户'!A1" display="1370"/>
    <hyperlink ref="J5" location="'签约情况-体系&amp;客户'!A1" display="1371"/>
    <hyperlink ref="K5" location="'签约情况-体系&amp;客户'!A1" display="1372"/>
    <hyperlink ref="L5" location="'签约情况-体系&amp;客户'!A1" display="1373"/>
    <hyperlink ref="M5" location="'签约情况-体系&amp;客户'!A1" display="1374"/>
    <hyperlink ref="N5" location="'签约情况-体系&amp;客户'!A1" display="1375"/>
    <hyperlink ref="O5" location="'签约情况-体系&amp;客户'!A1" display="1376"/>
    <hyperlink ref="P5" location="'签约情况-体系&amp;客户'!A1" display="1377"/>
    <hyperlink ref="Q5" location="'签约情况-体系&amp;客户'!A1" display="1378"/>
    <hyperlink ref="S5" location="'签约情况-体系&amp;客户'!A1" display="1379"/>
    <hyperlink ref="T5" location="'签约情况-体系&amp;客户'!A1" display="1380"/>
    <hyperlink ref="U5" location="'签约情况-体系&amp;客户'!A1" display="1381"/>
    <hyperlink ref="V5" location="'签约情况-体系&amp;客户'!A1" display="1382"/>
    <hyperlink ref="C6" location="'签约情况-体系&amp;客户'!A1" display="765"/>
    <hyperlink ref="D6" location="'签约情况-体系&amp;客户'!A1" display="766"/>
    <hyperlink ref="E6" location="'签约情况-体系&amp;客户'!A1" display="767"/>
    <hyperlink ref="F6" location="'签约情况-体系&amp;客户'!A1" display="768"/>
    <hyperlink ref="G6" location="'签约情况-体系&amp;客户'!A1" display="769"/>
    <hyperlink ref="H6" location="'签约情况-体系&amp;客户'!A1" display="770"/>
    <hyperlink ref="I6" location="'签约情况-体系&amp;客户'!A1" display="771"/>
    <hyperlink ref="J6" location="'签约情况-体系&amp;客户'!A1" display="772"/>
    <hyperlink ref="K6" location="'签约情况-体系&amp;客户'!A1" display="773"/>
    <hyperlink ref="L6" location="'签约情况-体系&amp;客户'!A1" display="774"/>
    <hyperlink ref="M6" location="'签约情况-体系&amp;客户'!A1" display="775"/>
    <hyperlink ref="N6" location="'签约情况-体系&amp;客户'!A1" display="776"/>
    <hyperlink ref="O6" location="'签约情况-体系&amp;客户'!A1" display="777"/>
    <hyperlink ref="P6" location="'签约情况-体系&amp;客户'!A1" display="778"/>
    <hyperlink ref="Q6" location="'签约情况-体系&amp;客户'!A1" display="779"/>
    <hyperlink ref="S6" location="'签约情况-体系&amp;客户'!A1" display="780"/>
    <hyperlink ref="T6" location="'签约情况-体系&amp;客户'!A1" display="781"/>
    <hyperlink ref="U6" location="'签约情况-体系&amp;客户'!A1" display="782"/>
    <hyperlink ref="V6" location="'签约情况-体系&amp;客户'!A1" display="783"/>
    <hyperlink ref="C7" location="'签约情况-体系&amp;客户'!A1" display="766"/>
    <hyperlink ref="D7" location="'签约情况-体系&amp;客户'!A1" display="767"/>
    <hyperlink ref="E7" location="'签约情况-体系&amp;客户'!A1" display="768"/>
    <hyperlink ref="F7" location="'签约情况-体系&amp;客户'!A1" display="769"/>
    <hyperlink ref="G7" location="'签约情况-体系&amp;客户'!A1" display="770"/>
    <hyperlink ref="H7" location="'签约情况-体系&amp;客户'!A1" display="771"/>
    <hyperlink ref="I7" location="'签约情况-体系&amp;客户'!A1" display="772"/>
    <hyperlink ref="J7" location="'签约情况-体系&amp;客户'!A1" display="773"/>
    <hyperlink ref="K7" location="'签约情况-体系&amp;客户'!A1" display="774"/>
    <hyperlink ref="L7" location="'签约情况-体系&amp;客户'!A1" display="775"/>
    <hyperlink ref="M7" location="'签约情况-体系&amp;客户'!A1" display="776"/>
    <hyperlink ref="N7" location="'签约情况-体系&amp;客户'!A1" display="777"/>
    <hyperlink ref="O7" location="'签约情况-体系&amp;客户'!A1" display="778"/>
    <hyperlink ref="P7" location="'签约情况-体系&amp;客户'!A1" display="779"/>
    <hyperlink ref="Q7" location="'签约情况-体系&amp;客户'!A1" display="780"/>
    <hyperlink ref="S7" location="'签约情况-体系&amp;客户'!A1" display="781"/>
    <hyperlink ref="T7" location="'签约情况-体系&amp;客户'!A1" display="782"/>
    <hyperlink ref="U7" location="'签约情况-体系&amp;客户'!A1" display="783"/>
    <hyperlink ref="V7" location="'签约情况-体系&amp;客户'!A1" display="784"/>
    <hyperlink ref="C8" location="'签约情况-体系&amp;客户'!A1" display="767"/>
    <hyperlink ref="D8" location="'签约情况-体系&amp;客户'!A1" display="768"/>
    <hyperlink ref="E8" location="'签约情况-体系&amp;客户'!A1" display="769"/>
    <hyperlink ref="F8" location="'签约情况-体系&amp;客户'!A1" display="770"/>
    <hyperlink ref="G8" location="'签约情况-体系&amp;客户'!A1" display="771"/>
    <hyperlink ref="H8" location="'签约情况-体系&amp;客户'!A1" display="772"/>
    <hyperlink ref="I8" location="'签约情况-体系&amp;客户'!A1" display="773"/>
    <hyperlink ref="J8" location="'签约情况-体系&amp;客户'!A1" display="774"/>
    <hyperlink ref="K8" location="'签约情况-体系&amp;客户'!A1" display="775"/>
    <hyperlink ref="L8" location="'签约情况-体系&amp;客户'!A1" display="776"/>
    <hyperlink ref="M8" location="'签约情况-体系&amp;客户'!A1" display="777"/>
    <hyperlink ref="N8" location="'签约情况-体系&amp;客户'!A1" display="778"/>
    <hyperlink ref="O8" location="'签约情况-体系&amp;客户'!A1" display="779"/>
    <hyperlink ref="P8" location="'签约情况-体系&amp;客户'!A1" display="780"/>
    <hyperlink ref="Q8" location="'签约情况-体系&amp;客户'!A1" display="781"/>
    <hyperlink ref="S8" location="'签约情况-体系&amp;客户'!A1" display="782"/>
    <hyperlink ref="T8" location="'签约情况-体系&amp;客户'!A1" display="783"/>
    <hyperlink ref="U8" location="'签约情况-体系&amp;客户'!A1" display="784"/>
    <hyperlink ref="V8" location="'签约情况-体系&amp;客户'!A1" display="785"/>
    <hyperlink ref="C9" location="'签约情况-体系&amp;客户'!A1" display="768"/>
    <hyperlink ref="D9" location="'签约情况-体系&amp;客户'!A1" display="769"/>
    <hyperlink ref="E9" location="'签约情况-体系&amp;客户'!A1" display="770"/>
    <hyperlink ref="F9" location="'签约情况-体系&amp;客户'!A1" display="771"/>
    <hyperlink ref="G9" location="'签约情况-体系&amp;客户'!A1" display="772"/>
    <hyperlink ref="H9" location="'签约情况-体系&amp;客户'!A1" display="773"/>
    <hyperlink ref="I9" location="'签约情况-体系&amp;客户'!A1" display="774"/>
    <hyperlink ref="J9" location="'签约情况-体系&amp;客户'!A1" display="775"/>
    <hyperlink ref="K9" location="'签约情况-体系&amp;客户'!A1" display="776"/>
    <hyperlink ref="L9" location="'签约情况-体系&amp;客户'!A1" display="777"/>
    <hyperlink ref="M9" location="'签约情况-体系&amp;客户'!A1" display="778"/>
    <hyperlink ref="N9" location="'签约情况-体系&amp;客户'!A1" display="779"/>
    <hyperlink ref="O9" location="'签约情况-体系&amp;客户'!A1" display="780"/>
    <hyperlink ref="P9" location="'签约情况-体系&amp;客户'!A1" display="781"/>
    <hyperlink ref="Q9" location="'签约情况-体系&amp;客户'!A1" display="782"/>
    <hyperlink ref="S9" location="'签约情况-体系&amp;客户'!A1" display="783"/>
    <hyperlink ref="T9" location="'签约情况-体系&amp;客户'!A1" display="784"/>
    <hyperlink ref="U9" location="'签约情况-体系&amp;客户'!A1" display="785"/>
    <hyperlink ref="V9" location="'签约情况-体系&amp;客户'!A1" display="786"/>
    <hyperlink ref="C10" location="'签约情况-体系&amp;客户'!A1" display="769"/>
    <hyperlink ref="D10" location="'签约情况-体系&amp;客户'!A1" display="770"/>
    <hyperlink ref="E10" location="'签约情况-体系&amp;客户'!A1" display="771"/>
    <hyperlink ref="F10" location="'签约情况-体系&amp;客户'!A1" display="772"/>
    <hyperlink ref="G10" location="'签约情况-体系&amp;客户'!A1" display="773"/>
    <hyperlink ref="H10" location="'签约情况-体系&amp;客户'!A1" display="774"/>
    <hyperlink ref="I10" location="'签约情况-体系&amp;客户'!A1" display="775"/>
    <hyperlink ref="J10" location="'签约情况-体系&amp;客户'!A1" display="776"/>
    <hyperlink ref="K10" location="'签约情况-体系&amp;客户'!A1" display="777"/>
    <hyperlink ref="L10" location="'签约情况-体系&amp;客户'!A1" display="778"/>
    <hyperlink ref="M10" location="'签约情况-体系&amp;客户'!A1" display="779"/>
    <hyperlink ref="N10" location="'签约情况-体系&amp;客户'!A1" display="780"/>
    <hyperlink ref="O10" location="'签约情况-体系&amp;客户'!A1" display="781"/>
    <hyperlink ref="P10" location="'签约情况-体系&amp;客户'!A1" display="782"/>
    <hyperlink ref="Q10" location="'签约情况-体系&amp;客户'!A1" display="783"/>
    <hyperlink ref="S10" location="'签约情况-体系&amp;客户'!A1" display="784"/>
    <hyperlink ref="T10" location="'签约情况-体系&amp;客户'!A1" display="785"/>
    <hyperlink ref="U10" location="'签约情况-体系&amp;客户'!A1" display="786"/>
    <hyperlink ref="V10" location="'签约情况-体系&amp;客户'!A1" display="787"/>
    <hyperlink ref="C11" location="'签约情况-体系&amp;客户'!A1" display="770"/>
    <hyperlink ref="D11" location="'签约情况-体系&amp;客户'!A1" display="771"/>
    <hyperlink ref="E11" location="'签约情况-体系&amp;客户'!A1" display="772"/>
    <hyperlink ref="F11" location="'签约情况-体系&amp;客户'!A1" display="773"/>
    <hyperlink ref="G11" location="'签约情况-体系&amp;客户'!A1" display="774"/>
    <hyperlink ref="H11" location="'签约情况-体系&amp;客户'!A1" display="775"/>
    <hyperlink ref="I11" location="'签约情况-体系&amp;客户'!A1" display="776"/>
    <hyperlink ref="J11" location="'签约情况-体系&amp;客户'!A1" display="777"/>
    <hyperlink ref="K11" location="'签约情况-体系&amp;客户'!A1" display="778"/>
    <hyperlink ref="L11" location="'签约情况-体系&amp;客户'!A1" display="779"/>
    <hyperlink ref="M11" location="'签约情况-体系&amp;客户'!A1" display="780"/>
    <hyperlink ref="N11" location="'签约情况-体系&amp;客户'!A1" display="781"/>
    <hyperlink ref="O11" location="'签约情况-体系&amp;客户'!A1" display="782"/>
    <hyperlink ref="P11" location="'签约情况-体系&amp;客户'!A1" display="783"/>
    <hyperlink ref="Q11" location="'签约情况-体系&amp;客户'!A1" display="784"/>
    <hyperlink ref="S11" location="'签约情况-体系&amp;客户'!A1" display="785"/>
    <hyperlink ref="T11" location="'签约情况-体系&amp;客户'!A1" display="786"/>
    <hyperlink ref="U11" location="'签约情况-体系&amp;客户'!A1" display="787"/>
    <hyperlink ref="V11" location="'签约情况-体系&amp;客户'!A1" display="788"/>
    <hyperlink ref="C12" location="'签约情况-体系&amp;客户'!A1" display="771"/>
    <hyperlink ref="D12" location="'签约情况-体系&amp;客户'!A1" display="772"/>
    <hyperlink ref="E12" location="'签约情况-体系&amp;客户'!A1" display="773"/>
    <hyperlink ref="F12" location="'签约情况-体系&amp;客户'!A1" display="774"/>
    <hyperlink ref="G12" location="'签约情况-体系&amp;客户'!A1" display="775"/>
    <hyperlink ref="H12" location="'签约情况-体系&amp;客户'!A1" display="776"/>
    <hyperlink ref="I12" location="'签约情况-体系&amp;客户'!A1" display="777"/>
    <hyperlink ref="J12" location="'签约情况-体系&amp;客户'!A1" display="778"/>
    <hyperlink ref="K12" location="'签约情况-体系&amp;客户'!A1" display="779"/>
    <hyperlink ref="L12" location="'签约情况-体系&amp;客户'!A1" display="780"/>
    <hyperlink ref="M12" location="'签约情况-体系&amp;客户'!A1" display="781"/>
    <hyperlink ref="N12" location="'签约情况-体系&amp;客户'!A1" display="782"/>
    <hyperlink ref="O12" location="'签约情况-体系&amp;客户'!A1" display="783"/>
    <hyperlink ref="P12" location="'签约情况-体系&amp;客户'!A1" display="784"/>
    <hyperlink ref="Q12" location="'签约情况-体系&amp;客户'!A1" display="785"/>
    <hyperlink ref="S12" location="'签约情况-体系&amp;客户'!A1" display="786"/>
    <hyperlink ref="T12" location="'签约情况-体系&amp;客户'!A1" display="787"/>
    <hyperlink ref="U12" location="'签约情况-体系&amp;客户'!A1" display="788"/>
    <hyperlink ref="V12" location="'签约情况-体系&amp;客户'!A1" display="789"/>
    <hyperlink ref="C13" location="'签约情况-体系&amp;客户'!A1" display="772"/>
    <hyperlink ref="D13" location="'签约情况-体系&amp;客户'!A1" display="773"/>
    <hyperlink ref="E13" location="'签约情况-体系&amp;客户'!A1" display="774"/>
    <hyperlink ref="F13" location="'签约情况-体系&amp;客户'!A1" display="775"/>
    <hyperlink ref="G13" location="'签约情况-体系&amp;客户'!A1" display="776"/>
    <hyperlink ref="H13" location="'签约情况-体系&amp;客户'!A1" display="777"/>
    <hyperlink ref="I13" location="'签约情况-体系&amp;客户'!A1" display="778"/>
    <hyperlink ref="J13" location="'签约情况-体系&amp;客户'!A1" display="779"/>
    <hyperlink ref="K13" location="'签约情况-体系&amp;客户'!A1" display="780"/>
    <hyperlink ref="L13" location="'签约情况-体系&amp;客户'!A1" display="781"/>
    <hyperlink ref="M13" location="'签约情况-体系&amp;客户'!A1" display="782"/>
    <hyperlink ref="N13" location="'签约情况-体系&amp;客户'!A1" display="783"/>
    <hyperlink ref="O13" location="'签约情况-体系&amp;客户'!A1" display="784"/>
    <hyperlink ref="P13" location="'签约情况-体系&amp;客户'!A1" display="785"/>
    <hyperlink ref="Q13" location="'签约情况-体系&amp;客户'!A1" display="786"/>
    <hyperlink ref="S13" location="'签约情况-体系&amp;客户'!A1" display="787"/>
    <hyperlink ref="T13" location="'签约情况-体系&amp;客户'!A1" display="788"/>
    <hyperlink ref="U13" location="'签约情况-体系&amp;客户'!A1" display="789"/>
    <hyperlink ref="V13" location="'签约情况-体系&amp;客户'!A1" display="790"/>
    <hyperlink ref="C14" location="'签约情况-体系&amp;客户'!A1" display="773"/>
    <hyperlink ref="D14" location="'签约情况-体系&amp;客户'!A1" display="774"/>
    <hyperlink ref="E14" location="'签约情况-体系&amp;客户'!A1" display="775"/>
    <hyperlink ref="F14" location="'签约情况-体系&amp;客户'!A1" display="776"/>
    <hyperlink ref="G14" location="'签约情况-体系&amp;客户'!A1" display="777"/>
    <hyperlink ref="H14" location="'签约情况-体系&amp;客户'!A1" display="778"/>
    <hyperlink ref="I14" location="'签约情况-体系&amp;客户'!A1" display="779"/>
    <hyperlink ref="J14" location="'签约情况-体系&amp;客户'!A1" display="780"/>
    <hyperlink ref="K14" location="'签约情况-体系&amp;客户'!A1" display="781"/>
    <hyperlink ref="L14" location="'签约情况-体系&amp;客户'!A1" display="782"/>
    <hyperlink ref="M14" location="'签约情况-体系&amp;客户'!A1" display="783"/>
    <hyperlink ref="N14" location="'签约情况-体系&amp;客户'!A1" display="784"/>
    <hyperlink ref="O14" location="'签约情况-体系&amp;客户'!A1" display="785"/>
    <hyperlink ref="P14" location="'签约情况-体系&amp;客户'!A1" display="786"/>
    <hyperlink ref="Q14" location="'签约情况-体系&amp;客户'!A1" display="787"/>
    <hyperlink ref="S14" location="'签约情况-体系&amp;客户'!A1" display="788"/>
    <hyperlink ref="T14" location="'签约情况-体系&amp;客户'!A1" display="789"/>
    <hyperlink ref="U14" location="'签约情况-体系&amp;客户'!A1" display="790"/>
    <hyperlink ref="V14" location="'签约情况-体系&amp;客户'!A1" display="791"/>
    <hyperlink ref="R5" location="'签约情况-体系&amp;客户'!A1" display="1379"/>
    <hyperlink ref="R6" location="'签约情况-体系&amp;客户'!A1" display="780"/>
    <hyperlink ref="R7" location="'签约情况-体系&amp;客户'!A1" display="781"/>
    <hyperlink ref="R8" location="'签约情况-体系&amp;客户'!A1" display="782"/>
    <hyperlink ref="R9" location="'签约情况-体系&amp;客户'!A1" display="783"/>
    <hyperlink ref="R10" location="'签约情况-体系&amp;客户'!A1" display="784"/>
    <hyperlink ref="R11" location="'签约情况-体系&amp;客户'!A1" display="785"/>
    <hyperlink ref="R12" location="'签约情况-体系&amp;客户'!A1" display="786"/>
    <hyperlink ref="R13" location="'签约情况-体系&amp;客户'!A1" display="787"/>
    <hyperlink ref="R14" location="'签约情况-体系&amp;客户'!A1" display="788"/>
  </hyperlink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1"/>
  <dimension ref="A1:W19"/>
  <sheetViews>
    <sheetView workbookViewId="0">
      <pane xSplit="2" ySplit="4" topLeftCell="G5" activePane="bottomRight" state="frozenSplit"/>
      <selection/>
      <selection pane="topRight"/>
      <selection pane="bottomLeft"/>
      <selection pane="bottomRight" activeCell="A1" sqref="A1:W4"/>
    </sheetView>
  </sheetViews>
  <sheetFormatPr defaultColWidth="9.10185185185185" defaultRowHeight="13.2"/>
  <cols>
    <col min="5" max="7" width="11.4259259259259" customWidth="1"/>
    <col min="8" max="8" width="7.14814814814815" customWidth="1"/>
    <col min="9" max="9" width="7.72222222222222" customWidth="1"/>
    <col min="12" max="12" width="12.3611111111111" customWidth="1"/>
  </cols>
  <sheetData>
    <row r="1" ht="26" customHeight="1" spans="2:23">
      <c r="B1" s="120" t="s">
        <v>972</v>
      </c>
      <c r="C1" s="120"/>
      <c r="D1" s="120"/>
      <c r="E1" s="120"/>
      <c r="F1" s="120"/>
      <c r="G1" s="120"/>
      <c r="H1" s="120"/>
      <c r="I1" s="120"/>
      <c r="J1" s="120"/>
      <c r="K1" s="120"/>
      <c r="L1" s="120"/>
      <c r="M1" s="120"/>
      <c r="N1" s="120"/>
      <c r="O1" s="120"/>
      <c r="P1" s="120"/>
      <c r="Q1" s="120"/>
      <c r="R1" s="120"/>
      <c r="S1" s="120"/>
      <c r="T1" s="120"/>
      <c r="U1" s="120"/>
      <c r="V1" s="120"/>
      <c r="W1" s="120"/>
    </row>
    <row r="2" spans="1:23">
      <c r="A2" s="121" t="s">
        <v>514</v>
      </c>
      <c r="B2" s="122"/>
      <c r="C2" s="123" t="s">
        <v>428</v>
      </c>
      <c r="D2" s="124"/>
      <c r="E2" s="124"/>
      <c r="F2" s="124"/>
      <c r="G2" s="124"/>
      <c r="H2" s="124"/>
      <c r="I2" s="124"/>
      <c r="J2" s="124"/>
      <c r="K2" s="124"/>
      <c r="L2" s="124"/>
      <c r="M2" s="124"/>
      <c r="N2" s="124"/>
      <c r="O2" s="124"/>
      <c r="P2" s="124"/>
      <c r="Q2" s="124"/>
      <c r="R2" s="124"/>
      <c r="S2" s="142"/>
      <c r="T2" s="143" t="s">
        <v>380</v>
      </c>
      <c r="U2" s="143"/>
      <c r="V2" s="143"/>
      <c r="W2" s="143"/>
    </row>
    <row r="3" spans="1:23">
      <c r="A3" s="121"/>
      <c r="B3" s="122"/>
      <c r="C3" s="125" t="s">
        <v>973</v>
      </c>
      <c r="D3" s="125" t="s">
        <v>974</v>
      </c>
      <c r="E3" s="125" t="s">
        <v>975</v>
      </c>
      <c r="F3" s="125" t="s">
        <v>976</v>
      </c>
      <c r="G3" s="125" t="s">
        <v>172</v>
      </c>
      <c r="H3" s="125" t="s">
        <v>977</v>
      </c>
      <c r="I3" s="125" t="s">
        <v>176</v>
      </c>
      <c r="J3" s="125" t="s">
        <v>405</v>
      </c>
      <c r="K3" s="125" t="s">
        <v>978</v>
      </c>
      <c r="L3" s="133" t="s">
        <v>979</v>
      </c>
      <c r="M3" s="134" t="s">
        <v>980</v>
      </c>
      <c r="N3" s="135"/>
      <c r="O3" s="135"/>
      <c r="P3" s="136"/>
      <c r="Q3" s="144" t="s">
        <v>743</v>
      </c>
      <c r="R3" s="145"/>
      <c r="S3" s="146"/>
      <c r="T3" s="143"/>
      <c r="U3" s="143"/>
      <c r="V3" s="143"/>
      <c r="W3" s="143"/>
    </row>
    <row r="4" ht="24" spans="1:23">
      <c r="A4" s="121"/>
      <c r="B4" s="122"/>
      <c r="C4" s="126"/>
      <c r="D4" s="126"/>
      <c r="E4" s="126"/>
      <c r="F4" s="126"/>
      <c r="G4" s="126"/>
      <c r="H4" s="126"/>
      <c r="I4" s="126"/>
      <c r="J4" s="126"/>
      <c r="K4" s="126"/>
      <c r="L4" s="133"/>
      <c r="M4" s="137" t="s">
        <v>981</v>
      </c>
      <c r="N4" s="137" t="s">
        <v>807</v>
      </c>
      <c r="O4" s="137" t="s">
        <v>800</v>
      </c>
      <c r="P4" s="137" t="s">
        <v>982</v>
      </c>
      <c r="Q4" s="147" t="s">
        <v>983</v>
      </c>
      <c r="R4" s="147" t="s">
        <v>984</v>
      </c>
      <c r="S4" s="147" t="s">
        <v>413</v>
      </c>
      <c r="T4" s="143" t="s">
        <v>973</v>
      </c>
      <c r="U4" s="143" t="s">
        <v>975</v>
      </c>
      <c r="V4" s="143" t="s">
        <v>985</v>
      </c>
      <c r="W4" s="143" t="s">
        <v>986</v>
      </c>
    </row>
    <row r="5" spans="2:23">
      <c r="B5" s="126" t="s">
        <v>437</v>
      </c>
      <c r="C5" s="127">
        <v>1363</v>
      </c>
      <c r="D5" s="127"/>
      <c r="E5" s="128"/>
      <c r="F5" s="128"/>
      <c r="G5" s="128"/>
      <c r="H5" s="128"/>
      <c r="I5" s="128"/>
      <c r="J5" s="128"/>
      <c r="K5" s="128"/>
      <c r="L5" s="138" t="str">
        <f t="shared" ref="L5:L14" si="0">IFERROR(K5/J5,"")</f>
        <v/>
      </c>
      <c r="M5" s="139"/>
      <c r="N5" s="139"/>
      <c r="O5" s="139"/>
      <c r="P5" s="139"/>
      <c r="Q5" s="148" t="str">
        <f t="shared" ref="Q5:Q14" si="1">IFERROR((O5+P5)/J5,"")</f>
        <v/>
      </c>
      <c r="R5" s="148" t="str">
        <f t="shared" ref="R5:R14" si="2">IFERROR(P5/J5,"")</f>
        <v/>
      </c>
      <c r="S5" s="148"/>
      <c r="T5" s="128"/>
      <c r="U5" s="128"/>
      <c r="V5" s="128"/>
      <c r="W5" s="128"/>
    </row>
    <row r="6" spans="1:23">
      <c r="A6" s="28" t="s">
        <v>431</v>
      </c>
      <c r="B6" s="129" t="s">
        <v>649</v>
      </c>
      <c r="C6" s="130">
        <v>764</v>
      </c>
      <c r="D6" s="130"/>
      <c r="E6" s="131"/>
      <c r="F6" s="131"/>
      <c r="G6" s="131"/>
      <c r="H6" s="131"/>
      <c r="I6" s="131"/>
      <c r="J6" s="131"/>
      <c r="K6" s="131"/>
      <c r="L6" s="138" t="str">
        <f t="shared" si="0"/>
        <v/>
      </c>
      <c r="M6" s="139"/>
      <c r="N6" s="139"/>
      <c r="O6" s="139"/>
      <c r="P6" s="139"/>
      <c r="Q6" s="148" t="str">
        <f t="shared" si="1"/>
        <v/>
      </c>
      <c r="R6" s="148" t="str">
        <f t="shared" si="2"/>
        <v/>
      </c>
      <c r="S6" s="148"/>
      <c r="T6" s="131"/>
      <c r="U6" s="131"/>
      <c r="V6" s="149"/>
      <c r="W6" s="149"/>
    </row>
    <row r="7" spans="1:23">
      <c r="A7" s="28"/>
      <c r="B7" s="129" t="s">
        <v>650</v>
      </c>
      <c r="C7" s="130">
        <v>226</v>
      </c>
      <c r="D7" s="130"/>
      <c r="E7" s="131"/>
      <c r="F7" s="131"/>
      <c r="G7" s="131"/>
      <c r="H7" s="131"/>
      <c r="I7" s="131"/>
      <c r="J7" s="131"/>
      <c r="K7" s="131"/>
      <c r="L7" s="138" t="str">
        <f t="shared" si="0"/>
        <v/>
      </c>
      <c r="M7" s="139"/>
      <c r="N7" s="139"/>
      <c r="O7" s="139"/>
      <c r="P7" s="139"/>
      <c r="Q7" s="148" t="str">
        <f t="shared" si="1"/>
        <v/>
      </c>
      <c r="R7" s="148" t="str">
        <f t="shared" si="2"/>
        <v/>
      </c>
      <c r="S7" s="148"/>
      <c r="T7" s="131"/>
      <c r="U7" s="131"/>
      <c r="V7" s="149"/>
      <c r="W7" s="149"/>
    </row>
    <row r="8" spans="1:23">
      <c r="A8" s="28"/>
      <c r="B8" s="129" t="s">
        <v>651</v>
      </c>
      <c r="C8" s="130">
        <v>166</v>
      </c>
      <c r="D8" s="130"/>
      <c r="E8" s="131"/>
      <c r="F8" s="131"/>
      <c r="G8" s="131"/>
      <c r="H8" s="131"/>
      <c r="I8" s="131"/>
      <c r="J8" s="131"/>
      <c r="K8" s="131"/>
      <c r="L8" s="138" t="str">
        <f t="shared" si="0"/>
        <v/>
      </c>
      <c r="M8" s="139"/>
      <c r="N8" s="139"/>
      <c r="O8" s="139"/>
      <c r="P8" s="139"/>
      <c r="Q8" s="148" t="str">
        <f t="shared" si="1"/>
        <v/>
      </c>
      <c r="R8" s="148" t="str">
        <f t="shared" si="2"/>
        <v/>
      </c>
      <c r="S8" s="148"/>
      <c r="T8" s="131"/>
      <c r="U8" s="131"/>
      <c r="V8" s="149"/>
      <c r="W8" s="149"/>
    </row>
    <row r="9" spans="1:23">
      <c r="A9" s="28"/>
      <c r="B9" s="129" t="s">
        <v>652</v>
      </c>
      <c r="C9" s="130">
        <v>11</v>
      </c>
      <c r="D9" s="130"/>
      <c r="E9" s="131"/>
      <c r="F9" s="131"/>
      <c r="G9" s="131"/>
      <c r="H9" s="131"/>
      <c r="I9" s="131"/>
      <c r="J9" s="131"/>
      <c r="K9" s="131"/>
      <c r="L9" s="138" t="str">
        <f t="shared" si="0"/>
        <v/>
      </c>
      <c r="M9" s="139"/>
      <c r="N9" s="139"/>
      <c r="O9" s="139"/>
      <c r="P9" s="139"/>
      <c r="Q9" s="148" t="str">
        <f t="shared" si="1"/>
        <v/>
      </c>
      <c r="R9" s="148" t="str">
        <f t="shared" si="2"/>
        <v/>
      </c>
      <c r="S9" s="148"/>
      <c r="T9" s="131"/>
      <c r="U9" s="131"/>
      <c r="V9" s="149"/>
      <c r="W9" s="149"/>
    </row>
    <row r="10" spans="1:23">
      <c r="A10" s="28"/>
      <c r="B10" s="129" t="s">
        <v>653</v>
      </c>
      <c r="C10" s="130">
        <v>51</v>
      </c>
      <c r="D10" s="130"/>
      <c r="E10" s="131"/>
      <c r="F10" s="131"/>
      <c r="G10" s="131"/>
      <c r="H10" s="131"/>
      <c r="I10" s="131"/>
      <c r="J10" s="131"/>
      <c r="K10" s="131"/>
      <c r="L10" s="138" t="str">
        <f t="shared" si="0"/>
        <v/>
      </c>
      <c r="M10" s="139"/>
      <c r="N10" s="139"/>
      <c r="O10" s="139"/>
      <c r="P10" s="139"/>
      <c r="Q10" s="148" t="str">
        <f t="shared" si="1"/>
        <v/>
      </c>
      <c r="R10" s="148" t="str">
        <f t="shared" si="2"/>
        <v/>
      </c>
      <c r="S10" s="148"/>
      <c r="T10" s="131"/>
      <c r="U10" s="131"/>
      <c r="V10" s="149"/>
      <c r="W10" s="149"/>
    </row>
    <row r="11" spans="1:23">
      <c r="A11" s="28"/>
      <c r="B11" s="129" t="s">
        <v>654</v>
      </c>
      <c r="C11" s="130">
        <v>84</v>
      </c>
      <c r="D11" s="130"/>
      <c r="E11" s="131"/>
      <c r="F11" s="131"/>
      <c r="G11" s="131"/>
      <c r="H11" s="131"/>
      <c r="I11" s="131"/>
      <c r="J11" s="131"/>
      <c r="K11" s="131"/>
      <c r="L11" s="138" t="str">
        <f t="shared" si="0"/>
        <v/>
      </c>
      <c r="M11" s="139"/>
      <c r="N11" s="139"/>
      <c r="O11" s="139"/>
      <c r="P11" s="139"/>
      <c r="Q11" s="148" t="str">
        <f t="shared" si="1"/>
        <v/>
      </c>
      <c r="R11" s="148" t="str">
        <f t="shared" si="2"/>
        <v/>
      </c>
      <c r="S11" s="148"/>
      <c r="T11" s="131"/>
      <c r="U11" s="131"/>
      <c r="V11" s="149"/>
      <c r="W11" s="149"/>
    </row>
    <row r="12" spans="1:23">
      <c r="A12" s="28"/>
      <c r="B12" s="129" t="s">
        <v>655</v>
      </c>
      <c r="C12" s="130">
        <v>5</v>
      </c>
      <c r="D12" s="130"/>
      <c r="E12" s="131"/>
      <c r="F12" s="131"/>
      <c r="G12" s="131"/>
      <c r="H12" s="131"/>
      <c r="I12" s="131"/>
      <c r="J12" s="131"/>
      <c r="K12" s="131"/>
      <c r="L12" s="138" t="str">
        <f t="shared" si="0"/>
        <v/>
      </c>
      <c r="M12" s="139"/>
      <c r="N12" s="139"/>
      <c r="O12" s="139"/>
      <c r="P12" s="139"/>
      <c r="Q12" s="148" t="str">
        <f t="shared" si="1"/>
        <v/>
      </c>
      <c r="R12" s="148" t="str">
        <f t="shared" si="2"/>
        <v/>
      </c>
      <c r="S12" s="148"/>
      <c r="T12" s="131"/>
      <c r="U12" s="131"/>
      <c r="V12" s="149"/>
      <c r="W12" s="149"/>
    </row>
    <row r="13" spans="1:23">
      <c r="A13" s="28"/>
      <c r="B13" s="129" t="s">
        <v>656</v>
      </c>
      <c r="C13" s="130">
        <v>16</v>
      </c>
      <c r="D13" s="130"/>
      <c r="E13" s="131"/>
      <c r="F13" s="131"/>
      <c r="G13" s="131"/>
      <c r="H13" s="131"/>
      <c r="I13" s="131"/>
      <c r="J13" s="131"/>
      <c r="K13" s="131"/>
      <c r="L13" s="138" t="str">
        <f t="shared" si="0"/>
        <v/>
      </c>
      <c r="M13" s="139"/>
      <c r="N13" s="139"/>
      <c r="O13" s="139"/>
      <c r="P13" s="139"/>
      <c r="Q13" s="148" t="str">
        <f t="shared" si="1"/>
        <v/>
      </c>
      <c r="R13" s="148" t="str">
        <f t="shared" si="2"/>
        <v/>
      </c>
      <c r="S13" s="148"/>
      <c r="T13" s="131"/>
      <c r="U13" s="131"/>
      <c r="V13" s="149"/>
      <c r="W13" s="149"/>
    </row>
    <row r="14" spans="1:23">
      <c r="A14" s="28"/>
      <c r="B14" s="129" t="s">
        <v>657</v>
      </c>
      <c r="C14" s="130">
        <v>40</v>
      </c>
      <c r="D14" s="130"/>
      <c r="E14" s="131"/>
      <c r="F14" s="131"/>
      <c r="G14" s="131"/>
      <c r="H14" s="131"/>
      <c r="I14" s="131"/>
      <c r="J14" s="131"/>
      <c r="K14" s="131"/>
      <c r="L14" s="140" t="str">
        <f t="shared" si="0"/>
        <v/>
      </c>
      <c r="M14" s="141"/>
      <c r="N14" s="141"/>
      <c r="O14" s="141"/>
      <c r="P14" s="141"/>
      <c r="Q14" s="150" t="str">
        <f t="shared" si="1"/>
        <v/>
      </c>
      <c r="R14" s="150" t="str">
        <f t="shared" si="2"/>
        <v/>
      </c>
      <c r="S14" s="150"/>
      <c r="T14" s="131"/>
      <c r="U14" s="131"/>
      <c r="V14" s="149"/>
      <c r="W14" s="149"/>
    </row>
    <row r="18" hidden="1" spans="2:2">
      <c r="B18" s="132" t="s">
        <v>514</v>
      </c>
    </row>
    <row r="19" hidden="1" spans="2:2">
      <c r="B19" s="132" t="s">
        <v>987</v>
      </c>
    </row>
  </sheetData>
  <mergeCells count="17">
    <mergeCell ref="B1:W1"/>
    <mergeCell ref="C2:S2"/>
    <mergeCell ref="T2:W2"/>
    <mergeCell ref="M3:P3"/>
    <mergeCell ref="Q3:S3"/>
    <mergeCell ref="A6:A14"/>
    <mergeCell ref="C3:C4"/>
    <mergeCell ref="D3:D4"/>
    <mergeCell ref="E3:E4"/>
    <mergeCell ref="F3:F4"/>
    <mergeCell ref="G3:G4"/>
    <mergeCell ref="H3:H4"/>
    <mergeCell ref="I3:I4"/>
    <mergeCell ref="J3:J4"/>
    <mergeCell ref="K3:K4"/>
    <mergeCell ref="L3:L4"/>
    <mergeCell ref="A2:B4"/>
  </mergeCells>
  <dataValidations count="1">
    <dataValidation type="list" allowBlank="1" showInputMessage="1" showErrorMessage="1" sqref="A2:A4">
      <formula1>$Y$2:$Y$4</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4"/>
  <dimension ref="A1:W15"/>
  <sheetViews>
    <sheetView workbookViewId="0">
      <selection activeCell="A1" sqref="A1:M3"/>
    </sheetView>
  </sheetViews>
  <sheetFormatPr defaultColWidth="9.10185185185185" defaultRowHeight="13.2"/>
  <cols>
    <col min="4" max="4" width="11.2962962962963" customWidth="1"/>
    <col min="8" max="8" width="8.13888888888889" customWidth="1"/>
    <col min="10" max="10" width="12.787037037037" customWidth="1"/>
    <col min="11" max="11" width="16.2222222222222" customWidth="1"/>
    <col min="12" max="12" width="11.9351851851852" customWidth="1"/>
    <col min="13" max="13" width="14.7222222222222" customWidth="1"/>
  </cols>
  <sheetData>
    <row r="1" spans="2:13">
      <c r="B1" s="28" t="s">
        <v>960</v>
      </c>
      <c r="C1" s="28"/>
      <c r="D1" s="28"/>
      <c r="E1" s="28"/>
      <c r="F1" s="28"/>
      <c r="G1" s="28"/>
      <c r="H1" s="28"/>
      <c r="I1" s="28"/>
      <c r="J1" s="28"/>
      <c r="K1" s="28"/>
      <c r="L1" s="28"/>
      <c r="M1" s="28"/>
    </row>
    <row r="2" spans="1:23">
      <c r="A2" s="115"/>
      <c r="B2" s="116"/>
      <c r="C2" s="102" t="s">
        <v>428</v>
      </c>
      <c r="D2" s="103"/>
      <c r="E2" s="103"/>
      <c r="F2" s="103"/>
      <c r="G2" s="103"/>
      <c r="H2" s="103"/>
      <c r="I2" s="103"/>
      <c r="J2" s="103"/>
      <c r="K2" s="103"/>
      <c r="L2" s="103"/>
      <c r="M2" s="111"/>
      <c r="N2" s="30" t="s">
        <v>380</v>
      </c>
      <c r="O2" s="30"/>
      <c r="P2" s="30"/>
      <c r="Q2" s="30"/>
      <c r="R2" s="30"/>
      <c r="S2" s="30" t="s">
        <v>961</v>
      </c>
      <c r="T2" s="30"/>
      <c r="U2" s="30"/>
      <c r="V2" s="30"/>
      <c r="W2" s="30"/>
    </row>
    <row r="3" ht="26.4" spans="1:23">
      <c r="A3" s="117"/>
      <c r="B3" s="105"/>
      <c r="C3" s="106" t="s">
        <v>387</v>
      </c>
      <c r="D3" s="107" t="s">
        <v>962</v>
      </c>
      <c r="E3" s="106" t="s">
        <v>138</v>
      </c>
      <c r="F3" s="108" t="s">
        <v>963</v>
      </c>
      <c r="G3" s="107" t="s">
        <v>964</v>
      </c>
      <c r="H3" s="106" t="s">
        <v>965</v>
      </c>
      <c r="I3" s="107" t="s">
        <v>966</v>
      </c>
      <c r="J3" s="107" t="s">
        <v>967</v>
      </c>
      <c r="K3" s="107" t="s">
        <v>968</v>
      </c>
      <c r="L3" s="106" t="s">
        <v>969</v>
      </c>
      <c r="M3" s="107" t="s">
        <v>970</v>
      </c>
      <c r="N3" s="32" t="s">
        <v>387</v>
      </c>
      <c r="O3" s="32" t="s">
        <v>138</v>
      </c>
      <c r="P3" s="32" t="s">
        <v>965</v>
      </c>
      <c r="Q3" s="32" t="s">
        <v>971</v>
      </c>
      <c r="R3" s="32" t="s">
        <v>969</v>
      </c>
      <c r="S3" s="32" t="s">
        <v>387</v>
      </c>
      <c r="T3" s="32" t="s">
        <v>138</v>
      </c>
      <c r="U3" s="32" t="s">
        <v>965</v>
      </c>
      <c r="V3" s="32" t="s">
        <v>971</v>
      </c>
      <c r="W3" s="32" t="s">
        <v>969</v>
      </c>
    </row>
    <row r="4" spans="1:23">
      <c r="A4" s="118" t="s">
        <v>437</v>
      </c>
      <c r="B4" s="119"/>
      <c r="C4" s="32"/>
      <c r="D4" s="32"/>
      <c r="E4" s="32"/>
      <c r="F4" s="32"/>
      <c r="G4" s="32"/>
      <c r="H4" s="32"/>
      <c r="I4" s="32"/>
      <c r="J4" s="32"/>
      <c r="K4" s="32"/>
      <c r="L4" s="32"/>
      <c r="M4" s="32"/>
      <c r="N4" s="32"/>
      <c r="O4" s="32"/>
      <c r="P4" s="32"/>
      <c r="Q4" s="32"/>
      <c r="R4" s="32"/>
      <c r="S4" s="32"/>
      <c r="T4" s="32"/>
      <c r="U4" s="32"/>
      <c r="V4" s="32"/>
      <c r="W4" s="32"/>
    </row>
    <row r="5" spans="1:23">
      <c r="A5" s="30" t="s">
        <v>410</v>
      </c>
      <c r="B5" s="32" t="s">
        <v>649</v>
      </c>
      <c r="C5" s="32"/>
      <c r="D5" s="32"/>
      <c r="E5" s="32"/>
      <c r="F5" s="32"/>
      <c r="G5" s="32"/>
      <c r="H5" s="32"/>
      <c r="I5" s="32"/>
      <c r="J5" s="32"/>
      <c r="K5" s="32"/>
      <c r="L5" s="32"/>
      <c r="M5" s="32"/>
      <c r="N5" s="32"/>
      <c r="O5" s="32"/>
      <c r="P5" s="32"/>
      <c r="Q5" s="32"/>
      <c r="R5" s="32"/>
      <c r="S5" s="32"/>
      <c r="T5" s="32"/>
      <c r="U5" s="32"/>
      <c r="V5" s="32"/>
      <c r="W5" s="32"/>
    </row>
    <row r="6" spans="1:23">
      <c r="A6" s="30"/>
      <c r="B6" s="32" t="s">
        <v>650</v>
      </c>
      <c r="C6" s="32"/>
      <c r="D6" s="32"/>
      <c r="E6" s="32"/>
      <c r="F6" s="32"/>
      <c r="G6" s="32"/>
      <c r="H6" s="32"/>
      <c r="I6" s="32"/>
      <c r="J6" s="32"/>
      <c r="K6" s="32"/>
      <c r="L6" s="32"/>
      <c r="M6" s="32"/>
      <c r="N6" s="32"/>
      <c r="O6" s="32"/>
      <c r="P6" s="32"/>
      <c r="Q6" s="32"/>
      <c r="R6" s="32"/>
      <c r="S6" s="32"/>
      <c r="T6" s="32"/>
      <c r="U6" s="32"/>
      <c r="V6" s="32"/>
      <c r="W6" s="32"/>
    </row>
    <row r="7" spans="1:23">
      <c r="A7" s="30"/>
      <c r="B7" s="32" t="s">
        <v>651</v>
      </c>
      <c r="C7" s="32"/>
      <c r="D7" s="32"/>
      <c r="E7" s="32"/>
      <c r="F7" s="32"/>
      <c r="G7" s="32"/>
      <c r="H7" s="32"/>
      <c r="I7" s="32"/>
      <c r="J7" s="32"/>
      <c r="K7" s="32"/>
      <c r="L7" s="32"/>
      <c r="M7" s="32"/>
      <c r="N7" s="32"/>
      <c r="O7" s="32"/>
      <c r="P7" s="32"/>
      <c r="Q7" s="32"/>
      <c r="R7" s="32"/>
      <c r="S7" s="32"/>
      <c r="T7" s="32"/>
      <c r="U7" s="32"/>
      <c r="V7" s="32"/>
      <c r="W7" s="32"/>
    </row>
    <row r="8" spans="1:23">
      <c r="A8" s="30"/>
      <c r="B8" s="32" t="s">
        <v>652</v>
      </c>
      <c r="C8" s="32"/>
      <c r="D8" s="32"/>
      <c r="E8" s="32"/>
      <c r="F8" s="32"/>
      <c r="G8" s="32"/>
      <c r="H8" s="32"/>
      <c r="I8" s="32"/>
      <c r="J8" s="32"/>
      <c r="K8" s="32"/>
      <c r="L8" s="32"/>
      <c r="M8" s="32"/>
      <c r="N8" s="32"/>
      <c r="O8" s="32"/>
      <c r="P8" s="32"/>
      <c r="Q8" s="32"/>
      <c r="R8" s="32"/>
      <c r="S8" s="32"/>
      <c r="T8" s="32"/>
      <c r="U8" s="32"/>
      <c r="V8" s="32"/>
      <c r="W8" s="32"/>
    </row>
    <row r="9" spans="1:23">
      <c r="A9" s="30"/>
      <c r="B9" s="32" t="s">
        <v>653</v>
      </c>
      <c r="C9" s="32"/>
      <c r="D9" s="32"/>
      <c r="E9" s="32"/>
      <c r="F9" s="32"/>
      <c r="G9" s="32"/>
      <c r="H9" s="32"/>
      <c r="I9" s="32"/>
      <c r="J9" s="32"/>
      <c r="K9" s="32"/>
      <c r="L9" s="32"/>
      <c r="M9" s="32"/>
      <c r="N9" s="32"/>
      <c r="O9" s="32"/>
      <c r="P9" s="32"/>
      <c r="Q9" s="32"/>
      <c r="R9" s="32"/>
      <c r="S9" s="32"/>
      <c r="T9" s="32"/>
      <c r="U9" s="32"/>
      <c r="V9" s="32"/>
      <c r="W9" s="32"/>
    </row>
    <row r="10" spans="1:23">
      <c r="A10" s="30"/>
      <c r="B10" s="32" t="s">
        <v>654</v>
      </c>
      <c r="C10" s="32"/>
      <c r="D10" s="32"/>
      <c r="E10" s="32"/>
      <c r="F10" s="32"/>
      <c r="G10" s="32"/>
      <c r="H10" s="32"/>
      <c r="I10" s="32"/>
      <c r="J10" s="32"/>
      <c r="K10" s="32"/>
      <c r="L10" s="32"/>
      <c r="M10" s="32"/>
      <c r="N10" s="32"/>
      <c r="O10" s="32"/>
      <c r="P10" s="32"/>
      <c r="Q10" s="32"/>
      <c r="R10" s="32"/>
      <c r="S10" s="32"/>
      <c r="T10" s="32"/>
      <c r="U10" s="32"/>
      <c r="V10" s="32"/>
      <c r="W10" s="32"/>
    </row>
    <row r="11" spans="1:23">
      <c r="A11" s="30"/>
      <c r="B11" s="32" t="s">
        <v>655</v>
      </c>
      <c r="C11" s="32"/>
      <c r="D11" s="32"/>
      <c r="E11" s="32"/>
      <c r="F11" s="32"/>
      <c r="G11" s="32"/>
      <c r="H11" s="32"/>
      <c r="I11" s="32"/>
      <c r="J11" s="32"/>
      <c r="K11" s="32"/>
      <c r="L11" s="32"/>
      <c r="M11" s="32"/>
      <c r="N11" s="32"/>
      <c r="O11" s="32"/>
      <c r="P11" s="32"/>
      <c r="Q11" s="32"/>
      <c r="R11" s="32"/>
      <c r="S11" s="32"/>
      <c r="T11" s="32"/>
      <c r="U11" s="32"/>
      <c r="V11" s="32"/>
      <c r="W11" s="32"/>
    </row>
    <row r="12" spans="1:23">
      <c r="A12" s="30"/>
      <c r="B12" s="32" t="s">
        <v>656</v>
      </c>
      <c r="C12" s="32"/>
      <c r="D12" s="32"/>
      <c r="E12" s="32"/>
      <c r="F12" s="32"/>
      <c r="G12" s="32"/>
      <c r="H12" s="32"/>
      <c r="I12" s="32"/>
      <c r="J12" s="32"/>
      <c r="K12" s="32"/>
      <c r="L12" s="32"/>
      <c r="M12" s="32"/>
      <c r="N12" s="32"/>
      <c r="O12" s="32"/>
      <c r="P12" s="32"/>
      <c r="Q12" s="32"/>
      <c r="R12" s="32"/>
      <c r="S12" s="32"/>
      <c r="T12" s="32"/>
      <c r="U12" s="32"/>
      <c r="V12" s="32"/>
      <c r="W12" s="32"/>
    </row>
    <row r="13" spans="1:23">
      <c r="A13" s="30"/>
      <c r="B13" s="32" t="s">
        <v>657</v>
      </c>
      <c r="C13" s="32"/>
      <c r="D13" s="32"/>
      <c r="E13" s="32"/>
      <c r="F13" s="32"/>
      <c r="G13" s="32"/>
      <c r="H13" s="32"/>
      <c r="I13" s="32"/>
      <c r="J13" s="32"/>
      <c r="K13" s="32"/>
      <c r="L13" s="32"/>
      <c r="M13" s="32"/>
      <c r="N13" s="32"/>
      <c r="O13" s="32"/>
      <c r="P13" s="32"/>
      <c r="Q13" s="32"/>
      <c r="R13" s="32"/>
      <c r="S13" s="32"/>
      <c r="T13" s="32"/>
      <c r="U13" s="32"/>
      <c r="V13" s="32"/>
      <c r="W13" s="32"/>
    </row>
    <row r="14" spans="1:23">
      <c r="A14" s="30"/>
      <c r="B14" s="32" t="s">
        <v>658</v>
      </c>
      <c r="C14" s="32"/>
      <c r="D14" s="32"/>
      <c r="E14" s="32"/>
      <c r="F14" s="32"/>
      <c r="G14" s="32"/>
      <c r="H14" s="32"/>
      <c r="I14" s="32"/>
      <c r="J14" s="32"/>
      <c r="K14" s="32"/>
      <c r="L14" s="32"/>
      <c r="M14" s="32"/>
      <c r="N14" s="32"/>
      <c r="O14" s="32"/>
      <c r="P14" s="32"/>
      <c r="Q14" s="32"/>
      <c r="R14" s="32"/>
      <c r="S14" s="32"/>
      <c r="T14" s="32"/>
      <c r="U14" s="32"/>
      <c r="V14" s="32"/>
      <c r="W14" s="32"/>
    </row>
    <row r="15" spans="1:23">
      <c r="A15" s="30"/>
      <c r="B15" s="32" t="s">
        <v>659</v>
      </c>
      <c r="C15" s="32"/>
      <c r="D15" s="32"/>
      <c r="E15" s="32"/>
      <c r="F15" s="32"/>
      <c r="G15" s="32"/>
      <c r="H15" s="32"/>
      <c r="I15" s="32"/>
      <c r="J15" s="32"/>
      <c r="K15" s="32"/>
      <c r="L15" s="32"/>
      <c r="M15" s="32"/>
      <c r="N15" s="32"/>
      <c r="O15" s="32"/>
      <c r="P15" s="32"/>
      <c r="Q15" s="32"/>
      <c r="R15" s="32"/>
      <c r="S15" s="32"/>
      <c r="T15" s="32"/>
      <c r="U15" s="32"/>
      <c r="V15" s="32"/>
      <c r="W15" s="32"/>
    </row>
  </sheetData>
  <mergeCells count="7">
    <mergeCell ref="B1:L1"/>
    <mergeCell ref="C2:M2"/>
    <mergeCell ref="N2:R2"/>
    <mergeCell ref="S2:W2"/>
    <mergeCell ref="A4:B4"/>
    <mergeCell ref="A5:A15"/>
    <mergeCell ref="A2:B3"/>
  </mergeCell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6"/>
  <dimension ref="A3:W15"/>
  <sheetViews>
    <sheetView workbookViewId="0">
      <selection activeCell="A1" sqref="A1:A2"/>
    </sheetView>
  </sheetViews>
  <sheetFormatPr defaultColWidth="9.10185185185185" defaultRowHeight="13.2"/>
  <cols>
    <col min="2" max="2" width="10.287037037037" customWidth="1"/>
    <col min="12" max="13" width="13.4351851851852" customWidth="1"/>
  </cols>
  <sheetData>
    <row r="3" spans="1:23">
      <c r="A3" s="32" t="s">
        <v>431</v>
      </c>
      <c r="B3" s="78" t="s">
        <v>428</v>
      </c>
      <c r="C3" s="112"/>
      <c r="D3" s="112"/>
      <c r="E3" s="112"/>
      <c r="F3" s="112"/>
      <c r="G3" s="112"/>
      <c r="H3" s="112"/>
      <c r="I3" s="112"/>
      <c r="J3" s="112"/>
      <c r="K3" s="112"/>
      <c r="L3" s="112"/>
      <c r="M3" s="112"/>
      <c r="N3" s="112"/>
      <c r="O3" s="112"/>
      <c r="P3" s="112"/>
      <c r="Q3" s="114"/>
      <c r="R3" s="78" t="s">
        <v>380</v>
      </c>
      <c r="S3" s="112"/>
      <c r="T3" s="112"/>
      <c r="U3" s="112"/>
      <c r="V3" s="112"/>
      <c r="W3" s="114"/>
    </row>
    <row r="4" spans="1:23">
      <c r="A4" s="32"/>
      <c r="B4" s="32" t="s">
        <v>988</v>
      </c>
      <c r="C4" s="32" t="s">
        <v>989</v>
      </c>
      <c r="D4" s="32" t="s">
        <v>990</v>
      </c>
      <c r="E4" s="32" t="s">
        <v>991</v>
      </c>
      <c r="F4" s="32" t="s">
        <v>992</v>
      </c>
      <c r="G4" s="32" t="s">
        <v>993</v>
      </c>
      <c r="H4" s="32" t="s">
        <v>994</v>
      </c>
      <c r="I4" s="32" t="s">
        <v>995</v>
      </c>
      <c r="J4" s="32" t="s">
        <v>996</v>
      </c>
      <c r="K4" s="32" t="s">
        <v>997</v>
      </c>
      <c r="L4" s="32" t="s">
        <v>998</v>
      </c>
      <c r="M4" s="32" t="s">
        <v>999</v>
      </c>
      <c r="N4" s="32" t="s">
        <v>1000</v>
      </c>
      <c r="O4" s="32" t="s">
        <v>1001</v>
      </c>
      <c r="P4" s="32" t="s">
        <v>1002</v>
      </c>
      <c r="Q4" s="32" t="s">
        <v>437</v>
      </c>
      <c r="R4" s="32" t="s">
        <v>988</v>
      </c>
      <c r="S4" s="32" t="s">
        <v>991</v>
      </c>
      <c r="T4" s="32" t="s">
        <v>994</v>
      </c>
      <c r="U4" s="32" t="s">
        <v>997</v>
      </c>
      <c r="V4" s="32" t="s">
        <v>1000</v>
      </c>
      <c r="W4" s="32" t="s">
        <v>437</v>
      </c>
    </row>
    <row r="5" ht="14.4" spans="1:23">
      <c r="A5" s="67" t="s">
        <v>437</v>
      </c>
      <c r="B5" s="32"/>
      <c r="C5" s="32"/>
      <c r="D5" s="32"/>
      <c r="E5" s="32"/>
      <c r="F5" s="32"/>
      <c r="G5" s="32"/>
      <c r="H5" s="32"/>
      <c r="I5" s="32"/>
      <c r="J5" s="32"/>
      <c r="K5" s="32"/>
      <c r="L5" s="32"/>
      <c r="M5" s="32"/>
      <c r="N5" s="32"/>
      <c r="O5" s="32"/>
      <c r="P5" s="32"/>
      <c r="Q5" s="32"/>
      <c r="R5" s="32"/>
      <c r="S5" s="32"/>
      <c r="T5" s="32"/>
      <c r="U5" s="32"/>
      <c r="V5" s="32"/>
      <c r="W5" s="32"/>
    </row>
    <row r="6" ht="14.4" spans="1:23">
      <c r="A6" s="67" t="s">
        <v>410</v>
      </c>
      <c r="B6" s="67">
        <v>123</v>
      </c>
      <c r="C6" s="67">
        <v>124</v>
      </c>
      <c r="D6" s="67">
        <v>125</v>
      </c>
      <c r="E6" s="67">
        <v>126</v>
      </c>
      <c r="F6" s="67">
        <v>127</v>
      </c>
      <c r="G6" s="67">
        <v>128</v>
      </c>
      <c r="H6" s="67">
        <v>129</v>
      </c>
      <c r="I6" s="67">
        <v>130</v>
      </c>
      <c r="J6" s="67">
        <v>131</v>
      </c>
      <c r="K6" s="67">
        <v>132</v>
      </c>
      <c r="L6" s="67">
        <v>133</v>
      </c>
      <c r="M6" s="67">
        <v>134</v>
      </c>
      <c r="N6" s="67">
        <v>135</v>
      </c>
      <c r="O6" s="67">
        <v>136</v>
      </c>
      <c r="P6" s="67">
        <v>137</v>
      </c>
      <c r="Q6" s="67">
        <v>138</v>
      </c>
      <c r="R6" s="32"/>
      <c r="S6" s="32"/>
      <c r="T6" s="32"/>
      <c r="U6" s="32"/>
      <c r="V6" s="32"/>
      <c r="W6" s="32"/>
    </row>
    <row r="7" ht="14.4" spans="1:23">
      <c r="A7" s="67" t="s">
        <v>414</v>
      </c>
      <c r="B7" s="67">
        <v>124</v>
      </c>
      <c r="C7" s="67">
        <v>125</v>
      </c>
      <c r="D7" s="67">
        <v>126</v>
      </c>
      <c r="E7" s="67">
        <v>127</v>
      </c>
      <c r="F7" s="67">
        <v>128</v>
      </c>
      <c r="G7" s="67">
        <v>129</v>
      </c>
      <c r="H7" s="67">
        <v>130</v>
      </c>
      <c r="I7" s="67">
        <v>131</v>
      </c>
      <c r="J7" s="67">
        <v>132</v>
      </c>
      <c r="K7" s="67">
        <v>133</v>
      </c>
      <c r="L7" s="67">
        <v>134</v>
      </c>
      <c r="M7" s="67">
        <v>135</v>
      </c>
      <c r="N7" s="67">
        <v>136</v>
      </c>
      <c r="O7" s="67">
        <v>137</v>
      </c>
      <c r="P7" s="67">
        <v>138</v>
      </c>
      <c r="Q7" s="67">
        <v>139</v>
      </c>
      <c r="R7" s="32"/>
      <c r="S7" s="32"/>
      <c r="T7" s="32"/>
      <c r="U7" s="32"/>
      <c r="V7" s="32"/>
      <c r="W7" s="32"/>
    </row>
    <row r="8" ht="14.4" spans="1:23">
      <c r="A8" s="67" t="s">
        <v>416</v>
      </c>
      <c r="B8" s="67">
        <v>125</v>
      </c>
      <c r="C8" s="67">
        <v>126</v>
      </c>
      <c r="D8" s="67">
        <v>127</v>
      </c>
      <c r="E8" s="67">
        <v>128</v>
      </c>
      <c r="F8" s="67">
        <v>129</v>
      </c>
      <c r="G8" s="67">
        <v>130</v>
      </c>
      <c r="H8" s="67">
        <v>131</v>
      </c>
      <c r="I8" s="67">
        <v>132</v>
      </c>
      <c r="J8" s="67">
        <v>133</v>
      </c>
      <c r="K8" s="67">
        <v>134</v>
      </c>
      <c r="L8" s="67">
        <v>135</v>
      </c>
      <c r="M8" s="67">
        <v>136</v>
      </c>
      <c r="N8" s="67">
        <v>137</v>
      </c>
      <c r="O8" s="67">
        <v>138</v>
      </c>
      <c r="P8" s="67">
        <v>139</v>
      </c>
      <c r="Q8" s="67">
        <v>140</v>
      </c>
      <c r="R8" s="32"/>
      <c r="S8" s="32"/>
      <c r="T8" s="32"/>
      <c r="U8" s="32"/>
      <c r="V8" s="32"/>
      <c r="W8" s="32"/>
    </row>
    <row r="9" ht="14.4" spans="1:23">
      <c r="A9" s="67" t="s">
        <v>418</v>
      </c>
      <c r="B9" s="67">
        <v>126</v>
      </c>
      <c r="C9" s="67">
        <v>127</v>
      </c>
      <c r="D9" s="67">
        <v>128</v>
      </c>
      <c r="E9" s="67">
        <v>129</v>
      </c>
      <c r="F9" s="67">
        <v>130</v>
      </c>
      <c r="G9" s="67">
        <v>131</v>
      </c>
      <c r="H9" s="67">
        <v>132</v>
      </c>
      <c r="I9" s="67">
        <v>133</v>
      </c>
      <c r="J9" s="67">
        <v>134</v>
      </c>
      <c r="K9" s="67">
        <v>135</v>
      </c>
      <c r="L9" s="67">
        <v>136</v>
      </c>
      <c r="M9" s="67">
        <v>137</v>
      </c>
      <c r="N9" s="67">
        <v>138</v>
      </c>
      <c r="O9" s="67">
        <v>139</v>
      </c>
      <c r="P9" s="67">
        <v>140</v>
      </c>
      <c r="Q9" s="67">
        <v>141</v>
      </c>
      <c r="R9" s="32"/>
      <c r="S9" s="32"/>
      <c r="T9" s="32"/>
      <c r="U9" s="32"/>
      <c r="V9" s="32"/>
      <c r="W9" s="32"/>
    </row>
    <row r="10" ht="14.4" spans="1:23">
      <c r="A10" s="67" t="s">
        <v>420</v>
      </c>
      <c r="B10" s="67">
        <v>127</v>
      </c>
      <c r="C10" s="67">
        <v>128</v>
      </c>
      <c r="D10" s="67">
        <v>129</v>
      </c>
      <c r="E10" s="67">
        <v>130</v>
      </c>
      <c r="F10" s="67">
        <v>131</v>
      </c>
      <c r="G10" s="67">
        <v>132</v>
      </c>
      <c r="H10" s="67">
        <v>133</v>
      </c>
      <c r="I10" s="67">
        <v>134</v>
      </c>
      <c r="J10" s="67">
        <v>135</v>
      </c>
      <c r="K10" s="67">
        <v>136</v>
      </c>
      <c r="L10" s="67">
        <v>137</v>
      </c>
      <c r="M10" s="67">
        <v>138</v>
      </c>
      <c r="N10" s="67">
        <v>139</v>
      </c>
      <c r="O10" s="67">
        <v>140</v>
      </c>
      <c r="P10" s="67">
        <v>141</v>
      </c>
      <c r="Q10" s="67">
        <v>142</v>
      </c>
      <c r="R10" s="32"/>
      <c r="S10" s="32"/>
      <c r="T10" s="32"/>
      <c r="U10" s="32"/>
      <c r="V10" s="32"/>
      <c r="W10" s="32"/>
    </row>
    <row r="11" ht="14.4" spans="1:23">
      <c r="A11" s="67" t="s">
        <v>430</v>
      </c>
      <c r="B11" s="67">
        <v>128</v>
      </c>
      <c r="C11" s="67">
        <v>129</v>
      </c>
      <c r="D11" s="67">
        <v>130</v>
      </c>
      <c r="E11" s="67">
        <v>131</v>
      </c>
      <c r="F11" s="67">
        <v>132</v>
      </c>
      <c r="G11" s="67">
        <v>133</v>
      </c>
      <c r="H11" s="67">
        <v>134</v>
      </c>
      <c r="I11" s="67">
        <v>135</v>
      </c>
      <c r="J11" s="67">
        <v>136</v>
      </c>
      <c r="K11" s="67">
        <v>137</v>
      </c>
      <c r="L11" s="67">
        <v>138</v>
      </c>
      <c r="M11" s="67">
        <v>139</v>
      </c>
      <c r="N11" s="67">
        <v>140</v>
      </c>
      <c r="O11" s="67">
        <v>141</v>
      </c>
      <c r="P11" s="67">
        <v>142</v>
      </c>
      <c r="Q11" s="67">
        <v>143</v>
      </c>
      <c r="R11" s="32"/>
      <c r="S11" s="32"/>
      <c r="T11" s="32"/>
      <c r="U11" s="32"/>
      <c r="V11" s="32"/>
      <c r="W11" s="32"/>
    </row>
    <row r="12" ht="14.4" spans="1:23">
      <c r="A12" s="67" t="s">
        <v>438</v>
      </c>
      <c r="B12" s="67">
        <v>129</v>
      </c>
      <c r="C12" s="67">
        <v>130</v>
      </c>
      <c r="D12" s="67">
        <v>131</v>
      </c>
      <c r="E12" s="67">
        <v>132</v>
      </c>
      <c r="F12" s="67">
        <v>133</v>
      </c>
      <c r="G12" s="67">
        <v>134</v>
      </c>
      <c r="H12" s="67">
        <v>135</v>
      </c>
      <c r="I12" s="67">
        <v>136</v>
      </c>
      <c r="J12" s="67">
        <v>137</v>
      </c>
      <c r="K12" s="67">
        <v>138</v>
      </c>
      <c r="L12" s="67">
        <v>139</v>
      </c>
      <c r="M12" s="67">
        <v>140</v>
      </c>
      <c r="N12" s="67">
        <v>141</v>
      </c>
      <c r="O12" s="67">
        <v>142</v>
      </c>
      <c r="P12" s="67">
        <v>143</v>
      </c>
      <c r="Q12" s="67">
        <v>144</v>
      </c>
      <c r="R12" s="32"/>
      <c r="S12" s="32"/>
      <c r="T12" s="32"/>
      <c r="U12" s="32"/>
      <c r="V12" s="32"/>
      <c r="W12" s="32"/>
    </row>
    <row r="13" ht="14.4" spans="1:23">
      <c r="A13" s="67" t="s">
        <v>439</v>
      </c>
      <c r="B13" s="67">
        <v>130</v>
      </c>
      <c r="C13" s="67">
        <v>131</v>
      </c>
      <c r="D13" s="67">
        <v>132</v>
      </c>
      <c r="E13" s="67">
        <v>133</v>
      </c>
      <c r="F13" s="67">
        <v>134</v>
      </c>
      <c r="G13" s="67">
        <v>135</v>
      </c>
      <c r="H13" s="67">
        <v>136</v>
      </c>
      <c r="I13" s="67">
        <v>137</v>
      </c>
      <c r="J13" s="67">
        <v>138</v>
      </c>
      <c r="K13" s="67">
        <v>139</v>
      </c>
      <c r="L13" s="67">
        <v>140</v>
      </c>
      <c r="M13" s="67">
        <v>141</v>
      </c>
      <c r="N13" s="67">
        <v>142</v>
      </c>
      <c r="O13" s="67">
        <v>143</v>
      </c>
      <c r="P13" s="67">
        <v>144</v>
      </c>
      <c r="Q13" s="67">
        <v>145</v>
      </c>
      <c r="R13" s="32"/>
      <c r="S13" s="32"/>
      <c r="T13" s="32"/>
      <c r="U13" s="32"/>
      <c r="V13" s="32"/>
      <c r="W13" s="32"/>
    </row>
    <row r="14" ht="14.4" spans="1:23">
      <c r="A14" s="67" t="s">
        <v>440</v>
      </c>
      <c r="B14" s="67">
        <v>131</v>
      </c>
      <c r="C14" s="67">
        <v>132</v>
      </c>
      <c r="D14" s="67">
        <v>133</v>
      </c>
      <c r="E14" s="67">
        <v>134</v>
      </c>
      <c r="F14" s="67">
        <v>135</v>
      </c>
      <c r="G14" s="67">
        <v>136</v>
      </c>
      <c r="H14" s="67">
        <v>137</v>
      </c>
      <c r="I14" s="67">
        <v>138</v>
      </c>
      <c r="J14" s="67">
        <v>139</v>
      </c>
      <c r="K14" s="67">
        <v>140</v>
      </c>
      <c r="L14" s="67">
        <v>141</v>
      </c>
      <c r="M14" s="67">
        <v>142</v>
      </c>
      <c r="N14" s="67">
        <v>143</v>
      </c>
      <c r="O14" s="67">
        <v>144</v>
      </c>
      <c r="P14" s="67">
        <v>145</v>
      </c>
      <c r="Q14" s="67">
        <v>146</v>
      </c>
      <c r="R14" s="32"/>
      <c r="S14" s="32"/>
      <c r="T14" s="32"/>
      <c r="U14" s="32"/>
      <c r="V14" s="32"/>
      <c r="W14" s="32"/>
    </row>
    <row r="15" ht="14.4" spans="1:23">
      <c r="A15" s="67" t="s">
        <v>441</v>
      </c>
      <c r="B15" s="67">
        <v>132</v>
      </c>
      <c r="C15" s="67">
        <v>133</v>
      </c>
      <c r="D15" s="67">
        <v>134</v>
      </c>
      <c r="E15" s="67">
        <v>135</v>
      </c>
      <c r="F15" s="67">
        <v>136</v>
      </c>
      <c r="G15" s="67">
        <v>137</v>
      </c>
      <c r="H15" s="67">
        <v>138</v>
      </c>
      <c r="I15" s="67">
        <v>139</v>
      </c>
      <c r="J15" s="67">
        <v>140</v>
      </c>
      <c r="K15" s="67">
        <v>141</v>
      </c>
      <c r="L15" s="67">
        <v>142</v>
      </c>
      <c r="M15" s="67">
        <v>143</v>
      </c>
      <c r="N15" s="67">
        <v>144</v>
      </c>
      <c r="O15" s="67">
        <v>145</v>
      </c>
      <c r="P15" s="67">
        <v>146</v>
      </c>
      <c r="Q15" s="67">
        <v>147</v>
      </c>
      <c r="R15" s="32"/>
      <c r="S15" s="32"/>
      <c r="T15" s="32"/>
      <c r="U15" s="32"/>
      <c r="V15" s="32"/>
      <c r="W15" s="32"/>
    </row>
  </sheetData>
  <mergeCells count="2">
    <mergeCell ref="B3:Q3"/>
    <mergeCell ref="R3:W3"/>
  </mergeCells>
  <hyperlinks>
    <hyperlink ref="A6" location="'中标-业务标签-体系&amp;客户'!A1" display="体系1"/>
    <hyperlink ref="B6" location="'中标-业务标签-体系&amp;客户'!A1" display="123"/>
    <hyperlink ref="C6" location="'中标-业务标签-体系&amp;客户'!A1" display="124"/>
    <hyperlink ref="D6" location="'中标-业务标签-体系&amp;客户'!A1" display="125"/>
    <hyperlink ref="E6" location="'中标-业务标签-体系&amp;客户'!A1" display="126"/>
    <hyperlink ref="F6" location="'中标-业务标签-体系&amp;客户'!A1" display="127"/>
    <hyperlink ref="G6" location="'中标-业务标签-体系&amp;客户'!A1" display="128"/>
    <hyperlink ref="H6" location="'中标-业务标签-体系&amp;客户'!A1" display="129"/>
    <hyperlink ref="I6" location="'中标-业务标签-体系&amp;客户'!A1" display="130"/>
    <hyperlink ref="J6" location="'中标-业务标签-体系&amp;客户'!A1" display="131"/>
    <hyperlink ref="K6" location="'中标-业务标签-体系&amp;客户'!A1" display="132"/>
    <hyperlink ref="L6" location="'中标-业务标签-体系&amp;客户'!A1" display="133"/>
    <hyperlink ref="M6" location="'中标-业务标签-体系&amp;客户'!A1" display="134"/>
    <hyperlink ref="N6" location="'中标-业务标签-体系&amp;客户'!A1" display="135"/>
    <hyperlink ref="O6" location="'中标-业务标签-体系&amp;客户'!A1" display="136"/>
    <hyperlink ref="P6" location="'中标-业务标签-体系&amp;客户'!A1" display="137"/>
    <hyperlink ref="Q6" location="'中标-业务标签-体系&amp;客户'!A1" display="138"/>
    <hyperlink ref="B7" location="'中标-业务标签-体系&amp;客户'!A1" display="124"/>
    <hyperlink ref="B8" location="'中标-业务标签-体系&amp;客户'!A1" display="125"/>
    <hyperlink ref="B9" location="'中标-业务标签-体系&amp;客户'!A1" display="126"/>
    <hyperlink ref="B10" location="'中标-业务标签-体系&amp;客户'!A1" display="127"/>
    <hyperlink ref="B11" location="'中标-业务标签-体系&amp;客户'!A1" display="128"/>
    <hyperlink ref="B12" location="'中标-业务标签-体系&amp;客户'!A1" display="129"/>
    <hyperlink ref="B13" location="'中标-业务标签-体系&amp;客户'!A1" display="130"/>
    <hyperlink ref="B14" location="'中标-业务标签-体系&amp;客户'!A1" display="131"/>
    <hyperlink ref="B15" location="'中标-业务标签-体系&amp;客户'!A1" display="132"/>
    <hyperlink ref="C7" location="'中标-业务标签-体系&amp;客户'!A1" display="125"/>
    <hyperlink ref="C8" location="'中标-业务标签-体系&amp;客户'!A1" display="126"/>
    <hyperlink ref="C9" location="'中标-业务标签-体系&amp;客户'!A1" display="127"/>
    <hyperlink ref="C10" location="'中标-业务标签-体系&amp;客户'!A1" display="128"/>
    <hyperlink ref="C11" location="'中标-业务标签-体系&amp;客户'!A1" display="129"/>
    <hyperlink ref="C12" location="'中标-业务标签-体系&amp;客户'!A1" display="130"/>
    <hyperlink ref="C13" location="'中标-业务标签-体系&amp;客户'!A1" display="131"/>
    <hyperlink ref="C14" location="'中标-业务标签-体系&amp;客户'!A1" display="132"/>
    <hyperlink ref="C15" location="'中标-业务标签-体系&amp;客户'!A1" display="133"/>
    <hyperlink ref="D7" location="'中标-业务标签-体系&amp;客户'!A1" display="126"/>
    <hyperlink ref="D8" location="'中标-业务标签-体系&amp;客户'!A1" display="127"/>
    <hyperlink ref="D9" location="'中标-业务标签-体系&amp;客户'!A1" display="128"/>
    <hyperlink ref="D10" location="'中标-业务标签-体系&amp;客户'!A1" display="129"/>
    <hyperlink ref="D11" location="'中标-业务标签-体系&amp;客户'!A1" display="130"/>
    <hyperlink ref="D12" location="'中标-业务标签-体系&amp;客户'!A1" display="131"/>
    <hyperlink ref="D13" location="'中标-业务标签-体系&amp;客户'!A1" display="132"/>
    <hyperlink ref="D14" location="'中标-业务标签-体系&amp;客户'!A1" display="133"/>
    <hyperlink ref="D15" location="'中标-业务标签-体系&amp;客户'!A1" display="134"/>
    <hyperlink ref="E7" location="'中标-业务标签-体系&amp;客户'!A1" display="127"/>
    <hyperlink ref="E8" location="'中标-业务标签-体系&amp;客户'!A1" display="128"/>
    <hyperlink ref="E9" location="'中标-业务标签-体系&amp;客户'!A1" display="129"/>
    <hyperlink ref="E10" location="'中标-业务标签-体系&amp;客户'!A1" display="130"/>
    <hyperlink ref="E11" location="'中标-业务标签-体系&amp;客户'!A1" display="131"/>
    <hyperlink ref="E12" location="'中标-业务标签-体系&amp;客户'!A1" display="132"/>
    <hyperlink ref="E13" location="'中标-业务标签-体系&amp;客户'!A1" display="133"/>
    <hyperlink ref="E14" location="'中标-业务标签-体系&amp;客户'!A1" display="134"/>
    <hyperlink ref="E15" location="'中标-业务标签-体系&amp;客户'!A1" display="135"/>
    <hyperlink ref="F7" location="'中标-业务标签-体系&amp;客户'!A1" display="128"/>
    <hyperlink ref="F8" location="'中标-业务标签-体系&amp;客户'!A1" display="129"/>
    <hyperlink ref="F9" location="'中标-业务标签-体系&amp;客户'!A1" display="130"/>
    <hyperlink ref="F10" location="'中标-业务标签-体系&amp;客户'!A1" display="131"/>
    <hyperlink ref="F11" location="'中标-业务标签-体系&amp;客户'!A1" display="132"/>
    <hyperlink ref="F12" location="'中标-业务标签-体系&amp;客户'!A1" display="133"/>
    <hyperlink ref="F13" location="'中标-业务标签-体系&amp;客户'!A1" display="134"/>
    <hyperlink ref="F14" location="'中标-业务标签-体系&amp;客户'!A1" display="135"/>
    <hyperlink ref="F15" location="'中标-业务标签-体系&amp;客户'!A1" display="136"/>
    <hyperlink ref="G7" location="'中标-业务标签-体系&amp;客户'!A1" display="129"/>
    <hyperlink ref="G8" location="'中标-业务标签-体系&amp;客户'!A1" display="130"/>
    <hyperlink ref="G9" location="'中标-业务标签-体系&amp;客户'!A1" display="131"/>
    <hyperlink ref="G10" location="'中标-业务标签-体系&amp;客户'!A1" display="132"/>
    <hyperlink ref="G11" location="'中标-业务标签-体系&amp;客户'!A1" display="133"/>
    <hyperlink ref="G12" location="'中标-业务标签-体系&amp;客户'!A1" display="134"/>
    <hyperlink ref="G13" location="'中标-业务标签-体系&amp;客户'!A1" display="135"/>
    <hyperlink ref="G14" location="'中标-业务标签-体系&amp;客户'!A1" display="136"/>
    <hyperlink ref="G15" location="'中标-业务标签-体系&amp;客户'!A1" display="137"/>
    <hyperlink ref="H7" location="'中标-业务标签-体系&amp;客户'!A1" display="130"/>
    <hyperlink ref="H8" location="'中标-业务标签-体系&amp;客户'!A1" display="131"/>
    <hyperlink ref="H9" location="'中标-业务标签-体系&amp;客户'!A1" display="132"/>
    <hyperlink ref="H10" location="'中标-业务标签-体系&amp;客户'!A1" display="133"/>
    <hyperlink ref="H11" location="'中标-业务标签-体系&amp;客户'!A1" display="134"/>
    <hyperlink ref="H12" location="'中标-业务标签-体系&amp;客户'!A1" display="135"/>
    <hyperlink ref="H13" location="'中标-业务标签-体系&amp;客户'!A1" display="136"/>
    <hyperlink ref="H14" location="'中标-业务标签-体系&amp;客户'!A1" display="137"/>
    <hyperlink ref="H15" location="'中标-业务标签-体系&amp;客户'!A1" display="138"/>
    <hyperlink ref="I7" location="'中标-业务标签-体系&amp;客户'!A1" display="131"/>
    <hyperlink ref="I8" location="'中标-业务标签-体系&amp;客户'!A1" display="132"/>
    <hyperlink ref="I9" location="'中标-业务标签-体系&amp;客户'!A1" display="133"/>
    <hyperlink ref="I10" location="'中标-业务标签-体系&amp;客户'!A1" display="134"/>
    <hyperlink ref="I11" location="'中标-业务标签-体系&amp;客户'!A1" display="135"/>
    <hyperlink ref="I12" location="'中标-业务标签-体系&amp;客户'!A1" display="136"/>
    <hyperlink ref="I13" location="'中标-业务标签-体系&amp;客户'!A1" display="137"/>
    <hyperlink ref="I14" location="'中标-业务标签-体系&amp;客户'!A1" display="138"/>
    <hyperlink ref="I15" location="'中标-业务标签-体系&amp;客户'!A1" display="139"/>
    <hyperlink ref="J7" location="'中标-业务标签-体系&amp;客户'!A1" display="132"/>
    <hyperlink ref="J8" location="'中标-业务标签-体系&amp;客户'!A1" display="133"/>
    <hyperlink ref="J9" location="'中标-业务标签-体系&amp;客户'!A1" display="134"/>
    <hyperlink ref="J10" location="'中标-业务标签-体系&amp;客户'!A1" display="135"/>
    <hyperlink ref="J11" location="'中标-业务标签-体系&amp;客户'!A1" display="136"/>
    <hyperlink ref="J12" location="'中标-业务标签-体系&amp;客户'!A1" display="137"/>
    <hyperlink ref="J13" location="'中标-业务标签-体系&amp;客户'!A1" display="138"/>
    <hyperlink ref="J14" location="'中标-业务标签-体系&amp;客户'!A1" display="139"/>
    <hyperlink ref="J15" location="'中标-业务标签-体系&amp;客户'!A1" display="140"/>
    <hyperlink ref="K7" location="'中标-业务标签-体系&amp;客户'!A1" display="133"/>
    <hyperlink ref="K8" location="'中标-业务标签-体系&amp;客户'!A1" display="134"/>
    <hyperlink ref="K9" location="'中标-业务标签-体系&amp;客户'!A1" display="135"/>
    <hyperlink ref="K10" location="'中标-业务标签-体系&amp;客户'!A1" display="136"/>
    <hyperlink ref="K11" location="'中标-业务标签-体系&amp;客户'!A1" display="137"/>
    <hyperlink ref="K12" location="'中标-业务标签-体系&amp;客户'!A1" display="138"/>
    <hyperlink ref="K13" location="'中标-业务标签-体系&amp;客户'!A1" display="139"/>
    <hyperlink ref="K14" location="'中标-业务标签-体系&amp;客户'!A1" display="140"/>
    <hyperlink ref="K15" location="'中标-业务标签-体系&amp;客户'!A1" display="141"/>
    <hyperlink ref="L7" location="'中标-业务标签-体系&amp;客户'!A1" display="134"/>
    <hyperlink ref="L8" location="'中标-业务标签-体系&amp;客户'!A1" display="135"/>
    <hyperlink ref="L9" location="'中标-业务标签-体系&amp;客户'!A1" display="136"/>
    <hyperlink ref="L10" location="'中标-业务标签-体系&amp;客户'!A1" display="137"/>
    <hyperlink ref="L11" location="'中标-业务标签-体系&amp;客户'!A1" display="138"/>
    <hyperlink ref="L12" location="'中标-业务标签-体系&amp;客户'!A1" display="139"/>
    <hyperlink ref="L13" location="'中标-业务标签-体系&amp;客户'!A1" display="140"/>
    <hyperlink ref="L14" location="'中标-业务标签-体系&amp;客户'!A1" display="141"/>
    <hyperlink ref="L15" location="'中标-业务标签-体系&amp;客户'!A1" display="142"/>
    <hyperlink ref="M7" location="'中标-业务标签-体系&amp;客户'!A1" display="135"/>
    <hyperlink ref="M8" location="'中标-业务标签-体系&amp;客户'!A1" display="136"/>
    <hyperlink ref="M9" location="'中标-业务标签-体系&amp;客户'!A1" display="137"/>
    <hyperlink ref="M10" location="'中标-业务标签-体系&amp;客户'!A1" display="138"/>
    <hyperlink ref="M11" location="'中标-业务标签-体系&amp;客户'!A1" display="139"/>
    <hyperlink ref="M12" location="'中标-业务标签-体系&amp;客户'!A1" display="140"/>
    <hyperlink ref="M13" location="'中标-业务标签-体系&amp;客户'!A1" display="141"/>
    <hyperlink ref="M14" location="'中标-业务标签-体系&amp;客户'!A1" display="142"/>
    <hyperlink ref="M15" location="'中标-业务标签-体系&amp;客户'!A1" display="143"/>
    <hyperlink ref="N7" location="'中标-业务标签-体系&amp;客户'!A1" display="136"/>
    <hyperlink ref="N8" location="'中标-业务标签-体系&amp;客户'!A1" display="137"/>
    <hyperlink ref="N9" location="'中标-业务标签-体系&amp;客户'!A1" display="138"/>
    <hyperlink ref="N10" location="'中标-业务标签-体系&amp;客户'!A1" display="139"/>
    <hyperlink ref="N11" location="'中标-业务标签-体系&amp;客户'!A1" display="140"/>
    <hyperlink ref="N12" location="'中标-业务标签-体系&amp;客户'!A1" display="141"/>
    <hyperlink ref="N13" location="'中标-业务标签-体系&amp;客户'!A1" display="142"/>
    <hyperlink ref="N14" location="'中标-业务标签-体系&amp;客户'!A1" display="143"/>
    <hyperlink ref="N15" location="'中标-业务标签-体系&amp;客户'!A1" display="144"/>
    <hyperlink ref="O7" location="'中标-业务标签-体系&amp;客户'!A1" display="137"/>
    <hyperlink ref="O8" location="'中标-业务标签-体系&amp;客户'!A1" display="138"/>
    <hyperlink ref="O9" location="'中标-业务标签-体系&amp;客户'!A1" display="139"/>
    <hyperlink ref="O10" location="'中标-业务标签-体系&amp;客户'!A1" display="140"/>
    <hyperlink ref="O11" location="'中标-业务标签-体系&amp;客户'!A1" display="141"/>
    <hyperlink ref="O12" location="'中标-业务标签-体系&amp;客户'!A1" display="142"/>
    <hyperlink ref="O13" location="'中标-业务标签-体系&amp;客户'!A1" display="143"/>
    <hyperlink ref="O14" location="'中标-业务标签-体系&amp;客户'!A1" display="144"/>
    <hyperlink ref="O15" location="'中标-业务标签-体系&amp;客户'!A1" display="145"/>
    <hyperlink ref="P7" location="'中标-业务标签-体系&amp;客户'!A1" display="138"/>
    <hyperlink ref="P8" location="'中标-业务标签-体系&amp;客户'!A1" display="139"/>
    <hyperlink ref="P9" location="'中标-业务标签-体系&amp;客户'!A1" display="140"/>
    <hyperlink ref="P10" location="'中标-业务标签-体系&amp;客户'!A1" display="141"/>
    <hyperlink ref="P11" location="'中标-业务标签-体系&amp;客户'!A1" display="142"/>
    <hyperlink ref="P12" location="'中标-业务标签-体系&amp;客户'!A1" display="143"/>
    <hyperlink ref="P13" location="'中标-业务标签-体系&amp;客户'!A1" display="144"/>
    <hyperlink ref="P14" location="'中标-业务标签-体系&amp;客户'!A1" display="145"/>
    <hyperlink ref="P15" location="'中标-业务标签-体系&amp;客户'!A1" display="146"/>
    <hyperlink ref="Q7" location="'中标-业务标签-体系&amp;客户'!A1" display="139"/>
    <hyperlink ref="Q8" location="'中标-业务标签-体系&amp;客户'!A1" display="140"/>
    <hyperlink ref="Q9" location="'中标-业务标签-体系&amp;客户'!A1" display="141"/>
    <hyperlink ref="Q10" location="'中标-业务标签-体系&amp;客户'!A1" display="142"/>
    <hyperlink ref="Q11" location="'中标-业务标签-体系&amp;客户'!A1" display="143"/>
    <hyperlink ref="Q12" location="'中标-业务标签-体系&amp;客户'!A1" display="144"/>
    <hyperlink ref="Q13" location="'中标-业务标签-体系&amp;客户'!A1" display="145"/>
    <hyperlink ref="Q14" location="'中标-业务标签-体系&amp;客户'!A1" display="146"/>
    <hyperlink ref="Q15" location="'中标-业务标签-体系&amp;客户'!A1" display="147"/>
    <hyperlink ref="A7" location="'中标-业务标签-体系&amp;客户'!A1" display="体系2"/>
    <hyperlink ref="A8" location="'中标-业务标签-体系&amp;客户'!A1" display="体系3"/>
    <hyperlink ref="A9" location="'中标-业务标签-体系&amp;客户'!A1" display="体系4"/>
    <hyperlink ref="A10" location="'中标-业务标签-体系&amp;客户'!A1" display="体系5"/>
    <hyperlink ref="A11" location="'中标-业务标签-体系&amp;客户'!A1" display="体系6"/>
    <hyperlink ref="A12" location="'中标-业务标签-体系&amp;客户'!A1" display="体系7"/>
    <hyperlink ref="A13" location="'中标-业务标签-体系&amp;客户'!A1" display="体系8"/>
    <hyperlink ref="A14" location="'中标-业务标签-体系&amp;客户'!A1" display="体系9"/>
    <hyperlink ref="A15" location="'中标-业务标签-体系&amp;客户'!A1" display="体系10"/>
    <hyperlink ref="A5" location="'中标-业务标签-体系&amp;客户'!A1" display="合计"/>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7"/>
  <dimension ref="A3:X15"/>
  <sheetViews>
    <sheetView workbookViewId="0">
      <selection activeCell="A1" sqref="A1:A2"/>
    </sheetView>
  </sheetViews>
  <sheetFormatPr defaultColWidth="9.10185185185185" defaultRowHeight="13.2"/>
  <cols>
    <col min="3" max="3" width="10.287037037037" customWidth="1"/>
    <col min="13" max="14" width="13.4351851851852" customWidth="1"/>
  </cols>
  <sheetData>
    <row r="3" spans="1:24">
      <c r="A3" s="28"/>
      <c r="B3" s="32" t="s">
        <v>431</v>
      </c>
      <c r="C3" s="78" t="s">
        <v>428</v>
      </c>
      <c r="D3" s="112"/>
      <c r="E3" s="112"/>
      <c r="F3" s="112"/>
      <c r="G3" s="112"/>
      <c r="H3" s="112"/>
      <c r="I3" s="112"/>
      <c r="J3" s="112"/>
      <c r="K3" s="112"/>
      <c r="L3" s="112"/>
      <c r="M3" s="112"/>
      <c r="N3" s="112"/>
      <c r="O3" s="112"/>
      <c r="P3" s="112"/>
      <c r="Q3" s="112"/>
      <c r="R3" s="114"/>
      <c r="S3" s="78" t="s">
        <v>380</v>
      </c>
      <c r="T3" s="112"/>
      <c r="U3" s="112"/>
      <c r="V3" s="112"/>
      <c r="W3" s="112"/>
      <c r="X3" s="114"/>
    </row>
    <row r="4" spans="1:24">
      <c r="A4" s="28"/>
      <c r="B4" s="32"/>
      <c r="C4" s="32" t="s">
        <v>988</v>
      </c>
      <c r="D4" s="32" t="s">
        <v>989</v>
      </c>
      <c r="E4" s="32" t="s">
        <v>990</v>
      </c>
      <c r="F4" s="32" t="s">
        <v>991</v>
      </c>
      <c r="G4" s="32" t="s">
        <v>992</v>
      </c>
      <c r="H4" s="32" t="s">
        <v>993</v>
      </c>
      <c r="I4" s="32" t="s">
        <v>994</v>
      </c>
      <c r="J4" s="32" t="s">
        <v>995</v>
      </c>
      <c r="K4" s="32" t="s">
        <v>996</v>
      </c>
      <c r="L4" s="32" t="s">
        <v>997</v>
      </c>
      <c r="M4" s="32" t="s">
        <v>998</v>
      </c>
      <c r="N4" s="32" t="s">
        <v>999</v>
      </c>
      <c r="O4" s="32" t="s">
        <v>1000</v>
      </c>
      <c r="P4" s="32" t="s">
        <v>1001</v>
      </c>
      <c r="Q4" s="32" t="s">
        <v>1002</v>
      </c>
      <c r="R4" s="32" t="s">
        <v>437</v>
      </c>
      <c r="S4" s="32" t="s">
        <v>988</v>
      </c>
      <c r="T4" s="32" t="s">
        <v>991</v>
      </c>
      <c r="U4" s="32" t="s">
        <v>994</v>
      </c>
      <c r="V4" s="32" t="s">
        <v>997</v>
      </c>
      <c r="W4" s="32" t="s">
        <v>1000</v>
      </c>
      <c r="X4" s="32" t="s">
        <v>437</v>
      </c>
    </row>
    <row r="5" spans="1:24">
      <c r="A5" s="113" t="s">
        <v>431</v>
      </c>
      <c r="B5" s="109" t="s">
        <v>437</v>
      </c>
      <c r="C5" s="32"/>
      <c r="D5" s="32"/>
      <c r="E5" s="32"/>
      <c r="F5" s="32"/>
      <c r="G5" s="32"/>
      <c r="H5" s="32"/>
      <c r="I5" s="32"/>
      <c r="J5" s="32"/>
      <c r="K5" s="32"/>
      <c r="L5" s="32"/>
      <c r="M5" s="32"/>
      <c r="N5" s="32"/>
      <c r="O5" s="32"/>
      <c r="P5" s="32"/>
      <c r="Q5" s="32"/>
      <c r="R5" s="32"/>
      <c r="S5" s="32"/>
      <c r="T5" s="32"/>
      <c r="U5" s="32"/>
      <c r="V5" s="32"/>
      <c r="W5" s="32"/>
      <c r="X5" s="32"/>
    </row>
    <row r="6" spans="1:24">
      <c r="A6" s="113"/>
      <c r="B6" s="32" t="s">
        <v>649</v>
      </c>
      <c r="C6" s="32">
        <v>123</v>
      </c>
      <c r="D6" s="32"/>
      <c r="E6" s="32"/>
      <c r="F6" s="32"/>
      <c r="G6" s="32"/>
      <c r="H6" s="32"/>
      <c r="I6" s="32"/>
      <c r="J6" s="32"/>
      <c r="K6" s="32"/>
      <c r="L6" s="32"/>
      <c r="M6" s="32"/>
      <c r="N6" s="32"/>
      <c r="O6" s="32"/>
      <c r="P6" s="32"/>
      <c r="Q6" s="32"/>
      <c r="R6" s="32"/>
      <c r="S6" s="32"/>
      <c r="T6" s="32"/>
      <c r="U6" s="32"/>
      <c r="V6" s="32"/>
      <c r="W6" s="32"/>
      <c r="X6" s="32"/>
    </row>
    <row r="7" spans="1:24">
      <c r="A7" s="113"/>
      <c r="B7" s="32" t="s">
        <v>650</v>
      </c>
      <c r="C7" s="32"/>
      <c r="D7" s="32"/>
      <c r="E7" s="32"/>
      <c r="F7" s="32"/>
      <c r="G7" s="32"/>
      <c r="H7" s="32"/>
      <c r="I7" s="32"/>
      <c r="J7" s="32"/>
      <c r="K7" s="32"/>
      <c r="L7" s="32"/>
      <c r="M7" s="32"/>
      <c r="N7" s="32"/>
      <c r="O7" s="32"/>
      <c r="P7" s="32"/>
      <c r="Q7" s="32"/>
      <c r="R7" s="32"/>
      <c r="S7" s="32"/>
      <c r="T7" s="32"/>
      <c r="U7" s="32"/>
      <c r="V7" s="32"/>
      <c r="W7" s="32"/>
      <c r="X7" s="32"/>
    </row>
    <row r="8" spans="1:24">
      <c r="A8" s="113"/>
      <c r="B8" s="32" t="s">
        <v>651</v>
      </c>
      <c r="C8" s="32"/>
      <c r="D8" s="32"/>
      <c r="E8" s="32"/>
      <c r="F8" s="32"/>
      <c r="G8" s="32"/>
      <c r="H8" s="32"/>
      <c r="I8" s="32"/>
      <c r="J8" s="32"/>
      <c r="K8" s="32"/>
      <c r="L8" s="32"/>
      <c r="M8" s="32"/>
      <c r="N8" s="32"/>
      <c r="O8" s="32"/>
      <c r="P8" s="32"/>
      <c r="Q8" s="32"/>
      <c r="R8" s="32"/>
      <c r="S8" s="32"/>
      <c r="T8" s="32"/>
      <c r="U8" s="32"/>
      <c r="V8" s="32"/>
      <c r="W8" s="32"/>
      <c r="X8" s="32"/>
    </row>
    <row r="9" spans="1:24">
      <c r="A9" s="113"/>
      <c r="B9" s="32" t="s">
        <v>652</v>
      </c>
      <c r="C9" s="32"/>
      <c r="D9" s="32"/>
      <c r="E9" s="32"/>
      <c r="F9" s="32"/>
      <c r="G9" s="32"/>
      <c r="H9" s="32"/>
      <c r="I9" s="32"/>
      <c r="J9" s="32"/>
      <c r="K9" s="32"/>
      <c r="L9" s="32"/>
      <c r="M9" s="32"/>
      <c r="N9" s="32"/>
      <c r="O9" s="32"/>
      <c r="P9" s="32"/>
      <c r="Q9" s="32"/>
      <c r="R9" s="32"/>
      <c r="S9" s="32"/>
      <c r="T9" s="32"/>
      <c r="U9" s="32"/>
      <c r="V9" s="32"/>
      <c r="W9" s="32"/>
      <c r="X9" s="32"/>
    </row>
    <row r="10" spans="1:24">
      <c r="A10" s="113"/>
      <c r="B10" s="32" t="s">
        <v>653</v>
      </c>
      <c r="C10" s="32"/>
      <c r="D10" s="32"/>
      <c r="E10" s="32"/>
      <c r="F10" s="32"/>
      <c r="G10" s="32"/>
      <c r="H10" s="32"/>
      <c r="I10" s="32"/>
      <c r="J10" s="32"/>
      <c r="K10" s="32"/>
      <c r="L10" s="32"/>
      <c r="M10" s="32"/>
      <c r="N10" s="32"/>
      <c r="O10" s="32"/>
      <c r="P10" s="32"/>
      <c r="Q10" s="32"/>
      <c r="R10" s="32"/>
      <c r="S10" s="32"/>
      <c r="T10" s="32"/>
      <c r="U10" s="32"/>
      <c r="V10" s="32"/>
      <c r="W10" s="32"/>
      <c r="X10" s="32"/>
    </row>
    <row r="11" spans="1:24">
      <c r="A11" s="113"/>
      <c r="B11" s="32" t="s">
        <v>654</v>
      </c>
      <c r="C11" s="32"/>
      <c r="D11" s="32"/>
      <c r="E11" s="32"/>
      <c r="F11" s="32"/>
      <c r="G11" s="32"/>
      <c r="H11" s="32"/>
      <c r="I11" s="32"/>
      <c r="J11" s="32"/>
      <c r="K11" s="32"/>
      <c r="L11" s="32"/>
      <c r="M11" s="32"/>
      <c r="N11" s="32"/>
      <c r="O11" s="32"/>
      <c r="P11" s="32"/>
      <c r="Q11" s="32"/>
      <c r="R11" s="32"/>
      <c r="S11" s="32"/>
      <c r="T11" s="32"/>
      <c r="U11" s="32"/>
      <c r="V11" s="32"/>
      <c r="W11" s="32"/>
      <c r="X11" s="32"/>
    </row>
    <row r="12" spans="1:24">
      <c r="A12" s="113"/>
      <c r="B12" s="32" t="s">
        <v>655</v>
      </c>
      <c r="C12" s="32"/>
      <c r="D12" s="32"/>
      <c r="E12" s="32"/>
      <c r="F12" s="32"/>
      <c r="G12" s="32"/>
      <c r="H12" s="32"/>
      <c r="I12" s="32"/>
      <c r="J12" s="32"/>
      <c r="K12" s="32"/>
      <c r="L12" s="32"/>
      <c r="M12" s="32"/>
      <c r="N12" s="32"/>
      <c r="O12" s="32"/>
      <c r="P12" s="32"/>
      <c r="Q12" s="32"/>
      <c r="R12" s="32"/>
      <c r="S12" s="32"/>
      <c r="T12" s="32"/>
      <c r="U12" s="32"/>
      <c r="V12" s="32"/>
      <c r="W12" s="32"/>
      <c r="X12" s="32"/>
    </row>
    <row r="13" spans="1:24">
      <c r="A13" s="113"/>
      <c r="B13" s="32" t="s">
        <v>656</v>
      </c>
      <c r="C13" s="32"/>
      <c r="D13" s="32"/>
      <c r="E13" s="32"/>
      <c r="F13" s="32"/>
      <c r="G13" s="32"/>
      <c r="H13" s="32"/>
      <c r="I13" s="32"/>
      <c r="J13" s="32"/>
      <c r="K13" s="32"/>
      <c r="L13" s="32"/>
      <c r="M13" s="32"/>
      <c r="N13" s="32"/>
      <c r="O13" s="32"/>
      <c r="P13" s="32"/>
      <c r="Q13" s="32"/>
      <c r="R13" s="32"/>
      <c r="S13" s="32"/>
      <c r="T13" s="32"/>
      <c r="U13" s="32"/>
      <c r="V13" s="32"/>
      <c r="W13" s="32"/>
      <c r="X13" s="32"/>
    </row>
    <row r="14" spans="1:24">
      <c r="A14" s="113"/>
      <c r="B14" s="32" t="s">
        <v>657</v>
      </c>
      <c r="C14" s="32"/>
      <c r="D14" s="32"/>
      <c r="E14" s="32"/>
      <c r="F14" s="32"/>
      <c r="G14" s="32"/>
      <c r="H14" s="32"/>
      <c r="I14" s="32"/>
      <c r="J14" s="32"/>
      <c r="K14" s="32"/>
      <c r="L14" s="32"/>
      <c r="M14" s="32"/>
      <c r="N14" s="32"/>
      <c r="O14" s="32"/>
      <c r="P14" s="32"/>
      <c r="Q14" s="32"/>
      <c r="R14" s="32"/>
      <c r="S14" s="32"/>
      <c r="T14" s="32"/>
      <c r="U14" s="32"/>
      <c r="V14" s="32"/>
      <c r="W14" s="32"/>
      <c r="X14" s="32"/>
    </row>
    <row r="15" spans="1:24">
      <c r="A15" s="113"/>
      <c r="B15" s="32" t="s">
        <v>658</v>
      </c>
      <c r="C15" s="32"/>
      <c r="D15" s="32"/>
      <c r="E15" s="32"/>
      <c r="F15" s="32"/>
      <c r="G15" s="32"/>
      <c r="H15" s="32"/>
      <c r="I15" s="32"/>
      <c r="J15" s="32"/>
      <c r="K15" s="32"/>
      <c r="L15" s="32"/>
      <c r="M15" s="32"/>
      <c r="N15" s="32"/>
      <c r="O15" s="32"/>
      <c r="P15" s="32"/>
      <c r="Q15" s="32"/>
      <c r="R15" s="32"/>
      <c r="S15" s="32"/>
      <c r="T15" s="32"/>
      <c r="U15" s="32"/>
      <c r="V15" s="32"/>
      <c r="W15" s="32"/>
      <c r="X15" s="32"/>
    </row>
  </sheetData>
  <mergeCells count="4">
    <mergeCell ref="C3:R3"/>
    <mergeCell ref="S3:X3"/>
    <mergeCell ref="A3:A4"/>
    <mergeCell ref="A5:A1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2"/>
  <dimension ref="A1:V17"/>
  <sheetViews>
    <sheetView workbookViewId="0">
      <pane xSplit="1" ySplit="2" topLeftCell="B3" activePane="bottomRight" state="frozenSplit"/>
      <selection/>
      <selection pane="topRight"/>
      <selection pane="bottomLeft"/>
      <selection pane="bottomRight" activeCell="A1" sqref="A1:A2"/>
    </sheetView>
  </sheetViews>
  <sheetFormatPr defaultColWidth="9.10185185185185" defaultRowHeight="13.2"/>
  <sheetData>
    <row r="1" spans="1:22">
      <c r="A1" s="283" t="s">
        <v>431</v>
      </c>
      <c r="B1" s="279" t="s">
        <v>432</v>
      </c>
      <c r="C1" s="279"/>
      <c r="D1" s="279"/>
      <c r="E1" s="279"/>
      <c r="F1" s="279"/>
      <c r="G1" s="279"/>
      <c r="H1" s="279" t="s">
        <v>364</v>
      </c>
      <c r="I1" s="279"/>
      <c r="J1" s="279"/>
      <c r="K1" s="279" t="s">
        <v>369</v>
      </c>
      <c r="L1" s="279"/>
      <c r="M1" s="279"/>
      <c r="N1" s="279" t="s">
        <v>375</v>
      </c>
      <c r="O1" s="279"/>
      <c r="P1" s="279"/>
      <c r="Q1" s="279" t="s">
        <v>433</v>
      </c>
      <c r="R1" s="279"/>
      <c r="S1" s="279"/>
      <c r="T1" s="279" t="s">
        <v>434</v>
      </c>
      <c r="U1" s="279"/>
      <c r="V1" s="279"/>
    </row>
    <row r="2" spans="1:22">
      <c r="A2" s="284"/>
      <c r="B2" s="280" t="s">
        <v>435</v>
      </c>
      <c r="C2" s="280" t="s">
        <v>428</v>
      </c>
      <c r="D2" s="280" t="s">
        <v>400</v>
      </c>
      <c r="E2" s="280" t="s">
        <v>380</v>
      </c>
      <c r="F2" s="281" t="s">
        <v>436</v>
      </c>
      <c r="G2" s="282" t="s">
        <v>392</v>
      </c>
      <c r="H2" s="279" t="s">
        <v>428</v>
      </c>
      <c r="I2" s="279" t="s">
        <v>380</v>
      </c>
      <c r="J2" s="279" t="s">
        <v>392</v>
      </c>
      <c r="K2" s="279" t="s">
        <v>428</v>
      </c>
      <c r="L2" s="279" t="s">
        <v>380</v>
      </c>
      <c r="M2" s="279" t="s">
        <v>392</v>
      </c>
      <c r="N2" s="279" t="s">
        <v>428</v>
      </c>
      <c r="O2" s="279" t="s">
        <v>380</v>
      </c>
      <c r="P2" s="279" t="s">
        <v>392</v>
      </c>
      <c r="Q2" s="279" t="s">
        <v>428</v>
      </c>
      <c r="R2" s="279" t="s">
        <v>380</v>
      </c>
      <c r="S2" s="279" t="s">
        <v>392</v>
      </c>
      <c r="T2" s="279" t="s">
        <v>428</v>
      </c>
      <c r="U2" s="279" t="s">
        <v>380</v>
      </c>
      <c r="V2" s="279" t="s">
        <v>392</v>
      </c>
    </row>
    <row r="3" ht="14.4" spans="1:22">
      <c r="A3" s="67" t="s">
        <v>437</v>
      </c>
      <c r="B3" s="67"/>
      <c r="C3" s="32"/>
      <c r="D3" s="32"/>
      <c r="E3" s="32"/>
      <c r="F3" s="32"/>
      <c r="G3" s="32"/>
      <c r="H3" s="32"/>
      <c r="I3" s="32"/>
      <c r="J3" s="32"/>
      <c r="K3" s="32"/>
      <c r="L3" s="32"/>
      <c r="M3" s="32"/>
      <c r="N3" s="32"/>
      <c r="O3" s="32"/>
      <c r="P3" s="32"/>
      <c r="Q3" s="32"/>
      <c r="R3" s="32"/>
      <c r="S3" s="32"/>
      <c r="T3" s="32"/>
      <c r="U3" s="32"/>
      <c r="V3" s="32"/>
    </row>
    <row r="4" ht="14.4" spans="1:22">
      <c r="A4" s="31" t="s">
        <v>410</v>
      </c>
      <c r="B4" s="67"/>
      <c r="C4" s="32"/>
      <c r="D4" s="32"/>
      <c r="E4" s="32"/>
      <c r="F4" s="32"/>
      <c r="G4" s="32"/>
      <c r="H4" s="32"/>
      <c r="I4" s="32"/>
      <c r="J4" s="32"/>
      <c r="K4" s="32"/>
      <c r="L4" s="32"/>
      <c r="M4" s="32"/>
      <c r="N4" s="32"/>
      <c r="O4" s="32"/>
      <c r="P4" s="32"/>
      <c r="Q4" s="32"/>
      <c r="R4" s="32"/>
      <c r="S4" s="32"/>
      <c r="T4" s="32"/>
      <c r="U4" s="32"/>
      <c r="V4" s="32"/>
    </row>
    <row r="5" ht="14.4" spans="1:22">
      <c r="A5" s="67" t="s">
        <v>414</v>
      </c>
      <c r="B5" s="67"/>
      <c r="C5" s="32"/>
      <c r="D5" s="32"/>
      <c r="E5" s="32"/>
      <c r="F5" s="32"/>
      <c r="G5" s="32"/>
      <c r="H5" s="32"/>
      <c r="I5" s="32"/>
      <c r="J5" s="32"/>
      <c r="K5" s="32"/>
      <c r="L5" s="32"/>
      <c r="M5" s="32"/>
      <c r="N5" s="32"/>
      <c r="O5" s="32"/>
      <c r="P5" s="32"/>
      <c r="Q5" s="32"/>
      <c r="R5" s="32"/>
      <c r="S5" s="32"/>
      <c r="T5" s="32"/>
      <c r="U5" s="32"/>
      <c r="V5" s="32"/>
    </row>
    <row r="6" ht="14.4" spans="1:22">
      <c r="A6" s="67" t="s">
        <v>416</v>
      </c>
      <c r="B6" s="67"/>
      <c r="C6" s="32"/>
      <c r="D6" s="32"/>
      <c r="E6" s="32"/>
      <c r="F6" s="32"/>
      <c r="G6" s="32"/>
      <c r="H6" s="32"/>
      <c r="I6" s="32"/>
      <c r="J6" s="32"/>
      <c r="K6" s="32"/>
      <c r="L6" s="32"/>
      <c r="M6" s="32"/>
      <c r="N6" s="32"/>
      <c r="O6" s="32"/>
      <c r="P6" s="32"/>
      <c r="Q6" s="32"/>
      <c r="R6" s="32"/>
      <c r="S6" s="32"/>
      <c r="T6" s="32"/>
      <c r="U6" s="32"/>
      <c r="V6" s="32"/>
    </row>
    <row r="7" ht="14.4" spans="1:22">
      <c r="A7" s="67" t="s">
        <v>418</v>
      </c>
      <c r="B7" s="67"/>
      <c r="C7" s="32"/>
      <c r="D7" s="32"/>
      <c r="E7" s="32"/>
      <c r="F7" s="32"/>
      <c r="G7" s="32"/>
      <c r="H7" s="32"/>
      <c r="I7" s="32"/>
      <c r="J7" s="32"/>
      <c r="K7" s="32"/>
      <c r="L7" s="32"/>
      <c r="M7" s="32"/>
      <c r="N7" s="32"/>
      <c r="O7" s="32"/>
      <c r="P7" s="32"/>
      <c r="Q7" s="32"/>
      <c r="R7" s="32"/>
      <c r="S7" s="32"/>
      <c r="T7" s="32"/>
      <c r="U7" s="32"/>
      <c r="V7" s="32"/>
    </row>
    <row r="8" ht="14.4" spans="1:22">
      <c r="A8" s="67" t="s">
        <v>420</v>
      </c>
      <c r="B8" s="67"/>
      <c r="C8" s="32"/>
      <c r="D8" s="32"/>
      <c r="E8" s="32"/>
      <c r="F8" s="32"/>
      <c r="G8" s="32"/>
      <c r="H8" s="32"/>
      <c r="I8" s="32"/>
      <c r="J8" s="32"/>
      <c r="K8" s="32"/>
      <c r="L8" s="32"/>
      <c r="M8" s="32"/>
      <c r="N8" s="32"/>
      <c r="O8" s="32"/>
      <c r="P8" s="32"/>
      <c r="Q8" s="32"/>
      <c r="R8" s="32"/>
      <c r="S8" s="32"/>
      <c r="T8" s="32"/>
      <c r="U8" s="32"/>
      <c r="V8" s="32"/>
    </row>
    <row r="9" ht="14.4" spans="1:22">
      <c r="A9" s="31" t="s">
        <v>430</v>
      </c>
      <c r="B9" s="67"/>
      <c r="C9" s="32"/>
      <c r="D9" s="32"/>
      <c r="E9" s="32"/>
      <c r="F9" s="32"/>
      <c r="G9" s="32"/>
      <c r="H9" s="32"/>
      <c r="I9" s="32"/>
      <c r="J9" s="32"/>
      <c r="K9" s="32"/>
      <c r="L9" s="32"/>
      <c r="M9" s="32"/>
      <c r="N9" s="32"/>
      <c r="O9" s="32"/>
      <c r="P9" s="32"/>
      <c r="Q9" s="32"/>
      <c r="R9" s="32"/>
      <c r="S9" s="32"/>
      <c r="T9" s="32"/>
      <c r="U9" s="32"/>
      <c r="V9" s="32"/>
    </row>
    <row r="10" ht="14.4" spans="1:22">
      <c r="A10" s="67" t="s">
        <v>438</v>
      </c>
      <c r="B10" s="67"/>
      <c r="C10" s="32"/>
      <c r="D10" s="32"/>
      <c r="E10" s="32"/>
      <c r="F10" s="32"/>
      <c r="G10" s="32"/>
      <c r="H10" s="32"/>
      <c r="I10" s="32"/>
      <c r="J10" s="32"/>
      <c r="K10" s="32"/>
      <c r="L10" s="32"/>
      <c r="M10" s="32"/>
      <c r="N10" s="32"/>
      <c r="O10" s="32"/>
      <c r="P10" s="32"/>
      <c r="Q10" s="32"/>
      <c r="R10" s="32"/>
      <c r="S10" s="32"/>
      <c r="T10" s="32"/>
      <c r="U10" s="32"/>
      <c r="V10" s="32"/>
    </row>
    <row r="11" ht="14.4" spans="1:22">
      <c r="A11" s="67" t="s">
        <v>439</v>
      </c>
      <c r="B11" s="67"/>
      <c r="C11" s="32"/>
      <c r="D11" s="32"/>
      <c r="E11" s="32"/>
      <c r="F11" s="32"/>
      <c r="G11" s="32"/>
      <c r="H11" s="32"/>
      <c r="I11" s="32"/>
      <c r="J11" s="32"/>
      <c r="K11" s="32"/>
      <c r="L11" s="32"/>
      <c r="M11" s="32"/>
      <c r="N11" s="32"/>
      <c r="O11" s="32"/>
      <c r="P11" s="32"/>
      <c r="Q11" s="32"/>
      <c r="R11" s="32"/>
      <c r="S11" s="32"/>
      <c r="T11" s="32"/>
      <c r="U11" s="32"/>
      <c r="V11" s="32"/>
    </row>
    <row r="12" ht="14.4" spans="1:22">
      <c r="A12" s="67" t="s">
        <v>440</v>
      </c>
      <c r="B12" s="67"/>
      <c r="C12" s="32"/>
      <c r="D12" s="32"/>
      <c r="E12" s="32"/>
      <c r="F12" s="32"/>
      <c r="G12" s="32"/>
      <c r="H12" s="32"/>
      <c r="I12" s="32"/>
      <c r="J12" s="32"/>
      <c r="K12" s="32"/>
      <c r="L12" s="32"/>
      <c r="M12" s="32"/>
      <c r="N12" s="32"/>
      <c r="O12" s="32"/>
      <c r="P12" s="32"/>
      <c r="Q12" s="32"/>
      <c r="R12" s="32"/>
      <c r="S12" s="32"/>
      <c r="T12" s="32"/>
      <c r="U12" s="32"/>
      <c r="V12" s="32"/>
    </row>
    <row r="13" ht="14.4" spans="1:22">
      <c r="A13" s="67" t="s">
        <v>441</v>
      </c>
      <c r="B13" s="67"/>
      <c r="C13" s="32"/>
      <c r="D13" s="32"/>
      <c r="E13" s="32"/>
      <c r="F13" s="32"/>
      <c r="G13" s="32"/>
      <c r="H13" s="32"/>
      <c r="I13" s="32"/>
      <c r="J13" s="32"/>
      <c r="K13" s="32"/>
      <c r="L13" s="32"/>
      <c r="M13" s="32"/>
      <c r="N13" s="32"/>
      <c r="O13" s="32"/>
      <c r="P13" s="32"/>
      <c r="Q13" s="32"/>
      <c r="R13" s="32"/>
      <c r="S13" s="32"/>
      <c r="T13" s="32"/>
      <c r="U13" s="32"/>
      <c r="V13" s="32"/>
    </row>
    <row r="17" spans="2:3">
      <c r="B17" t="s">
        <v>442</v>
      </c>
      <c r="C17" s="223" t="s">
        <v>443</v>
      </c>
    </row>
  </sheetData>
  <mergeCells count="7">
    <mergeCell ref="B1:G1"/>
    <mergeCell ref="H1:J1"/>
    <mergeCell ref="K1:M1"/>
    <mergeCell ref="N1:P1"/>
    <mergeCell ref="Q1:S1"/>
    <mergeCell ref="T1:V1"/>
    <mergeCell ref="A1:A2"/>
  </mergeCells>
  <hyperlinks>
    <hyperlink ref="A4" location="'现金利润-体系&amp;部门'!A1" display="体系1"/>
    <hyperlink ref="A5" location="'现金利润-体系&amp;部门'!A1" display="体系2"/>
    <hyperlink ref="A6" location="'现金利润-体系&amp;部门'!A1" display="体系3"/>
    <hyperlink ref="A7" location="'现金利润-体系&amp;部门'!A1" display="体系4"/>
    <hyperlink ref="A8" location="'现金利润-体系&amp;部门'!A1" display="体系5"/>
    <hyperlink ref="A9" location="'现金利润-体系&amp;部门'!A1" display="体系6"/>
    <hyperlink ref="A10" location="'现金利润-体系&amp;部门'!A1" display="体系7"/>
    <hyperlink ref="A11" location="'现金利润-体系&amp;部门'!A1" display="体系8"/>
    <hyperlink ref="A12" location="'现金利润-体系&amp;部门'!A1" display="体系9"/>
    <hyperlink ref="A13" location="'现金利润-体系&amp;部门'!A1" display="体系10"/>
    <hyperlink ref="A3" location="'现金利润-体系&amp;部门'!A1" display="合计"/>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
  <dimension ref="A1:V15"/>
  <sheetViews>
    <sheetView workbookViewId="0">
      <selection activeCell="A1" sqref="A1:L2"/>
    </sheetView>
  </sheetViews>
  <sheetFormatPr defaultColWidth="9.10185185185185" defaultRowHeight="13.2"/>
  <cols>
    <col min="3" max="3" width="11.2962962962963" customWidth="1"/>
    <col min="7" max="7" width="8.13888888888889" customWidth="1"/>
    <col min="9" max="9" width="12.787037037037" customWidth="1"/>
    <col min="10" max="10" width="16.2222222222222" customWidth="1"/>
    <col min="11" max="11" width="11.9351851851852" customWidth="1"/>
    <col min="12" max="12" width="14.7222222222222" customWidth="1"/>
  </cols>
  <sheetData>
    <row r="1" spans="1:12">
      <c r="A1" s="28" t="s">
        <v>960</v>
      </c>
      <c r="B1" s="28"/>
      <c r="C1" s="28"/>
      <c r="D1" s="28"/>
      <c r="E1" s="28"/>
      <c r="F1" s="28"/>
      <c r="G1" s="28"/>
      <c r="H1" s="28"/>
      <c r="I1" s="28"/>
      <c r="J1" s="28"/>
      <c r="K1" s="28"/>
      <c r="L1" s="28"/>
    </row>
    <row r="2" spans="1:22">
      <c r="A2" s="32"/>
      <c r="B2" s="102" t="s">
        <v>428</v>
      </c>
      <c r="C2" s="103"/>
      <c r="D2" s="103"/>
      <c r="E2" s="103"/>
      <c r="F2" s="103"/>
      <c r="G2" s="103"/>
      <c r="H2" s="103"/>
      <c r="I2" s="103"/>
      <c r="J2" s="103"/>
      <c r="K2" s="103"/>
      <c r="L2" s="111"/>
      <c r="M2" s="30" t="s">
        <v>380</v>
      </c>
      <c r="N2" s="30"/>
      <c r="O2" s="30"/>
      <c r="P2" s="30"/>
      <c r="Q2" s="30"/>
      <c r="R2" s="30" t="s">
        <v>961</v>
      </c>
      <c r="S2" s="30"/>
      <c r="T2" s="30"/>
      <c r="U2" s="30"/>
      <c r="V2" s="30"/>
    </row>
    <row r="3" ht="26.4" spans="1:22">
      <c r="A3" s="32"/>
      <c r="B3" s="106" t="s">
        <v>387</v>
      </c>
      <c r="C3" s="107" t="s">
        <v>962</v>
      </c>
      <c r="D3" s="106" t="s">
        <v>138</v>
      </c>
      <c r="E3" s="108" t="s">
        <v>963</v>
      </c>
      <c r="F3" s="107" t="s">
        <v>964</v>
      </c>
      <c r="G3" s="106" t="s">
        <v>965</v>
      </c>
      <c r="H3" s="107" t="s">
        <v>966</v>
      </c>
      <c r="I3" s="107" t="s">
        <v>967</v>
      </c>
      <c r="J3" s="107" t="s">
        <v>968</v>
      </c>
      <c r="K3" s="106" t="s">
        <v>969</v>
      </c>
      <c r="L3" s="107" t="s">
        <v>970</v>
      </c>
      <c r="M3" s="32" t="s">
        <v>387</v>
      </c>
      <c r="N3" s="32" t="s">
        <v>138</v>
      </c>
      <c r="O3" s="32" t="s">
        <v>965</v>
      </c>
      <c r="P3" s="32" t="s">
        <v>971</v>
      </c>
      <c r="Q3" s="32" t="s">
        <v>969</v>
      </c>
      <c r="R3" s="32" t="s">
        <v>387</v>
      </c>
      <c r="S3" s="32" t="s">
        <v>138</v>
      </c>
      <c r="T3" s="32" t="s">
        <v>965</v>
      </c>
      <c r="U3" s="32" t="s">
        <v>971</v>
      </c>
      <c r="V3" s="32" t="s">
        <v>969</v>
      </c>
    </row>
    <row r="4" spans="1:22">
      <c r="A4" s="109" t="s">
        <v>437</v>
      </c>
      <c r="B4" s="32"/>
      <c r="C4" s="32"/>
      <c r="D4" s="32"/>
      <c r="E4" s="32"/>
      <c r="F4" s="32"/>
      <c r="G4" s="32"/>
      <c r="H4" s="32"/>
      <c r="I4" s="32"/>
      <c r="J4" s="32"/>
      <c r="K4" s="32"/>
      <c r="L4" s="32"/>
      <c r="M4" s="32"/>
      <c r="N4" s="32"/>
      <c r="O4" s="32"/>
      <c r="P4" s="32"/>
      <c r="Q4" s="32"/>
      <c r="R4" s="32"/>
      <c r="S4" s="32"/>
      <c r="T4" s="32"/>
      <c r="U4" s="32"/>
      <c r="V4" s="32"/>
    </row>
    <row r="5" ht="14.4" spans="1:22">
      <c r="A5" s="67" t="s">
        <v>649</v>
      </c>
      <c r="B5" s="67">
        <v>123</v>
      </c>
      <c r="C5" s="67">
        <v>124</v>
      </c>
      <c r="D5" s="67">
        <v>125</v>
      </c>
      <c r="E5" s="67">
        <v>126</v>
      </c>
      <c r="F5" s="67">
        <v>127</v>
      </c>
      <c r="G5" s="67">
        <v>128</v>
      </c>
      <c r="H5" s="67">
        <v>129</v>
      </c>
      <c r="I5" s="67">
        <v>130</v>
      </c>
      <c r="J5" s="67">
        <v>131</v>
      </c>
      <c r="K5" s="67">
        <v>132</v>
      </c>
      <c r="L5" s="67">
        <v>133</v>
      </c>
      <c r="M5" s="32"/>
      <c r="N5" s="32"/>
      <c r="O5" s="32"/>
      <c r="P5" s="32"/>
      <c r="Q5" s="32"/>
      <c r="R5" s="32"/>
      <c r="S5" s="32"/>
      <c r="T5" s="32"/>
      <c r="U5" s="32"/>
      <c r="V5" s="32"/>
    </row>
    <row r="6" ht="14.4" spans="1:22">
      <c r="A6" s="67" t="s">
        <v>650</v>
      </c>
      <c r="B6" s="67">
        <v>124</v>
      </c>
      <c r="C6" s="67">
        <v>125</v>
      </c>
      <c r="D6" s="67">
        <v>126</v>
      </c>
      <c r="E6" s="67">
        <v>127</v>
      </c>
      <c r="F6" s="67">
        <v>128</v>
      </c>
      <c r="G6" s="67">
        <v>129</v>
      </c>
      <c r="H6" s="67">
        <v>130</v>
      </c>
      <c r="I6" s="67">
        <v>131</v>
      </c>
      <c r="J6" s="67">
        <v>132</v>
      </c>
      <c r="K6" s="67">
        <v>133</v>
      </c>
      <c r="L6" s="67">
        <v>134</v>
      </c>
      <c r="M6" s="32"/>
      <c r="N6" s="32"/>
      <c r="O6" s="32"/>
      <c r="P6" s="32"/>
      <c r="Q6" s="32"/>
      <c r="R6" s="32"/>
      <c r="S6" s="32"/>
      <c r="T6" s="32"/>
      <c r="U6" s="32"/>
      <c r="V6" s="32"/>
    </row>
    <row r="7" ht="14.4" spans="1:22">
      <c r="A7" s="67" t="s">
        <v>651</v>
      </c>
      <c r="B7" s="67">
        <v>125</v>
      </c>
      <c r="C7" s="67">
        <v>126</v>
      </c>
      <c r="D7" s="67">
        <v>127</v>
      </c>
      <c r="E7" s="67">
        <v>128</v>
      </c>
      <c r="F7" s="67">
        <v>129</v>
      </c>
      <c r="G7" s="67">
        <v>130</v>
      </c>
      <c r="H7" s="67">
        <v>131</v>
      </c>
      <c r="I7" s="67">
        <v>132</v>
      </c>
      <c r="J7" s="67">
        <v>133</v>
      </c>
      <c r="K7" s="67">
        <v>134</v>
      </c>
      <c r="L7" s="67">
        <v>135</v>
      </c>
      <c r="M7" s="32"/>
      <c r="N7" s="32"/>
      <c r="O7" s="32"/>
      <c r="P7" s="32"/>
      <c r="Q7" s="32"/>
      <c r="R7" s="32"/>
      <c r="S7" s="32"/>
      <c r="T7" s="32"/>
      <c r="U7" s="32"/>
      <c r="V7" s="32"/>
    </row>
    <row r="8" ht="14.4" spans="1:22">
      <c r="A8" s="67" t="s">
        <v>652</v>
      </c>
      <c r="B8" s="67">
        <v>126</v>
      </c>
      <c r="C8" s="67">
        <v>127</v>
      </c>
      <c r="D8" s="67">
        <v>128</v>
      </c>
      <c r="E8" s="67">
        <v>129</v>
      </c>
      <c r="F8" s="67">
        <v>130</v>
      </c>
      <c r="G8" s="67">
        <v>131</v>
      </c>
      <c r="H8" s="67">
        <v>132</v>
      </c>
      <c r="I8" s="67">
        <v>133</v>
      </c>
      <c r="J8" s="67">
        <v>134</v>
      </c>
      <c r="K8" s="67">
        <v>135</v>
      </c>
      <c r="L8" s="67">
        <v>136</v>
      </c>
      <c r="M8" s="32"/>
      <c r="N8" s="32"/>
      <c r="O8" s="32"/>
      <c r="P8" s="32"/>
      <c r="Q8" s="32"/>
      <c r="R8" s="32"/>
      <c r="S8" s="32"/>
      <c r="T8" s="32"/>
      <c r="U8" s="32"/>
      <c r="V8" s="32"/>
    </row>
    <row r="9" ht="14.4" spans="1:22">
      <c r="A9" s="67" t="s">
        <v>653</v>
      </c>
      <c r="B9" s="67">
        <v>127</v>
      </c>
      <c r="C9" s="67">
        <v>128</v>
      </c>
      <c r="D9" s="67">
        <v>129</v>
      </c>
      <c r="E9" s="67">
        <v>130</v>
      </c>
      <c r="F9" s="67">
        <v>131</v>
      </c>
      <c r="G9" s="67">
        <v>132</v>
      </c>
      <c r="H9" s="67">
        <v>133</v>
      </c>
      <c r="I9" s="67">
        <v>134</v>
      </c>
      <c r="J9" s="67">
        <v>135</v>
      </c>
      <c r="K9" s="67">
        <v>136</v>
      </c>
      <c r="L9" s="67">
        <v>137</v>
      </c>
      <c r="M9" s="32"/>
      <c r="N9" s="32"/>
      <c r="O9" s="32"/>
      <c r="P9" s="32"/>
      <c r="Q9" s="32"/>
      <c r="R9" s="32"/>
      <c r="S9" s="32"/>
      <c r="T9" s="32"/>
      <c r="U9" s="32"/>
      <c r="V9" s="32"/>
    </row>
    <row r="10" ht="14.4" spans="1:22">
      <c r="A10" s="67" t="s">
        <v>654</v>
      </c>
      <c r="B10" s="67">
        <v>128</v>
      </c>
      <c r="C10" s="67">
        <v>129</v>
      </c>
      <c r="D10" s="67">
        <v>130</v>
      </c>
      <c r="E10" s="67">
        <v>131</v>
      </c>
      <c r="F10" s="67">
        <v>132</v>
      </c>
      <c r="G10" s="67">
        <v>133</v>
      </c>
      <c r="H10" s="67">
        <v>134</v>
      </c>
      <c r="I10" s="67">
        <v>135</v>
      </c>
      <c r="J10" s="67">
        <v>136</v>
      </c>
      <c r="K10" s="67">
        <v>137</v>
      </c>
      <c r="L10" s="67">
        <v>138</v>
      </c>
      <c r="M10" s="32"/>
      <c r="N10" s="32"/>
      <c r="O10" s="32"/>
      <c r="P10" s="32"/>
      <c r="Q10" s="32"/>
      <c r="R10" s="32"/>
      <c r="S10" s="32"/>
      <c r="T10" s="32"/>
      <c r="U10" s="32"/>
      <c r="V10" s="32"/>
    </row>
    <row r="11" ht="14.4" spans="1:22">
      <c r="A11" s="67" t="s">
        <v>655</v>
      </c>
      <c r="B11" s="67">
        <v>129</v>
      </c>
      <c r="C11" s="67">
        <v>130</v>
      </c>
      <c r="D11" s="67">
        <v>131</v>
      </c>
      <c r="E11" s="67">
        <v>132</v>
      </c>
      <c r="F11" s="67">
        <v>133</v>
      </c>
      <c r="G11" s="67">
        <v>134</v>
      </c>
      <c r="H11" s="67">
        <v>135</v>
      </c>
      <c r="I11" s="67">
        <v>136</v>
      </c>
      <c r="J11" s="67">
        <v>137</v>
      </c>
      <c r="K11" s="67">
        <v>138</v>
      </c>
      <c r="L11" s="67">
        <v>139</v>
      </c>
      <c r="M11" s="32"/>
      <c r="N11" s="32"/>
      <c r="O11" s="32"/>
      <c r="P11" s="32"/>
      <c r="Q11" s="32"/>
      <c r="R11" s="32"/>
      <c r="S11" s="32"/>
      <c r="T11" s="32"/>
      <c r="U11" s="32"/>
      <c r="V11" s="32"/>
    </row>
    <row r="12" ht="14.4" spans="1:22">
      <c r="A12" s="67" t="s">
        <v>656</v>
      </c>
      <c r="B12" s="67">
        <v>130</v>
      </c>
      <c r="C12" s="67">
        <v>131</v>
      </c>
      <c r="D12" s="67">
        <v>132</v>
      </c>
      <c r="E12" s="67">
        <v>133</v>
      </c>
      <c r="F12" s="67">
        <v>134</v>
      </c>
      <c r="G12" s="67">
        <v>135</v>
      </c>
      <c r="H12" s="67">
        <v>136</v>
      </c>
      <c r="I12" s="67">
        <v>137</v>
      </c>
      <c r="J12" s="67">
        <v>138</v>
      </c>
      <c r="K12" s="67">
        <v>139</v>
      </c>
      <c r="L12" s="67">
        <v>140</v>
      </c>
      <c r="M12" s="32"/>
      <c r="N12" s="32"/>
      <c r="O12" s="32"/>
      <c r="P12" s="32"/>
      <c r="Q12" s="32"/>
      <c r="R12" s="32"/>
      <c r="S12" s="32"/>
      <c r="T12" s="32"/>
      <c r="U12" s="32"/>
      <c r="V12" s="32"/>
    </row>
    <row r="13" ht="14.4" spans="1:22">
      <c r="A13" s="67" t="s">
        <v>657</v>
      </c>
      <c r="B13" s="67">
        <v>131</v>
      </c>
      <c r="C13" s="67">
        <v>132</v>
      </c>
      <c r="D13" s="67">
        <v>133</v>
      </c>
      <c r="E13" s="67">
        <v>134</v>
      </c>
      <c r="F13" s="67">
        <v>135</v>
      </c>
      <c r="G13" s="67">
        <v>136</v>
      </c>
      <c r="H13" s="67">
        <v>137</v>
      </c>
      <c r="I13" s="67">
        <v>138</v>
      </c>
      <c r="J13" s="67">
        <v>139</v>
      </c>
      <c r="K13" s="67">
        <v>140</v>
      </c>
      <c r="L13" s="67">
        <v>141</v>
      </c>
      <c r="M13" s="32"/>
      <c r="N13" s="32"/>
      <c r="O13" s="32"/>
      <c r="P13" s="32"/>
      <c r="Q13" s="32"/>
      <c r="R13" s="32"/>
      <c r="S13" s="32"/>
      <c r="T13" s="32"/>
      <c r="U13" s="32"/>
      <c r="V13" s="32"/>
    </row>
    <row r="14" ht="14.4" spans="1:22">
      <c r="A14" s="67" t="s">
        <v>658</v>
      </c>
      <c r="B14" s="67">
        <v>132</v>
      </c>
      <c r="C14" s="67">
        <v>133</v>
      </c>
      <c r="D14" s="67">
        <v>134</v>
      </c>
      <c r="E14" s="67">
        <v>135</v>
      </c>
      <c r="F14" s="67">
        <v>136</v>
      </c>
      <c r="G14" s="67">
        <v>137</v>
      </c>
      <c r="H14" s="67">
        <v>138</v>
      </c>
      <c r="I14" s="67">
        <v>139</v>
      </c>
      <c r="J14" s="67">
        <v>140</v>
      </c>
      <c r="K14" s="67">
        <v>141</v>
      </c>
      <c r="L14" s="67">
        <v>142</v>
      </c>
      <c r="M14" s="32"/>
      <c r="N14" s="32"/>
      <c r="O14" s="32"/>
      <c r="P14" s="32"/>
      <c r="Q14" s="32"/>
      <c r="R14" s="32"/>
      <c r="S14" s="32"/>
      <c r="T14" s="32"/>
      <c r="U14" s="32"/>
      <c r="V14" s="32"/>
    </row>
    <row r="15" ht="14.4" spans="1:22">
      <c r="A15" s="67" t="s">
        <v>659</v>
      </c>
      <c r="B15" s="67">
        <v>133</v>
      </c>
      <c r="C15" s="67">
        <v>134</v>
      </c>
      <c r="D15" s="67">
        <v>135</v>
      </c>
      <c r="E15" s="67">
        <v>136</v>
      </c>
      <c r="F15" s="67">
        <v>137</v>
      </c>
      <c r="G15" s="67">
        <v>138</v>
      </c>
      <c r="H15" s="67">
        <v>139</v>
      </c>
      <c r="I15" s="67">
        <v>140</v>
      </c>
      <c r="J15" s="67">
        <v>141</v>
      </c>
      <c r="K15" s="67">
        <v>142</v>
      </c>
      <c r="L15" s="67">
        <v>143</v>
      </c>
      <c r="M15" s="32"/>
      <c r="N15" s="32"/>
      <c r="O15" s="32"/>
      <c r="P15" s="32"/>
      <c r="Q15" s="32"/>
      <c r="R15" s="32"/>
      <c r="S15" s="32"/>
      <c r="T15" s="32"/>
      <c r="U15" s="32"/>
      <c r="V15" s="32"/>
    </row>
  </sheetData>
  <mergeCells count="4">
    <mergeCell ref="A1:K1"/>
    <mergeCell ref="B2:L2"/>
    <mergeCell ref="M2:Q2"/>
    <mergeCell ref="R2:V2"/>
  </mergeCells>
  <hyperlinks>
    <hyperlink ref="A5" location="'中标情况-客户 (2)'!A1" display="客户1"/>
    <hyperlink ref="B5" location="'中标情况-客户 (2)'!A1" display="123"/>
    <hyperlink ref="C5" location="'中标情况-客户 (2)'!A1" display="124"/>
    <hyperlink ref="D5" location="'中标情况-客户 (2)'!A1" display="125"/>
    <hyperlink ref="E5" location="'中标情况-客户 (2)'!A1" display="126"/>
    <hyperlink ref="F5" location="'中标情况-客户 (2)'!A1" display="127"/>
    <hyperlink ref="G5" location="'中标情况-客户 (2)'!A1" display="128"/>
    <hyperlink ref="H5" location="'中标情况-客户 (2)'!A1" display="129"/>
    <hyperlink ref="I5" location="'中标情况-客户 (2)'!A1" display="130"/>
    <hyperlink ref="J5" location="'中标情况-客户 (2)'!A1" display="131"/>
    <hyperlink ref="K5" location="'中标情况-客户 (2)'!A1" display="132"/>
    <hyperlink ref="L5" location="'中标情况-客户 (2)'!A1" display="133"/>
    <hyperlink ref="B6" location="'中标情况-客户 (2)'!A1" display="124"/>
    <hyperlink ref="B7" location="'中标情况-客户 (2)'!A1" display="125"/>
    <hyperlink ref="B8" location="'中标情况-客户 (2)'!A1" display="126"/>
    <hyperlink ref="B9" location="'中标情况-客户 (2)'!A1" display="127"/>
    <hyperlink ref="B10" location="'中标情况-客户 (2)'!A1" display="128"/>
    <hyperlink ref="B11" location="'中标情况-客户 (2)'!A1" display="129"/>
    <hyperlink ref="B12" location="'中标情况-客户 (2)'!A1" display="130"/>
    <hyperlink ref="B13" location="'中标情况-客户 (2)'!A1" display="131"/>
    <hyperlink ref="B14" location="'中标情况-客户 (2)'!A1" display="132"/>
    <hyperlink ref="B15" location="'中标情况-客户 (2)'!A1" display="133"/>
    <hyperlink ref="C6" location="'中标情况-客户 (2)'!A1" display="125"/>
    <hyperlink ref="C7" location="'中标情况-客户 (2)'!A1" display="126"/>
    <hyperlink ref="C8" location="'中标情况-客户 (2)'!A1" display="127"/>
    <hyperlink ref="C9" location="'中标情况-客户 (2)'!A1" display="128"/>
    <hyperlink ref="C10" location="'中标情况-客户 (2)'!A1" display="129"/>
    <hyperlink ref="C11" location="'中标情况-客户 (2)'!A1" display="130"/>
    <hyperlink ref="C12" location="'中标情况-客户 (2)'!A1" display="131"/>
    <hyperlink ref="C13" location="'中标情况-客户 (2)'!A1" display="132"/>
    <hyperlink ref="C14" location="'中标情况-客户 (2)'!A1" display="133"/>
    <hyperlink ref="C15" location="'中标情况-客户 (2)'!A1" display="134"/>
    <hyperlink ref="D6" location="'中标情况-客户 (2)'!A1" display="126"/>
    <hyperlink ref="D7" location="'中标情况-客户 (2)'!A1" display="127"/>
    <hyperlink ref="D8" location="'中标情况-客户 (2)'!A1" display="128"/>
    <hyperlink ref="D9" location="'中标情况-客户 (2)'!A1" display="129"/>
    <hyperlink ref="D10" location="'中标情况-客户 (2)'!A1" display="130"/>
    <hyperlink ref="D11" location="'中标情况-客户 (2)'!A1" display="131"/>
    <hyperlink ref="D12" location="'中标情况-客户 (2)'!A1" display="132"/>
    <hyperlink ref="D13" location="'中标情况-客户 (2)'!A1" display="133"/>
    <hyperlink ref="D14" location="'中标情况-客户 (2)'!A1" display="134"/>
    <hyperlink ref="D15" location="'中标情况-客户 (2)'!A1" display="135"/>
    <hyperlink ref="E6" location="'中标情况-客户 (2)'!A1" display="127"/>
    <hyperlink ref="E7" location="'中标情况-客户 (2)'!A1" display="128"/>
    <hyperlink ref="E8" location="'中标情况-客户 (2)'!A1" display="129"/>
    <hyperlink ref="E9" location="'中标情况-客户 (2)'!A1" display="130"/>
    <hyperlink ref="E10" location="'中标情况-客户 (2)'!A1" display="131"/>
    <hyperlink ref="E11" location="'中标情况-客户 (2)'!A1" display="132"/>
    <hyperlink ref="E12" location="'中标情况-客户 (2)'!A1" display="133"/>
    <hyperlink ref="E13" location="'中标情况-客户 (2)'!A1" display="134"/>
    <hyperlink ref="E14" location="'中标情况-客户 (2)'!A1" display="135"/>
    <hyperlink ref="E15" location="'中标情况-客户 (2)'!A1" display="136"/>
    <hyperlink ref="F6" location="'中标情况-客户 (2)'!A1" display="128"/>
    <hyperlink ref="F7" location="'中标情况-客户 (2)'!A1" display="129"/>
    <hyperlink ref="F8" location="'中标情况-客户 (2)'!A1" display="130"/>
    <hyperlink ref="F9" location="'中标情况-客户 (2)'!A1" display="131"/>
    <hyperlink ref="F10" location="'中标情况-客户 (2)'!A1" display="132"/>
    <hyperlink ref="F11" location="'中标情况-客户 (2)'!A1" display="133"/>
    <hyperlink ref="F12" location="'中标情况-客户 (2)'!A1" display="134"/>
    <hyperlink ref="F13" location="'中标情况-客户 (2)'!A1" display="135"/>
    <hyperlink ref="F14" location="'中标情况-客户 (2)'!A1" display="136"/>
    <hyperlink ref="F15" location="'中标情况-客户 (2)'!A1" display="137"/>
    <hyperlink ref="G6" location="'中标情况-客户 (2)'!A1" display="129"/>
    <hyperlink ref="G7" location="'中标情况-客户 (2)'!A1" display="130"/>
    <hyperlink ref="G8" location="'中标情况-客户 (2)'!A1" display="131"/>
    <hyperlink ref="G9" location="'中标情况-客户 (2)'!A1" display="132"/>
    <hyperlink ref="G10" location="'中标情况-客户 (2)'!A1" display="133"/>
    <hyperlink ref="G11" location="'中标情况-客户 (2)'!A1" display="134"/>
    <hyperlink ref="G12" location="'中标情况-客户 (2)'!A1" display="135"/>
    <hyperlink ref="G13" location="'中标情况-客户 (2)'!A1" display="136"/>
    <hyperlink ref="G14" location="'中标情况-客户 (2)'!A1" display="137"/>
    <hyperlink ref="G15" location="'中标情况-客户 (2)'!A1" display="138"/>
    <hyperlink ref="H6" location="'中标情况-客户 (2)'!A1" display="130"/>
    <hyperlink ref="H7" location="'中标情况-客户 (2)'!A1" display="131"/>
    <hyperlink ref="H8" location="'中标情况-客户 (2)'!A1" display="132"/>
    <hyperlink ref="H9" location="'中标情况-客户 (2)'!A1" display="133"/>
    <hyperlink ref="H10" location="'中标情况-客户 (2)'!A1" display="134"/>
    <hyperlink ref="H11" location="'中标情况-客户 (2)'!A1" display="135"/>
    <hyperlink ref="H12" location="'中标情况-客户 (2)'!A1" display="136"/>
    <hyperlink ref="H13" location="'中标情况-客户 (2)'!A1" display="137"/>
    <hyperlink ref="H14" location="'中标情况-客户 (2)'!A1" display="138"/>
    <hyperlink ref="H15" location="'中标情况-客户 (2)'!A1" display="139"/>
    <hyperlink ref="I6" location="'中标情况-客户 (2)'!A1" display="131"/>
    <hyperlink ref="I7" location="'中标情况-客户 (2)'!A1" display="132"/>
    <hyperlink ref="I8" location="'中标情况-客户 (2)'!A1" display="133"/>
    <hyperlink ref="I9" location="'中标情况-客户 (2)'!A1" display="134"/>
    <hyperlink ref="I10" location="'中标情况-客户 (2)'!A1" display="135"/>
    <hyperlink ref="I11" location="'中标情况-客户 (2)'!A1" display="136"/>
    <hyperlink ref="I12" location="'中标情况-客户 (2)'!A1" display="137"/>
    <hyperlink ref="I13" location="'中标情况-客户 (2)'!A1" display="138"/>
    <hyperlink ref="I14" location="'中标情况-客户 (2)'!A1" display="139"/>
    <hyperlink ref="I15" location="'中标情况-客户 (2)'!A1" display="140"/>
    <hyperlink ref="J6" location="'中标情况-客户 (2)'!A1" display="132"/>
    <hyperlink ref="J7" location="'中标情况-客户 (2)'!A1" display="133"/>
    <hyperlink ref="J8" location="'中标情况-客户 (2)'!A1" display="134"/>
    <hyperlink ref="J9" location="'中标情况-客户 (2)'!A1" display="135"/>
    <hyperlink ref="J10" location="'中标情况-客户 (2)'!A1" display="136"/>
    <hyperlink ref="J11" location="'中标情况-客户 (2)'!A1" display="137"/>
    <hyperlink ref="J12" location="'中标情况-客户 (2)'!A1" display="138"/>
    <hyperlink ref="J13" location="'中标情况-客户 (2)'!A1" display="139"/>
    <hyperlink ref="J14" location="'中标情况-客户 (2)'!A1" display="140"/>
    <hyperlink ref="J15" location="'中标情况-客户 (2)'!A1" display="141"/>
    <hyperlink ref="K6" location="'中标情况-客户 (2)'!A1" display="133"/>
    <hyperlink ref="K7" location="'中标情况-客户 (2)'!A1" display="134"/>
    <hyperlink ref="K8" location="'中标情况-客户 (2)'!A1" display="135"/>
    <hyperlink ref="K9" location="'中标情况-客户 (2)'!A1" display="136"/>
    <hyperlink ref="K10" location="'中标情况-客户 (2)'!A1" display="137"/>
    <hyperlink ref="K11" location="'中标情况-客户 (2)'!A1" display="138"/>
    <hyperlink ref="K12" location="'中标情况-客户 (2)'!A1" display="139"/>
    <hyperlink ref="K13" location="'中标情况-客户 (2)'!A1" display="140"/>
    <hyperlink ref="K14" location="'中标情况-客户 (2)'!A1" display="141"/>
    <hyperlink ref="K15" location="'中标情况-客户 (2)'!A1" display="142"/>
    <hyperlink ref="L6" location="'中标情况-客户 (2)'!A1" display="134"/>
    <hyperlink ref="L7" location="'中标情况-客户 (2)'!A1" display="135"/>
    <hyperlink ref="L8" location="'中标情况-客户 (2)'!A1" display="136"/>
    <hyperlink ref="L9" location="'中标情况-客户 (2)'!A1" display="137"/>
    <hyperlink ref="L10" location="'中标情况-客户 (2)'!A1" display="138"/>
    <hyperlink ref="L11" location="'中标情况-客户 (2)'!A1" display="139"/>
    <hyperlink ref="L12" location="'中标情况-客户 (2)'!A1" display="140"/>
    <hyperlink ref="L13" location="'中标情况-客户 (2)'!A1" display="141"/>
    <hyperlink ref="L14" location="'中标情况-客户 (2)'!A1" display="142"/>
    <hyperlink ref="L15" location="'中标情况-客户 (2)'!A1" display="143"/>
    <hyperlink ref="A6" location="'中标情况-客户 (2)'!A1" display="客户2"/>
    <hyperlink ref="A7" location="'中标情况-客户 (2)'!A1" display="客户3"/>
    <hyperlink ref="A8" location="'中标情况-客户 (2)'!A1" display="客户4"/>
    <hyperlink ref="A9" location="'中标情况-客户 (2)'!A1" display="客户5"/>
    <hyperlink ref="A10" location="'中标情况-客户 (2)'!A1" display="客户6"/>
    <hyperlink ref="A11" location="'中标情况-客户 (2)'!A1" display="客户7"/>
    <hyperlink ref="A12" location="'中标情况-客户 (2)'!A1" display="客户8"/>
    <hyperlink ref="A13" location="'中标情况-客户 (2)'!A1" display="客户9"/>
    <hyperlink ref="A14" location="'中标情况-客户 (2)'!A1" display="客户10"/>
    <hyperlink ref="A15" location="'中标情况-客户 (2)'!A1" display="客户11"/>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5"/>
  <dimension ref="A1:W15"/>
  <sheetViews>
    <sheetView workbookViewId="0">
      <selection activeCell="A1" sqref="A1:M3"/>
    </sheetView>
  </sheetViews>
  <sheetFormatPr defaultColWidth="9.10185185185185" defaultRowHeight="13.2"/>
  <cols>
    <col min="4" max="4" width="11.2962962962963" customWidth="1"/>
    <col min="8" max="8" width="8.13888888888889" customWidth="1"/>
    <col min="10" max="10" width="12.787037037037" customWidth="1"/>
    <col min="11" max="11" width="16.2222222222222" customWidth="1"/>
    <col min="12" max="12" width="11.9351851851852" customWidth="1"/>
    <col min="13" max="13" width="14.7222222222222" customWidth="1"/>
  </cols>
  <sheetData>
    <row r="1" spans="2:13">
      <c r="B1" s="28" t="s">
        <v>960</v>
      </c>
      <c r="C1" s="28"/>
      <c r="D1" s="28"/>
      <c r="E1" s="28"/>
      <c r="F1" s="28"/>
      <c r="G1" s="28"/>
      <c r="H1" s="28"/>
      <c r="I1" s="28"/>
      <c r="J1" s="28"/>
      <c r="K1" s="28"/>
      <c r="L1" s="28"/>
      <c r="M1" s="28"/>
    </row>
    <row r="2" spans="1:23">
      <c r="A2" s="100"/>
      <c r="B2" s="101"/>
      <c r="C2" s="102" t="s">
        <v>428</v>
      </c>
      <c r="D2" s="103"/>
      <c r="E2" s="103"/>
      <c r="F2" s="103"/>
      <c r="G2" s="103"/>
      <c r="H2" s="103"/>
      <c r="I2" s="103"/>
      <c r="J2" s="103"/>
      <c r="K2" s="103"/>
      <c r="L2" s="103"/>
      <c r="M2" s="111"/>
      <c r="N2" s="30" t="s">
        <v>380</v>
      </c>
      <c r="O2" s="30"/>
      <c r="P2" s="30"/>
      <c r="Q2" s="30"/>
      <c r="R2" s="30"/>
      <c r="S2" s="30" t="s">
        <v>961</v>
      </c>
      <c r="T2" s="30"/>
      <c r="U2" s="30"/>
      <c r="V2" s="30"/>
      <c r="W2" s="30"/>
    </row>
    <row r="3" ht="26.4" spans="1:23">
      <c r="A3" s="104"/>
      <c r="B3" s="105"/>
      <c r="C3" s="106" t="s">
        <v>387</v>
      </c>
      <c r="D3" s="107" t="s">
        <v>962</v>
      </c>
      <c r="E3" s="106" t="s">
        <v>138</v>
      </c>
      <c r="F3" s="108" t="s">
        <v>963</v>
      </c>
      <c r="G3" s="107" t="s">
        <v>964</v>
      </c>
      <c r="H3" s="106" t="s">
        <v>965</v>
      </c>
      <c r="I3" s="107" t="s">
        <v>966</v>
      </c>
      <c r="J3" s="107" t="s">
        <v>967</v>
      </c>
      <c r="K3" s="107" t="s">
        <v>968</v>
      </c>
      <c r="L3" s="106" t="s">
        <v>969</v>
      </c>
      <c r="M3" s="107" t="s">
        <v>970</v>
      </c>
      <c r="N3" s="32" t="s">
        <v>387</v>
      </c>
      <c r="O3" s="32" t="s">
        <v>138</v>
      </c>
      <c r="P3" s="32" t="s">
        <v>965</v>
      </c>
      <c r="Q3" s="32" t="s">
        <v>971</v>
      </c>
      <c r="R3" s="32" t="s">
        <v>969</v>
      </c>
      <c r="S3" s="32" t="s">
        <v>387</v>
      </c>
      <c r="T3" s="32" t="s">
        <v>138</v>
      </c>
      <c r="U3" s="32" t="s">
        <v>965</v>
      </c>
      <c r="V3" s="32" t="s">
        <v>971</v>
      </c>
      <c r="W3" s="32" t="s">
        <v>969</v>
      </c>
    </row>
    <row r="4" spans="1:23">
      <c r="A4" s="69" t="s">
        <v>682</v>
      </c>
      <c r="B4" s="109" t="s">
        <v>437</v>
      </c>
      <c r="C4" s="32"/>
      <c r="D4" s="32"/>
      <c r="E4" s="32"/>
      <c r="F4" s="32"/>
      <c r="G4" s="32"/>
      <c r="H4" s="32"/>
      <c r="I4" s="32"/>
      <c r="J4" s="32"/>
      <c r="K4" s="32"/>
      <c r="L4" s="32"/>
      <c r="M4" s="32"/>
      <c r="N4" s="32"/>
      <c r="O4" s="32"/>
      <c r="P4" s="32"/>
      <c r="Q4" s="32"/>
      <c r="R4" s="32"/>
      <c r="S4" s="32"/>
      <c r="T4" s="32"/>
      <c r="U4" s="32"/>
      <c r="V4" s="32"/>
      <c r="W4" s="32"/>
    </row>
    <row r="5" spans="1:23">
      <c r="A5" s="110"/>
      <c r="B5" s="32" t="s">
        <v>410</v>
      </c>
      <c r="C5" s="32"/>
      <c r="D5" s="32"/>
      <c r="E5" s="32"/>
      <c r="F5" s="32"/>
      <c r="G5" s="32"/>
      <c r="H5" s="32"/>
      <c r="I5" s="32"/>
      <c r="J5" s="32"/>
      <c r="K5" s="32"/>
      <c r="L5" s="32"/>
      <c r="M5" s="32"/>
      <c r="N5" s="32"/>
      <c r="O5" s="32"/>
      <c r="P5" s="32"/>
      <c r="Q5" s="32"/>
      <c r="R5" s="32"/>
      <c r="S5" s="32"/>
      <c r="T5" s="32"/>
      <c r="U5" s="32"/>
      <c r="V5" s="32"/>
      <c r="W5" s="32"/>
    </row>
    <row r="6" spans="1:23">
      <c r="A6" s="110"/>
      <c r="B6" s="32" t="s">
        <v>414</v>
      </c>
      <c r="C6" s="32"/>
      <c r="D6" s="32"/>
      <c r="E6" s="32"/>
      <c r="F6" s="32"/>
      <c r="G6" s="32"/>
      <c r="H6" s="32"/>
      <c r="I6" s="32"/>
      <c r="J6" s="32"/>
      <c r="K6" s="32"/>
      <c r="L6" s="32"/>
      <c r="M6" s="32"/>
      <c r="N6" s="32"/>
      <c r="O6" s="32"/>
      <c r="P6" s="32"/>
      <c r="Q6" s="32"/>
      <c r="R6" s="32"/>
      <c r="S6" s="32"/>
      <c r="T6" s="32"/>
      <c r="U6" s="32"/>
      <c r="V6" s="32"/>
      <c r="W6" s="32"/>
    </row>
    <row r="7" spans="1:23">
      <c r="A7" s="110"/>
      <c r="B7" s="32" t="s">
        <v>416</v>
      </c>
      <c r="C7" s="32"/>
      <c r="D7" s="32"/>
      <c r="E7" s="32"/>
      <c r="F7" s="32"/>
      <c r="G7" s="32"/>
      <c r="H7" s="32"/>
      <c r="I7" s="32"/>
      <c r="J7" s="32"/>
      <c r="K7" s="32"/>
      <c r="L7" s="32"/>
      <c r="M7" s="32"/>
      <c r="N7" s="32"/>
      <c r="O7" s="32"/>
      <c r="P7" s="32"/>
      <c r="Q7" s="32"/>
      <c r="R7" s="32"/>
      <c r="S7" s="32"/>
      <c r="T7" s="32"/>
      <c r="U7" s="32"/>
      <c r="V7" s="32"/>
      <c r="W7" s="32"/>
    </row>
    <row r="8" spans="1:23">
      <c r="A8" s="110"/>
      <c r="B8" s="32" t="s">
        <v>418</v>
      </c>
      <c r="C8" s="32"/>
      <c r="D8" s="32"/>
      <c r="E8" s="32"/>
      <c r="F8" s="32"/>
      <c r="G8" s="32"/>
      <c r="H8" s="32"/>
      <c r="I8" s="32"/>
      <c r="J8" s="32"/>
      <c r="K8" s="32"/>
      <c r="L8" s="32"/>
      <c r="M8" s="32"/>
      <c r="N8" s="32"/>
      <c r="O8" s="32"/>
      <c r="P8" s="32"/>
      <c r="Q8" s="32"/>
      <c r="R8" s="32"/>
      <c r="S8" s="32"/>
      <c r="T8" s="32"/>
      <c r="U8" s="32"/>
      <c r="V8" s="32"/>
      <c r="W8" s="32"/>
    </row>
    <row r="9" spans="1:23">
      <c r="A9" s="110"/>
      <c r="B9" s="32" t="s">
        <v>420</v>
      </c>
      <c r="C9" s="32"/>
      <c r="D9" s="32"/>
      <c r="E9" s="32"/>
      <c r="F9" s="32"/>
      <c r="G9" s="32"/>
      <c r="H9" s="32"/>
      <c r="I9" s="32"/>
      <c r="J9" s="32"/>
      <c r="K9" s="32"/>
      <c r="L9" s="32"/>
      <c r="M9" s="32"/>
      <c r="N9" s="32"/>
      <c r="O9" s="32"/>
      <c r="P9" s="32"/>
      <c r="Q9" s="32"/>
      <c r="R9" s="32"/>
      <c r="S9" s="32"/>
      <c r="T9" s="32"/>
      <c r="U9" s="32"/>
      <c r="V9" s="32"/>
      <c r="W9" s="32"/>
    </row>
    <row r="10" spans="1:23">
      <c r="A10" s="110"/>
      <c r="B10" s="32" t="s">
        <v>430</v>
      </c>
      <c r="C10" s="32"/>
      <c r="D10" s="32"/>
      <c r="E10" s="32"/>
      <c r="F10" s="32"/>
      <c r="G10" s="32"/>
      <c r="H10" s="32"/>
      <c r="I10" s="32"/>
      <c r="J10" s="32"/>
      <c r="K10" s="32"/>
      <c r="L10" s="32"/>
      <c r="M10" s="32"/>
      <c r="N10" s="32"/>
      <c r="O10" s="32"/>
      <c r="P10" s="32"/>
      <c r="Q10" s="32"/>
      <c r="R10" s="32"/>
      <c r="S10" s="32"/>
      <c r="T10" s="32"/>
      <c r="U10" s="32"/>
      <c r="V10" s="32"/>
      <c r="W10" s="32"/>
    </row>
    <row r="11" spans="1:23">
      <c r="A11" s="110"/>
      <c r="B11" s="32" t="s">
        <v>438</v>
      </c>
      <c r="C11" s="32"/>
      <c r="D11" s="32"/>
      <c r="E11" s="32"/>
      <c r="F11" s="32"/>
      <c r="G11" s="32"/>
      <c r="H11" s="32"/>
      <c r="I11" s="32"/>
      <c r="J11" s="32"/>
      <c r="K11" s="32"/>
      <c r="L11" s="32"/>
      <c r="M11" s="32"/>
      <c r="N11" s="32"/>
      <c r="O11" s="32"/>
      <c r="P11" s="32"/>
      <c r="Q11" s="32"/>
      <c r="R11" s="32"/>
      <c r="S11" s="32"/>
      <c r="T11" s="32"/>
      <c r="U11" s="32"/>
      <c r="V11" s="32"/>
      <c r="W11" s="32"/>
    </row>
    <row r="12" spans="1:23">
      <c r="A12" s="110"/>
      <c r="B12" s="32" t="s">
        <v>439</v>
      </c>
      <c r="C12" s="32"/>
      <c r="D12" s="32"/>
      <c r="E12" s="32"/>
      <c r="F12" s="32"/>
      <c r="G12" s="32"/>
      <c r="H12" s="32"/>
      <c r="I12" s="32"/>
      <c r="J12" s="32"/>
      <c r="K12" s="32"/>
      <c r="L12" s="32"/>
      <c r="M12" s="32"/>
      <c r="N12" s="32"/>
      <c r="O12" s="32"/>
      <c r="P12" s="32"/>
      <c r="Q12" s="32"/>
      <c r="R12" s="32"/>
      <c r="S12" s="32"/>
      <c r="T12" s="32"/>
      <c r="U12" s="32"/>
      <c r="V12" s="32"/>
      <c r="W12" s="32"/>
    </row>
    <row r="13" spans="1:23">
      <c r="A13" s="110"/>
      <c r="B13" s="32" t="s">
        <v>440</v>
      </c>
      <c r="C13" s="32"/>
      <c r="D13" s="32"/>
      <c r="E13" s="32"/>
      <c r="F13" s="32"/>
      <c r="G13" s="32"/>
      <c r="H13" s="32"/>
      <c r="I13" s="32"/>
      <c r="J13" s="32"/>
      <c r="K13" s="32"/>
      <c r="L13" s="32"/>
      <c r="M13" s="32"/>
      <c r="N13" s="32"/>
      <c r="O13" s="32"/>
      <c r="P13" s="32"/>
      <c r="Q13" s="32"/>
      <c r="R13" s="32"/>
      <c r="S13" s="32"/>
      <c r="T13" s="32"/>
      <c r="U13" s="32"/>
      <c r="V13" s="32"/>
      <c r="W13" s="32"/>
    </row>
    <row r="14" spans="1:23">
      <c r="A14" s="110"/>
      <c r="B14" s="32" t="s">
        <v>441</v>
      </c>
      <c r="C14" s="32"/>
      <c r="D14" s="32"/>
      <c r="E14" s="32"/>
      <c r="F14" s="32"/>
      <c r="G14" s="32"/>
      <c r="H14" s="32"/>
      <c r="I14" s="32"/>
      <c r="J14" s="32"/>
      <c r="K14" s="32"/>
      <c r="L14" s="32"/>
      <c r="M14" s="32"/>
      <c r="N14" s="32"/>
      <c r="O14" s="32"/>
      <c r="P14" s="32"/>
      <c r="Q14" s="32"/>
      <c r="R14" s="32"/>
      <c r="S14" s="32"/>
      <c r="T14" s="32"/>
      <c r="U14" s="32"/>
      <c r="V14" s="32"/>
      <c r="W14" s="32"/>
    </row>
    <row r="15" spans="1:23">
      <c r="A15" s="70"/>
      <c r="B15" s="32" t="s">
        <v>632</v>
      </c>
      <c r="C15" s="32"/>
      <c r="D15" s="32"/>
      <c r="E15" s="32"/>
      <c r="F15" s="32"/>
      <c r="G15" s="32"/>
      <c r="H15" s="32"/>
      <c r="I15" s="32"/>
      <c r="J15" s="32"/>
      <c r="K15" s="32"/>
      <c r="L15" s="32"/>
      <c r="M15" s="32"/>
      <c r="N15" s="32"/>
      <c r="O15" s="32"/>
      <c r="P15" s="32"/>
      <c r="Q15" s="32"/>
      <c r="R15" s="32"/>
      <c r="S15" s="32"/>
      <c r="T15" s="32"/>
      <c r="U15" s="32"/>
      <c r="V15" s="32"/>
      <c r="W15" s="32"/>
    </row>
  </sheetData>
  <mergeCells count="6">
    <mergeCell ref="B1:L1"/>
    <mergeCell ref="C2:M2"/>
    <mergeCell ref="N2:R2"/>
    <mergeCell ref="S2:W2"/>
    <mergeCell ref="A4:A15"/>
    <mergeCell ref="A2:B3"/>
  </mergeCell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2"/>
  <dimension ref="A1"/>
  <sheetViews>
    <sheetView workbookViewId="0">
      <selection activeCell="A1" sqref="A1:A2"/>
    </sheetView>
  </sheetViews>
  <sheetFormatPr defaultColWidth="9.10185185185185" defaultRowHeight="13.2"/>
  <sheetData/>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M103"/>
  <sheetViews>
    <sheetView workbookViewId="0">
      <selection activeCell="A1" sqref="A1:A2"/>
    </sheetView>
  </sheetViews>
  <sheetFormatPr defaultColWidth="9.10185185185185" defaultRowHeight="13.2"/>
  <cols>
    <col min="2" max="2" width="10.5833333333333"/>
    <col min="3" max="3" width="12.8611111111111"/>
    <col min="4" max="4" width="14"/>
    <col min="6" max="6" width="12.8611111111111"/>
  </cols>
  <sheetData>
    <row r="1" ht="12.35" customHeight="1"/>
    <row r="2" ht="12.35" customHeight="1" spans="1:3">
      <c r="A2" t="s">
        <v>401</v>
      </c>
      <c r="C2" t="s">
        <v>1003</v>
      </c>
    </row>
    <row r="3" ht="12.35" customHeight="1" spans="1:3">
      <c r="A3" t="s">
        <v>1004</v>
      </c>
      <c r="C3" t="s">
        <v>1005</v>
      </c>
    </row>
    <row r="4" spans="1:3">
      <c r="A4" t="s">
        <v>1006</v>
      </c>
      <c r="C4" t="s">
        <v>1007</v>
      </c>
    </row>
    <row r="6" spans="1:1">
      <c r="A6" t="s">
        <v>383</v>
      </c>
    </row>
    <row r="7" spans="1:4">
      <c r="A7" s="32"/>
      <c r="B7" s="32" t="s">
        <v>428</v>
      </c>
      <c r="C7" s="32" t="s">
        <v>380</v>
      </c>
      <c r="D7" s="32" t="s">
        <v>392</v>
      </c>
    </row>
    <row r="8" spans="1:4">
      <c r="A8" s="32" t="s">
        <v>1008</v>
      </c>
      <c r="B8" s="80">
        <v>11240</v>
      </c>
      <c r="C8" s="81">
        <f t="shared" ref="C8:C18" si="0">C9+100</f>
        <v>13100</v>
      </c>
      <c r="D8" s="82">
        <f>IF(B8=0,"",B8/C8-1)</f>
        <v>-0.141984732824427</v>
      </c>
    </row>
    <row r="9" spans="1:4">
      <c r="A9" s="32" t="s">
        <v>1009</v>
      </c>
      <c r="B9" s="80">
        <f>B8-300</f>
        <v>10940</v>
      </c>
      <c r="C9" s="81">
        <f t="shared" si="0"/>
        <v>13000</v>
      </c>
      <c r="D9" s="82">
        <f t="shared" ref="D9:D19" si="1">IF(B9=0,"",B9/C9-1)</f>
        <v>-0.158461538461538</v>
      </c>
    </row>
    <row r="10" spans="1:4">
      <c r="A10" s="32" t="s">
        <v>1010</v>
      </c>
      <c r="B10" s="80">
        <f>B9-100</f>
        <v>10840</v>
      </c>
      <c r="C10" s="81">
        <f t="shared" si="0"/>
        <v>12900</v>
      </c>
      <c r="D10" s="82">
        <f t="shared" si="1"/>
        <v>-0.15968992248062</v>
      </c>
    </row>
    <row r="11" spans="1:4">
      <c r="A11" s="32" t="s">
        <v>1011</v>
      </c>
      <c r="B11" s="80"/>
      <c r="C11" s="81">
        <f t="shared" si="0"/>
        <v>12800</v>
      </c>
      <c r="D11" s="83" t="str">
        <f t="shared" si="1"/>
        <v/>
      </c>
    </row>
    <row r="12" spans="1:4">
      <c r="A12" s="32" t="s">
        <v>1012</v>
      </c>
      <c r="B12" s="80"/>
      <c r="C12" s="81">
        <f t="shared" si="0"/>
        <v>12700</v>
      </c>
      <c r="D12" s="83" t="str">
        <f t="shared" si="1"/>
        <v/>
      </c>
    </row>
    <row r="13" spans="1:4">
      <c r="A13" s="32" t="s">
        <v>1013</v>
      </c>
      <c r="B13" s="80"/>
      <c r="C13" s="81">
        <f t="shared" si="0"/>
        <v>12600</v>
      </c>
      <c r="D13" s="83" t="str">
        <f t="shared" si="1"/>
        <v/>
      </c>
    </row>
    <row r="14" spans="1:4">
      <c r="A14" s="32" t="s">
        <v>1014</v>
      </c>
      <c r="B14" s="80"/>
      <c r="C14" s="81">
        <f t="shared" si="0"/>
        <v>12500</v>
      </c>
      <c r="D14" s="83" t="str">
        <f t="shared" si="1"/>
        <v/>
      </c>
    </row>
    <row r="15" spans="1:4">
      <c r="A15" s="32" t="s">
        <v>1015</v>
      </c>
      <c r="B15" s="80"/>
      <c r="C15" s="81">
        <f t="shared" si="0"/>
        <v>12400</v>
      </c>
      <c r="D15" s="83" t="str">
        <f t="shared" si="1"/>
        <v/>
      </c>
    </row>
    <row r="16" spans="1:4">
      <c r="A16" s="32" t="s">
        <v>1016</v>
      </c>
      <c r="B16" s="80"/>
      <c r="C16" s="81">
        <f t="shared" si="0"/>
        <v>12300</v>
      </c>
      <c r="D16" s="83" t="str">
        <f t="shared" si="1"/>
        <v/>
      </c>
    </row>
    <row r="17" ht="15.6" spans="1:4">
      <c r="A17" s="32" t="s">
        <v>1017</v>
      </c>
      <c r="B17" s="84"/>
      <c r="C17" s="81">
        <f t="shared" si="0"/>
        <v>12200</v>
      </c>
      <c r="D17" s="83" t="str">
        <f t="shared" si="1"/>
        <v/>
      </c>
    </row>
    <row r="18" ht="15.6" spans="1:4">
      <c r="A18" s="32" t="s">
        <v>1018</v>
      </c>
      <c r="B18" s="84"/>
      <c r="C18" s="81">
        <f t="shared" si="0"/>
        <v>12100</v>
      </c>
      <c r="D18" s="83" t="str">
        <f t="shared" si="1"/>
        <v/>
      </c>
    </row>
    <row r="19" ht="15.6" spans="1:4">
      <c r="A19" s="32" t="s">
        <v>381</v>
      </c>
      <c r="B19" s="84"/>
      <c r="C19" s="81">
        <v>12000</v>
      </c>
      <c r="D19" s="83" t="str">
        <f t="shared" si="1"/>
        <v/>
      </c>
    </row>
    <row r="20" ht="15.6" spans="2:3">
      <c r="B20" s="85"/>
      <c r="C20" s="86"/>
    </row>
    <row r="21" ht="15.6" spans="1:3">
      <c r="A21" s="87"/>
      <c r="B21" s="88"/>
      <c r="C21" s="33"/>
    </row>
    <row r="22" ht="15.6" spans="1:3">
      <c r="A22" s="89"/>
      <c r="B22" s="90"/>
      <c r="C22" s="91"/>
    </row>
    <row r="23" ht="15.6" spans="1:5">
      <c r="A23" s="87"/>
      <c r="B23" s="88" t="s">
        <v>383</v>
      </c>
      <c r="C23" s="33" t="s">
        <v>385</v>
      </c>
      <c r="D23" s="32" t="s">
        <v>386</v>
      </c>
      <c r="E23" s="32" t="s">
        <v>37</v>
      </c>
    </row>
    <row r="24" ht="15.6" spans="1:5">
      <c r="A24" s="92" t="s">
        <v>410</v>
      </c>
      <c r="B24" s="88">
        <v>3400</v>
      </c>
      <c r="C24" s="81">
        <v>460</v>
      </c>
      <c r="D24" s="32">
        <v>90</v>
      </c>
      <c r="E24" s="93">
        <v>0.13</v>
      </c>
    </row>
    <row r="25" ht="15.6" spans="1:5">
      <c r="A25" s="92" t="s">
        <v>414</v>
      </c>
      <c r="B25" s="32">
        <v>2300</v>
      </c>
      <c r="C25" s="32">
        <v>340</v>
      </c>
      <c r="D25" s="32">
        <v>48</v>
      </c>
      <c r="E25" s="93">
        <v>0.09</v>
      </c>
    </row>
    <row r="26" ht="15.6" spans="1:5">
      <c r="A26" s="92" t="s">
        <v>416</v>
      </c>
      <c r="B26" s="32">
        <v>5600</v>
      </c>
      <c r="C26" s="32">
        <v>450</v>
      </c>
      <c r="D26" s="32">
        <v>48</v>
      </c>
      <c r="E26" s="93">
        <v>0.23</v>
      </c>
    </row>
    <row r="27" ht="15.6" spans="1:5">
      <c r="A27" s="92" t="s">
        <v>418</v>
      </c>
      <c r="B27" s="32">
        <v>1300</v>
      </c>
      <c r="C27" s="32">
        <v>230</v>
      </c>
      <c r="D27" s="32">
        <v>29</v>
      </c>
      <c r="E27" s="93">
        <v>0.12</v>
      </c>
    </row>
    <row r="28" ht="15.6" spans="1:5">
      <c r="A28" s="92" t="s">
        <v>420</v>
      </c>
      <c r="B28" s="32">
        <v>249</v>
      </c>
      <c r="C28" s="32">
        <v>29</v>
      </c>
      <c r="D28" s="32">
        <v>9</v>
      </c>
      <c r="E28" s="93">
        <v>0.09</v>
      </c>
    </row>
    <row r="29" ht="15.6" spans="1:5">
      <c r="A29" s="92"/>
      <c r="B29" s="32"/>
      <c r="C29" s="32"/>
      <c r="D29" s="32"/>
      <c r="E29" s="32"/>
    </row>
    <row r="30" ht="15.6" spans="1:5">
      <c r="A30" s="92"/>
      <c r="B30" s="32"/>
      <c r="C30" s="32"/>
      <c r="D30" s="32"/>
      <c r="E30" s="32"/>
    </row>
    <row r="31" ht="15.6" spans="1:5">
      <c r="A31" s="92"/>
      <c r="B31" s="32"/>
      <c r="C31" s="32"/>
      <c r="D31" s="32"/>
      <c r="E31" s="32"/>
    </row>
    <row r="32" ht="15.6" spans="1:5">
      <c r="A32" s="92"/>
      <c r="B32" s="32"/>
      <c r="C32" s="32"/>
      <c r="D32" s="32"/>
      <c r="E32" s="32"/>
    </row>
    <row r="33" ht="15.6" spans="1:5">
      <c r="A33" s="92"/>
      <c r="B33" s="32"/>
      <c r="C33" s="32"/>
      <c r="D33" s="32"/>
      <c r="E33" s="32"/>
    </row>
    <row r="34" ht="15.6" spans="1:1">
      <c r="A34" s="94"/>
    </row>
    <row r="35" ht="15.6" spans="1:1">
      <c r="A35" s="92"/>
    </row>
    <row r="36" ht="16.35" spans="1:2">
      <c r="A36" s="92"/>
      <c r="B36" t="s">
        <v>383</v>
      </c>
    </row>
    <row r="37" ht="16.95" spans="1:2">
      <c r="A37" s="92" t="s">
        <v>1019</v>
      </c>
      <c r="B37" s="95">
        <v>6177</v>
      </c>
    </row>
    <row r="38" ht="16.35" spans="1:2">
      <c r="A38" s="96" t="s">
        <v>514</v>
      </c>
      <c r="B38" s="96">
        <v>3432</v>
      </c>
    </row>
    <row r="39" ht="16.35" spans="1:2">
      <c r="A39" s="96" t="s">
        <v>618</v>
      </c>
      <c r="B39" s="96">
        <v>457</v>
      </c>
    </row>
    <row r="40" ht="16.35" spans="1:2">
      <c r="A40" s="96" t="s">
        <v>1020</v>
      </c>
      <c r="B40" s="96">
        <v>201</v>
      </c>
    </row>
    <row r="41" ht="16.35" spans="1:2">
      <c r="A41" s="96" t="s">
        <v>1021</v>
      </c>
      <c r="B41" s="96">
        <v>197</v>
      </c>
    </row>
    <row r="42" ht="16.35" spans="1:2">
      <c r="A42" s="96" t="s">
        <v>1022</v>
      </c>
      <c r="B42" s="96">
        <v>122</v>
      </c>
    </row>
    <row r="43" ht="16.35" spans="1:2">
      <c r="A43" s="96" t="s">
        <v>1023</v>
      </c>
      <c r="B43" s="96">
        <v>105</v>
      </c>
    </row>
    <row r="44" ht="16.35" spans="1:2">
      <c r="A44" s="96" t="s">
        <v>1024</v>
      </c>
      <c r="B44" s="96">
        <v>32</v>
      </c>
    </row>
    <row r="45" ht="31.95" spans="1:2">
      <c r="A45" s="96" t="s">
        <v>1025</v>
      </c>
      <c r="B45" s="96">
        <v>22</v>
      </c>
    </row>
    <row r="46" ht="16.35" spans="1:2">
      <c r="A46" s="96" t="s">
        <v>1026</v>
      </c>
      <c r="B46" s="96">
        <v>6</v>
      </c>
    </row>
    <row r="50" spans="2:2">
      <c r="B50" t="s">
        <v>988</v>
      </c>
    </row>
    <row r="51" spans="1:2">
      <c r="A51" t="s">
        <v>383</v>
      </c>
      <c r="B51">
        <v>8900</v>
      </c>
    </row>
    <row r="52" spans="1:2">
      <c r="A52" t="s">
        <v>385</v>
      </c>
      <c r="B52">
        <v>980</v>
      </c>
    </row>
    <row r="53" spans="1:2">
      <c r="A53" t="s">
        <v>386</v>
      </c>
      <c r="B53">
        <v>340</v>
      </c>
    </row>
    <row r="54" spans="1:2">
      <c r="A54" t="s">
        <v>37</v>
      </c>
      <c r="B54" s="97">
        <v>0.12</v>
      </c>
    </row>
    <row r="68" ht="15.6" spans="1:7">
      <c r="A68" s="87"/>
      <c r="B68" s="88" t="s">
        <v>1027</v>
      </c>
      <c r="C68" s="33" t="s">
        <v>1028</v>
      </c>
      <c r="D68" s="32" t="s">
        <v>1029</v>
      </c>
      <c r="E68" s="32" t="s">
        <v>1030</v>
      </c>
      <c r="F68" s="32" t="s">
        <v>1031</v>
      </c>
      <c r="G68" s="32" t="s">
        <v>1032</v>
      </c>
    </row>
    <row r="69" ht="15.6" spans="1:7">
      <c r="A69" s="92" t="s">
        <v>410</v>
      </c>
      <c r="B69" s="88">
        <v>340</v>
      </c>
      <c r="C69" s="81">
        <v>460</v>
      </c>
      <c r="D69" s="32">
        <v>90</v>
      </c>
      <c r="E69" s="93">
        <f>(B69+C69)/G69</f>
        <v>0.235294117647059</v>
      </c>
      <c r="F69" s="33">
        <f>D69/G69</f>
        <v>0.0264705882352941</v>
      </c>
      <c r="G69" s="88">
        <v>3400</v>
      </c>
    </row>
    <row r="70" ht="15.6" spans="1:7">
      <c r="A70" s="92" t="s">
        <v>414</v>
      </c>
      <c r="B70" s="32">
        <v>234</v>
      </c>
      <c r="C70" s="32">
        <v>340</v>
      </c>
      <c r="D70" s="32">
        <v>48</v>
      </c>
      <c r="E70" s="93">
        <f>(B70+C70)/G70</f>
        <v>0.249565217391304</v>
      </c>
      <c r="F70" s="33">
        <f>D70/G70</f>
        <v>0.0208695652173913</v>
      </c>
      <c r="G70" s="32">
        <v>2300</v>
      </c>
    </row>
    <row r="71" ht="15.6" spans="1:7">
      <c r="A71" s="92" t="s">
        <v>416</v>
      </c>
      <c r="B71" s="32">
        <v>456</v>
      </c>
      <c r="C71" s="32">
        <v>450</v>
      </c>
      <c r="D71" s="32">
        <v>48</v>
      </c>
      <c r="E71" s="93">
        <f>(B71+C71)/G71</f>
        <v>0.161785714285714</v>
      </c>
      <c r="F71" s="33">
        <f>D71/G71</f>
        <v>0.00857142857142857</v>
      </c>
      <c r="G71" s="32">
        <v>5600</v>
      </c>
    </row>
    <row r="72" ht="15.6" spans="1:7">
      <c r="A72" s="92" t="s">
        <v>418</v>
      </c>
      <c r="B72" s="32">
        <v>123</v>
      </c>
      <c r="C72" s="32">
        <v>230</v>
      </c>
      <c r="D72" s="32">
        <v>29</v>
      </c>
      <c r="E72" s="93">
        <f>(B72+C72)/G72</f>
        <v>0.271538461538462</v>
      </c>
      <c r="F72" s="33">
        <f>D72/G72</f>
        <v>0.0223076923076923</v>
      </c>
      <c r="G72" s="32">
        <v>1300</v>
      </c>
    </row>
    <row r="73" ht="15.6" spans="1:7">
      <c r="A73" s="92" t="s">
        <v>420</v>
      </c>
      <c r="B73" s="32">
        <v>1</v>
      </c>
      <c r="C73" s="32">
        <v>29</v>
      </c>
      <c r="D73" s="32">
        <v>9</v>
      </c>
      <c r="E73" s="93">
        <f>(B73+C73)/G73</f>
        <v>0.120481927710843</v>
      </c>
      <c r="F73" s="33">
        <f>D73/G73</f>
        <v>0.036144578313253</v>
      </c>
      <c r="G73" s="32">
        <v>249</v>
      </c>
    </row>
    <row r="76" ht="15.6" spans="1:7">
      <c r="A76" s="87"/>
      <c r="B76" s="88" t="s">
        <v>1033</v>
      </c>
      <c r="C76" s="88" t="s">
        <v>1034</v>
      </c>
      <c r="D76" s="32" t="s">
        <v>1035</v>
      </c>
      <c r="E76" s="32" t="s">
        <v>1036</v>
      </c>
      <c r="F76" t="s">
        <v>1030</v>
      </c>
      <c r="G76" t="s">
        <v>1031</v>
      </c>
    </row>
    <row r="77" ht="15.6" spans="1:7">
      <c r="A77" s="92" t="s">
        <v>410</v>
      </c>
      <c r="B77" s="88">
        <v>340</v>
      </c>
      <c r="C77" s="88">
        <v>30</v>
      </c>
      <c r="D77" s="33">
        <f>C77/B77</f>
        <v>0.0882352941176471</v>
      </c>
      <c r="E77" s="32">
        <v>90</v>
      </c>
      <c r="F77" t="e">
        <f t="shared" ref="F76:F81" si="2">(B77+D77)/H77</f>
        <v>#DIV/0!</v>
      </c>
      <c r="G77" t="e">
        <f t="shared" ref="G76:G81" si="3">E77/H77</f>
        <v>#DIV/0!</v>
      </c>
    </row>
    <row r="78" ht="15.6" spans="1:7">
      <c r="A78" s="92" t="s">
        <v>414</v>
      </c>
      <c r="B78" s="32">
        <v>234</v>
      </c>
      <c r="C78" s="32">
        <v>23</v>
      </c>
      <c r="D78" s="33">
        <f>C78/B78</f>
        <v>0.0982905982905983</v>
      </c>
      <c r="E78" s="32">
        <v>48</v>
      </c>
      <c r="F78" t="e">
        <f t="shared" si="2"/>
        <v>#DIV/0!</v>
      </c>
      <c r="G78" t="e">
        <f t="shared" si="3"/>
        <v>#DIV/0!</v>
      </c>
    </row>
    <row r="79" ht="15.6" spans="1:7">
      <c r="A79" s="92" t="s">
        <v>416</v>
      </c>
      <c r="B79" s="32">
        <v>456</v>
      </c>
      <c r="C79" s="32">
        <v>45</v>
      </c>
      <c r="D79" s="33">
        <f>C79/B79</f>
        <v>0.0986842105263158</v>
      </c>
      <c r="E79" s="32">
        <v>48</v>
      </c>
      <c r="F79" t="e">
        <f t="shared" si="2"/>
        <v>#DIV/0!</v>
      </c>
      <c r="G79" t="e">
        <f t="shared" si="3"/>
        <v>#DIV/0!</v>
      </c>
    </row>
    <row r="80" ht="15.6" spans="1:7">
      <c r="A80" s="92" t="s">
        <v>418</v>
      </c>
      <c r="B80" s="32">
        <v>123</v>
      </c>
      <c r="C80" s="32">
        <v>12</v>
      </c>
      <c r="D80" s="33">
        <f>C80/B80</f>
        <v>0.0975609756097561</v>
      </c>
      <c r="E80" s="32">
        <v>29</v>
      </c>
      <c r="F80" t="e">
        <f t="shared" si="2"/>
        <v>#DIV/0!</v>
      </c>
      <c r="G80" t="e">
        <f t="shared" si="3"/>
        <v>#DIV/0!</v>
      </c>
    </row>
    <row r="81" ht="15.6" spans="1:7">
      <c r="A81" s="92" t="s">
        <v>420</v>
      </c>
      <c r="B81" s="32">
        <v>1</v>
      </c>
      <c r="C81" s="32">
        <v>0</v>
      </c>
      <c r="D81" s="33">
        <f>C81/B81</f>
        <v>0</v>
      </c>
      <c r="E81" s="32">
        <v>9</v>
      </c>
      <c r="F81" t="e">
        <f t="shared" si="2"/>
        <v>#DIV/0!</v>
      </c>
      <c r="G81" t="e">
        <f t="shared" si="3"/>
        <v>#DIV/0!</v>
      </c>
    </row>
    <row r="92" ht="13.95"/>
    <row r="93" ht="13.95" spans="1:7">
      <c r="A93" s="98" t="s">
        <v>1037</v>
      </c>
      <c r="B93" s="98" t="s">
        <v>1038</v>
      </c>
      <c r="C93" s="98" t="s">
        <v>1039</v>
      </c>
      <c r="D93" s="98" t="s">
        <v>1040</v>
      </c>
      <c r="E93" s="98" t="s">
        <v>1041</v>
      </c>
      <c r="F93" s="98" t="s">
        <v>1042</v>
      </c>
      <c r="G93" s="98" t="s">
        <v>1043</v>
      </c>
    </row>
    <row r="96" ht="13.95" spans="2:4">
      <c r="B96" t="s">
        <v>1003</v>
      </c>
      <c r="C96" t="s">
        <v>1007</v>
      </c>
      <c r="D96" t="s">
        <v>1005</v>
      </c>
    </row>
    <row r="97" ht="13.95" spans="1:13">
      <c r="A97" t="s">
        <v>1037</v>
      </c>
      <c r="B97">
        <f>C97+800</f>
        <v>891</v>
      </c>
      <c r="C97">
        <v>91</v>
      </c>
      <c r="D97">
        <f>C97-30</f>
        <v>61</v>
      </c>
      <c r="G97" s="99">
        <v>91</v>
      </c>
      <c r="H97" s="99">
        <v>227</v>
      </c>
      <c r="I97" s="99">
        <v>1067</v>
      </c>
      <c r="J97" s="99">
        <v>344</v>
      </c>
      <c r="K97" s="99">
        <v>33</v>
      </c>
      <c r="L97" s="99">
        <v>11</v>
      </c>
      <c r="M97" s="99">
        <v>11</v>
      </c>
    </row>
    <row r="98" spans="1:4">
      <c r="A98" t="s">
        <v>1038</v>
      </c>
      <c r="B98">
        <f t="shared" ref="B98:B103" si="4">C98+800</f>
        <v>1027</v>
      </c>
      <c r="C98">
        <v>227</v>
      </c>
      <c r="D98">
        <f t="shared" ref="D98:D103" si="5">C98-30</f>
        <v>197</v>
      </c>
    </row>
    <row r="99" spans="1:4">
      <c r="A99" t="s">
        <v>1039</v>
      </c>
      <c r="B99">
        <f t="shared" si="4"/>
        <v>1867</v>
      </c>
      <c r="C99">
        <v>1067</v>
      </c>
      <c r="D99">
        <f t="shared" si="5"/>
        <v>1037</v>
      </c>
    </row>
    <row r="100" spans="1:4">
      <c r="A100" t="s">
        <v>1040</v>
      </c>
      <c r="B100">
        <f t="shared" si="4"/>
        <v>1144</v>
      </c>
      <c r="C100">
        <v>344</v>
      </c>
      <c r="D100">
        <f t="shared" si="5"/>
        <v>314</v>
      </c>
    </row>
    <row r="101" spans="1:4">
      <c r="A101" t="s">
        <v>1041</v>
      </c>
      <c r="B101">
        <f t="shared" si="4"/>
        <v>833</v>
      </c>
      <c r="C101">
        <v>33</v>
      </c>
      <c r="D101">
        <f t="shared" si="5"/>
        <v>3</v>
      </c>
    </row>
    <row r="102" spans="1:4">
      <c r="A102" t="s">
        <v>1042</v>
      </c>
      <c r="B102">
        <f t="shared" si="4"/>
        <v>811</v>
      </c>
      <c r="C102">
        <v>11</v>
      </c>
      <c r="D102">
        <v>2</v>
      </c>
    </row>
    <row r="103" spans="1:4">
      <c r="A103" t="s">
        <v>1043</v>
      </c>
      <c r="B103">
        <f t="shared" si="4"/>
        <v>811</v>
      </c>
      <c r="C103">
        <v>11</v>
      </c>
      <c r="D103">
        <v>1</v>
      </c>
    </row>
  </sheetData>
  <sortState ref="A37:B46">
    <sortCondition ref="B37:B46" descending="1"/>
  </sortState>
  <pageMargins left="0.75" right="0.75" top="1" bottom="1" header="0.5" footer="0.5"/>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Y29"/>
  <sheetViews>
    <sheetView workbookViewId="0">
      <selection activeCell="A1" sqref="A1:M3"/>
    </sheetView>
  </sheetViews>
  <sheetFormatPr defaultColWidth="9.10185185185185" defaultRowHeight="13.2"/>
  <cols>
    <col min="2" max="2" width="13.2962962962963" customWidth="1"/>
  </cols>
  <sheetData>
    <row r="1" spans="1:13">
      <c r="A1" s="28" t="s">
        <v>1044</v>
      </c>
      <c r="B1" s="28"/>
      <c r="C1" s="28"/>
      <c r="D1" s="28"/>
      <c r="E1" s="28"/>
      <c r="F1" s="28"/>
      <c r="G1" s="28"/>
      <c r="H1" s="28"/>
      <c r="I1" s="28"/>
      <c r="J1" s="28"/>
      <c r="K1" s="28"/>
      <c r="L1" s="28"/>
      <c r="M1" s="28"/>
    </row>
    <row r="2" spans="1:25">
      <c r="A2" s="77"/>
      <c r="B2" s="30" t="s">
        <v>1045</v>
      </c>
      <c r="C2" s="30"/>
      <c r="D2" s="30"/>
      <c r="E2" s="30"/>
      <c r="F2" s="30"/>
      <c r="G2" s="30"/>
      <c r="H2" s="30"/>
      <c r="I2" s="30"/>
      <c r="J2" s="30"/>
      <c r="K2" s="30"/>
      <c r="L2" s="30"/>
      <c r="M2" s="30"/>
      <c r="N2" s="30" t="s">
        <v>1046</v>
      </c>
      <c r="O2" s="30"/>
      <c r="P2" s="30"/>
      <c r="Q2" s="30"/>
      <c r="R2" s="30"/>
      <c r="S2" s="30"/>
      <c r="T2" s="30"/>
      <c r="U2" s="30"/>
      <c r="V2" s="30"/>
      <c r="W2" s="30"/>
      <c r="X2" s="30"/>
      <c r="Y2" s="30"/>
    </row>
    <row r="3" spans="1:25">
      <c r="A3" s="77"/>
      <c r="B3" s="32" t="s">
        <v>987</v>
      </c>
      <c r="C3" s="32" t="s">
        <v>514</v>
      </c>
      <c r="D3" s="32" t="s">
        <v>1047</v>
      </c>
      <c r="E3" s="32" t="s">
        <v>1048</v>
      </c>
      <c r="F3" s="32" t="s">
        <v>1049</v>
      </c>
      <c r="G3" s="32" t="s">
        <v>621</v>
      </c>
      <c r="H3" s="32" t="s">
        <v>622</v>
      </c>
      <c r="I3" s="32" t="s">
        <v>1050</v>
      </c>
      <c r="J3" s="32" t="s">
        <v>617</v>
      </c>
      <c r="K3" s="32" t="s">
        <v>1051</v>
      </c>
      <c r="L3" s="32" t="s">
        <v>1052</v>
      </c>
      <c r="M3" s="32" t="s">
        <v>618</v>
      </c>
      <c r="N3" s="32" t="s">
        <v>987</v>
      </c>
      <c r="O3" s="32" t="s">
        <v>514</v>
      </c>
      <c r="P3" s="32" t="s">
        <v>1047</v>
      </c>
      <c r="Q3" s="32" t="s">
        <v>1048</v>
      </c>
      <c r="R3" s="32" t="s">
        <v>1049</v>
      </c>
      <c r="S3" s="32" t="s">
        <v>621</v>
      </c>
      <c r="T3" s="32" t="s">
        <v>622</v>
      </c>
      <c r="U3" s="32" t="s">
        <v>1050</v>
      </c>
      <c r="V3" s="32" t="s">
        <v>617</v>
      </c>
      <c r="W3" s="32" t="s">
        <v>1051</v>
      </c>
      <c r="X3" s="32" t="s">
        <v>1052</v>
      </c>
      <c r="Y3" s="32" t="s">
        <v>618</v>
      </c>
    </row>
    <row r="4" ht="14.4" spans="1:25">
      <c r="A4" s="67" t="s">
        <v>410</v>
      </c>
      <c r="B4" s="67">
        <v>12</v>
      </c>
      <c r="C4" s="67">
        <v>13</v>
      </c>
      <c r="D4" s="67">
        <v>14</v>
      </c>
      <c r="E4" s="67">
        <v>15</v>
      </c>
      <c r="F4" s="67">
        <v>16</v>
      </c>
      <c r="G4" s="67">
        <v>17</v>
      </c>
      <c r="H4" s="67">
        <v>18</v>
      </c>
      <c r="I4" s="67">
        <v>19</v>
      </c>
      <c r="J4" s="67">
        <v>20</v>
      </c>
      <c r="K4" s="67">
        <v>21</v>
      </c>
      <c r="L4" s="67">
        <v>22</v>
      </c>
      <c r="M4" s="67">
        <v>23</v>
      </c>
      <c r="N4" s="67">
        <v>24</v>
      </c>
      <c r="O4" s="67">
        <v>25</v>
      </c>
      <c r="P4" s="67">
        <v>26</v>
      </c>
      <c r="Q4" s="67">
        <v>27</v>
      </c>
      <c r="R4" s="67">
        <v>28</v>
      </c>
      <c r="S4" s="67">
        <v>29</v>
      </c>
      <c r="T4" s="67">
        <v>30</v>
      </c>
      <c r="U4" s="67">
        <v>31</v>
      </c>
      <c r="V4" s="67">
        <v>32</v>
      </c>
      <c r="W4" s="67">
        <v>33</v>
      </c>
      <c r="X4" s="67">
        <v>34</v>
      </c>
      <c r="Y4" s="67">
        <v>35</v>
      </c>
    </row>
    <row r="5" ht="14.4" spans="1:25">
      <c r="A5" s="67" t="s">
        <v>414</v>
      </c>
      <c r="B5" s="67">
        <v>13</v>
      </c>
      <c r="C5" s="67">
        <v>14</v>
      </c>
      <c r="D5" s="67">
        <v>15</v>
      </c>
      <c r="E5" s="67">
        <v>16</v>
      </c>
      <c r="F5" s="67">
        <v>17</v>
      </c>
      <c r="G5" s="67">
        <v>18</v>
      </c>
      <c r="H5" s="67">
        <v>19</v>
      </c>
      <c r="I5" s="67">
        <v>20</v>
      </c>
      <c r="J5" s="67">
        <v>21</v>
      </c>
      <c r="K5" s="67">
        <v>22</v>
      </c>
      <c r="L5" s="67">
        <v>23</v>
      </c>
      <c r="M5" s="67">
        <v>24</v>
      </c>
      <c r="N5" s="67">
        <v>25</v>
      </c>
      <c r="O5" s="67">
        <v>26</v>
      </c>
      <c r="P5" s="67">
        <v>27</v>
      </c>
      <c r="Q5" s="67">
        <v>28</v>
      </c>
      <c r="R5" s="67">
        <v>29</v>
      </c>
      <c r="S5" s="67">
        <v>30</v>
      </c>
      <c r="T5" s="67">
        <v>31</v>
      </c>
      <c r="U5" s="67">
        <v>32</v>
      </c>
      <c r="V5" s="67">
        <v>33</v>
      </c>
      <c r="W5" s="67">
        <v>34</v>
      </c>
      <c r="X5" s="67">
        <v>35</v>
      </c>
      <c r="Y5" s="67">
        <v>36</v>
      </c>
    </row>
    <row r="6" ht="14.4" spans="1:25">
      <c r="A6" s="67" t="s">
        <v>416</v>
      </c>
      <c r="B6" s="67">
        <v>14</v>
      </c>
      <c r="C6" s="67">
        <v>15</v>
      </c>
      <c r="D6" s="67">
        <v>16</v>
      </c>
      <c r="E6" s="67">
        <v>17</v>
      </c>
      <c r="F6" s="67">
        <v>18</v>
      </c>
      <c r="G6" s="67">
        <v>19</v>
      </c>
      <c r="H6" s="67">
        <v>20</v>
      </c>
      <c r="I6" s="67">
        <v>21</v>
      </c>
      <c r="J6" s="67">
        <v>22</v>
      </c>
      <c r="K6" s="67">
        <v>23</v>
      </c>
      <c r="L6" s="67">
        <v>24</v>
      </c>
      <c r="M6" s="67">
        <v>25</v>
      </c>
      <c r="N6" s="67">
        <v>26</v>
      </c>
      <c r="O6" s="67">
        <v>27</v>
      </c>
      <c r="P6" s="67">
        <v>28</v>
      </c>
      <c r="Q6" s="67">
        <v>29</v>
      </c>
      <c r="R6" s="67">
        <v>30</v>
      </c>
      <c r="S6" s="67">
        <v>31</v>
      </c>
      <c r="T6" s="67">
        <v>32</v>
      </c>
      <c r="U6" s="67">
        <v>33</v>
      </c>
      <c r="V6" s="67">
        <v>34</v>
      </c>
      <c r="W6" s="67">
        <v>35</v>
      </c>
      <c r="X6" s="67">
        <v>36</v>
      </c>
      <c r="Y6" s="67">
        <v>37</v>
      </c>
    </row>
    <row r="7" ht="14.4" spans="1:25">
      <c r="A7" s="67" t="s">
        <v>418</v>
      </c>
      <c r="B7" s="67">
        <v>15</v>
      </c>
      <c r="C7" s="67">
        <v>16</v>
      </c>
      <c r="D7" s="67">
        <v>17</v>
      </c>
      <c r="E7" s="67">
        <v>18</v>
      </c>
      <c r="F7" s="67">
        <v>19</v>
      </c>
      <c r="G7" s="67">
        <v>20</v>
      </c>
      <c r="H7" s="67">
        <v>21</v>
      </c>
      <c r="I7" s="67">
        <v>22</v>
      </c>
      <c r="J7" s="67">
        <v>23</v>
      </c>
      <c r="K7" s="67">
        <v>24</v>
      </c>
      <c r="L7" s="67">
        <v>25</v>
      </c>
      <c r="M7" s="67">
        <v>26</v>
      </c>
      <c r="N7" s="67">
        <v>27</v>
      </c>
      <c r="O7" s="67">
        <v>28</v>
      </c>
      <c r="P7" s="67">
        <v>29</v>
      </c>
      <c r="Q7" s="67">
        <v>30</v>
      </c>
      <c r="R7" s="67">
        <v>31</v>
      </c>
      <c r="S7" s="67">
        <v>32</v>
      </c>
      <c r="T7" s="67">
        <v>33</v>
      </c>
      <c r="U7" s="67">
        <v>34</v>
      </c>
      <c r="V7" s="67">
        <v>35</v>
      </c>
      <c r="W7" s="67">
        <v>36</v>
      </c>
      <c r="X7" s="67">
        <v>37</v>
      </c>
      <c r="Y7" s="67">
        <v>38</v>
      </c>
    </row>
    <row r="8" ht="14.4" spans="1:25">
      <c r="A8" s="67" t="s">
        <v>420</v>
      </c>
      <c r="B8" s="67">
        <v>16</v>
      </c>
      <c r="C8" s="67">
        <v>17</v>
      </c>
      <c r="D8" s="67">
        <v>18</v>
      </c>
      <c r="E8" s="67">
        <v>19</v>
      </c>
      <c r="F8" s="67">
        <v>20</v>
      </c>
      <c r="G8" s="67">
        <v>21</v>
      </c>
      <c r="H8" s="67">
        <v>22</v>
      </c>
      <c r="I8" s="67">
        <v>23</v>
      </c>
      <c r="J8" s="67">
        <v>24</v>
      </c>
      <c r="K8" s="67">
        <v>25</v>
      </c>
      <c r="L8" s="67">
        <v>26</v>
      </c>
      <c r="M8" s="67">
        <v>27</v>
      </c>
      <c r="N8" s="67">
        <v>28</v>
      </c>
      <c r="O8" s="67">
        <v>29</v>
      </c>
      <c r="P8" s="67">
        <v>30</v>
      </c>
      <c r="Q8" s="67">
        <v>31</v>
      </c>
      <c r="R8" s="67">
        <v>32</v>
      </c>
      <c r="S8" s="67">
        <v>33</v>
      </c>
      <c r="T8" s="67">
        <v>34</v>
      </c>
      <c r="U8" s="67">
        <v>35</v>
      </c>
      <c r="V8" s="67">
        <v>36</v>
      </c>
      <c r="W8" s="67">
        <v>37</v>
      </c>
      <c r="X8" s="67">
        <v>38</v>
      </c>
      <c r="Y8" s="67">
        <v>39</v>
      </c>
    </row>
    <row r="9" ht="14.4" spans="1:25">
      <c r="A9" s="67" t="s">
        <v>430</v>
      </c>
      <c r="B9" s="67">
        <v>17</v>
      </c>
      <c r="C9" s="67">
        <v>18</v>
      </c>
      <c r="D9" s="67">
        <v>19</v>
      </c>
      <c r="E9" s="67">
        <v>20</v>
      </c>
      <c r="F9" s="67">
        <v>21</v>
      </c>
      <c r="G9" s="67">
        <v>22</v>
      </c>
      <c r="H9" s="67">
        <v>23</v>
      </c>
      <c r="I9" s="67">
        <v>24</v>
      </c>
      <c r="J9" s="67">
        <v>25</v>
      </c>
      <c r="K9" s="67">
        <v>26</v>
      </c>
      <c r="L9" s="67">
        <v>27</v>
      </c>
      <c r="M9" s="67">
        <v>28</v>
      </c>
      <c r="N9" s="67">
        <v>29</v>
      </c>
      <c r="O9" s="67">
        <v>30</v>
      </c>
      <c r="P9" s="67">
        <v>31</v>
      </c>
      <c r="Q9" s="67">
        <v>32</v>
      </c>
      <c r="R9" s="67">
        <v>33</v>
      </c>
      <c r="S9" s="67">
        <v>34</v>
      </c>
      <c r="T9" s="67">
        <v>35</v>
      </c>
      <c r="U9" s="67">
        <v>36</v>
      </c>
      <c r="V9" s="67">
        <v>37</v>
      </c>
      <c r="W9" s="67">
        <v>38</v>
      </c>
      <c r="X9" s="67">
        <v>39</v>
      </c>
      <c r="Y9" s="67">
        <v>40</v>
      </c>
    </row>
    <row r="10" ht="14.4" spans="1:25">
      <c r="A10" s="67" t="s">
        <v>438</v>
      </c>
      <c r="B10" s="67">
        <v>18</v>
      </c>
      <c r="C10" s="67">
        <v>19</v>
      </c>
      <c r="D10" s="67">
        <v>20</v>
      </c>
      <c r="E10" s="67">
        <v>21</v>
      </c>
      <c r="F10" s="67">
        <v>22</v>
      </c>
      <c r="G10" s="67">
        <v>23</v>
      </c>
      <c r="H10" s="67">
        <v>24</v>
      </c>
      <c r="I10" s="67">
        <v>25</v>
      </c>
      <c r="J10" s="67">
        <v>26</v>
      </c>
      <c r="K10" s="67">
        <v>27</v>
      </c>
      <c r="L10" s="67">
        <v>28</v>
      </c>
      <c r="M10" s="67">
        <v>29</v>
      </c>
      <c r="N10" s="67">
        <v>30</v>
      </c>
      <c r="O10" s="67">
        <v>31</v>
      </c>
      <c r="P10" s="67">
        <v>32</v>
      </c>
      <c r="Q10" s="67">
        <v>33</v>
      </c>
      <c r="R10" s="67">
        <v>34</v>
      </c>
      <c r="S10" s="67">
        <v>35</v>
      </c>
      <c r="T10" s="67">
        <v>36</v>
      </c>
      <c r="U10" s="67">
        <v>37</v>
      </c>
      <c r="V10" s="67">
        <v>38</v>
      </c>
      <c r="W10" s="67">
        <v>39</v>
      </c>
      <c r="X10" s="67">
        <v>40</v>
      </c>
      <c r="Y10" s="67">
        <v>41</v>
      </c>
    </row>
    <row r="11" ht="14.4" spans="1:25">
      <c r="A11" s="67" t="s">
        <v>439</v>
      </c>
      <c r="B11" s="67">
        <v>19</v>
      </c>
      <c r="C11" s="67">
        <v>20</v>
      </c>
      <c r="D11" s="67">
        <v>21</v>
      </c>
      <c r="E11" s="67">
        <v>22</v>
      </c>
      <c r="F11" s="67">
        <v>23</v>
      </c>
      <c r="G11" s="67">
        <v>24</v>
      </c>
      <c r="H11" s="67">
        <v>25</v>
      </c>
      <c r="I11" s="67">
        <v>26</v>
      </c>
      <c r="J11" s="67">
        <v>27</v>
      </c>
      <c r="K11" s="67">
        <v>28</v>
      </c>
      <c r="L11" s="67">
        <v>29</v>
      </c>
      <c r="M11" s="67">
        <v>30</v>
      </c>
      <c r="N11" s="67">
        <v>31</v>
      </c>
      <c r="O11" s="67">
        <v>32</v>
      </c>
      <c r="P11" s="67">
        <v>33</v>
      </c>
      <c r="Q11" s="67">
        <v>34</v>
      </c>
      <c r="R11" s="67">
        <v>35</v>
      </c>
      <c r="S11" s="67">
        <v>36</v>
      </c>
      <c r="T11" s="67">
        <v>37</v>
      </c>
      <c r="U11" s="67">
        <v>38</v>
      </c>
      <c r="V11" s="67">
        <v>39</v>
      </c>
      <c r="W11" s="67">
        <v>40</v>
      </c>
      <c r="X11" s="67">
        <v>41</v>
      </c>
      <c r="Y11" s="67">
        <v>42</v>
      </c>
    </row>
    <row r="12" ht="14.4" spans="1:25">
      <c r="A12" s="67" t="s">
        <v>440</v>
      </c>
      <c r="B12" s="67">
        <v>20</v>
      </c>
      <c r="C12" s="67">
        <v>21</v>
      </c>
      <c r="D12" s="67">
        <v>22</v>
      </c>
      <c r="E12" s="67">
        <v>23</v>
      </c>
      <c r="F12" s="67">
        <v>24</v>
      </c>
      <c r="G12" s="67">
        <v>25</v>
      </c>
      <c r="H12" s="67">
        <v>26</v>
      </c>
      <c r="I12" s="67">
        <v>27</v>
      </c>
      <c r="J12" s="67">
        <v>28</v>
      </c>
      <c r="K12" s="67">
        <v>29</v>
      </c>
      <c r="L12" s="67">
        <v>30</v>
      </c>
      <c r="M12" s="67">
        <v>31</v>
      </c>
      <c r="N12" s="67">
        <v>32</v>
      </c>
      <c r="O12" s="67">
        <v>33</v>
      </c>
      <c r="P12" s="67">
        <v>34</v>
      </c>
      <c r="Q12" s="67">
        <v>35</v>
      </c>
      <c r="R12" s="67">
        <v>36</v>
      </c>
      <c r="S12" s="67">
        <v>37</v>
      </c>
      <c r="T12" s="67">
        <v>38</v>
      </c>
      <c r="U12" s="67">
        <v>39</v>
      </c>
      <c r="V12" s="67">
        <v>40</v>
      </c>
      <c r="W12" s="67">
        <v>41</v>
      </c>
      <c r="X12" s="67">
        <v>42</v>
      </c>
      <c r="Y12" s="67">
        <v>43</v>
      </c>
    </row>
    <row r="13" ht="14.4" spans="1:25">
      <c r="A13" s="67" t="s">
        <v>441</v>
      </c>
      <c r="B13" s="67">
        <v>21</v>
      </c>
      <c r="C13" s="67">
        <v>22</v>
      </c>
      <c r="D13" s="67">
        <v>23</v>
      </c>
      <c r="E13" s="67">
        <v>24</v>
      </c>
      <c r="F13" s="67">
        <v>25</v>
      </c>
      <c r="G13" s="67">
        <v>26</v>
      </c>
      <c r="H13" s="67">
        <v>27</v>
      </c>
      <c r="I13" s="67">
        <v>28</v>
      </c>
      <c r="J13" s="67">
        <v>29</v>
      </c>
      <c r="K13" s="67">
        <v>30</v>
      </c>
      <c r="L13" s="67">
        <v>31</v>
      </c>
      <c r="M13" s="67">
        <v>32</v>
      </c>
      <c r="N13" s="67">
        <v>33</v>
      </c>
      <c r="O13" s="67">
        <v>34</v>
      </c>
      <c r="P13" s="67">
        <v>35</v>
      </c>
      <c r="Q13" s="67">
        <v>36</v>
      </c>
      <c r="R13" s="67">
        <v>37</v>
      </c>
      <c r="S13" s="67">
        <v>38</v>
      </c>
      <c r="T13" s="67">
        <v>39</v>
      </c>
      <c r="U13" s="67">
        <v>40</v>
      </c>
      <c r="V13" s="67">
        <v>41</v>
      </c>
      <c r="W13" s="67">
        <v>42</v>
      </c>
      <c r="X13" s="67">
        <v>43</v>
      </c>
      <c r="Y13" s="67">
        <v>44</v>
      </c>
    </row>
    <row r="14" ht="14.4" spans="1:25">
      <c r="A14" s="67" t="s">
        <v>632</v>
      </c>
      <c r="B14" s="67">
        <v>22</v>
      </c>
      <c r="C14" s="67">
        <v>23</v>
      </c>
      <c r="D14" s="67">
        <v>24</v>
      </c>
      <c r="E14" s="67">
        <v>25</v>
      </c>
      <c r="F14" s="67">
        <v>26</v>
      </c>
      <c r="G14" s="67">
        <v>27</v>
      </c>
      <c r="H14" s="67">
        <v>28</v>
      </c>
      <c r="I14" s="67">
        <v>29</v>
      </c>
      <c r="J14" s="67">
        <v>30</v>
      </c>
      <c r="K14" s="67">
        <v>31</v>
      </c>
      <c r="L14" s="67">
        <v>32</v>
      </c>
      <c r="M14" s="67">
        <v>33</v>
      </c>
      <c r="N14" s="67">
        <v>34</v>
      </c>
      <c r="O14" s="67">
        <v>35</v>
      </c>
      <c r="P14" s="67">
        <v>36</v>
      </c>
      <c r="Q14" s="67">
        <v>37</v>
      </c>
      <c r="R14" s="67">
        <v>38</v>
      </c>
      <c r="S14" s="67">
        <v>39</v>
      </c>
      <c r="T14" s="67">
        <v>40</v>
      </c>
      <c r="U14" s="67">
        <v>41</v>
      </c>
      <c r="V14" s="67">
        <v>42</v>
      </c>
      <c r="W14" s="67">
        <v>43</v>
      </c>
      <c r="X14" s="67">
        <v>44</v>
      </c>
      <c r="Y14" s="67">
        <v>45</v>
      </c>
    </row>
    <row r="15" ht="14.4" spans="1:25">
      <c r="A15" s="67" t="s">
        <v>633</v>
      </c>
      <c r="B15" s="67">
        <v>23</v>
      </c>
      <c r="C15" s="67">
        <v>24</v>
      </c>
      <c r="D15" s="67">
        <v>25</v>
      </c>
      <c r="E15" s="67">
        <v>26</v>
      </c>
      <c r="F15" s="67">
        <v>27</v>
      </c>
      <c r="G15" s="67">
        <v>28</v>
      </c>
      <c r="H15" s="67">
        <v>29</v>
      </c>
      <c r="I15" s="67">
        <v>30</v>
      </c>
      <c r="J15" s="67">
        <v>31</v>
      </c>
      <c r="K15" s="67">
        <v>32</v>
      </c>
      <c r="L15" s="67">
        <v>33</v>
      </c>
      <c r="M15" s="67">
        <v>34</v>
      </c>
      <c r="N15" s="67">
        <v>35</v>
      </c>
      <c r="O15" s="67">
        <v>36</v>
      </c>
      <c r="P15" s="67">
        <v>37</v>
      </c>
      <c r="Q15" s="67">
        <v>38</v>
      </c>
      <c r="R15" s="67">
        <v>39</v>
      </c>
      <c r="S15" s="67">
        <v>40</v>
      </c>
      <c r="T15" s="67">
        <v>41</v>
      </c>
      <c r="U15" s="67">
        <v>42</v>
      </c>
      <c r="V15" s="67">
        <v>43</v>
      </c>
      <c r="W15" s="67">
        <v>44</v>
      </c>
      <c r="X15" s="67">
        <v>45</v>
      </c>
      <c r="Y15" s="67">
        <v>46</v>
      </c>
    </row>
    <row r="16" ht="14.4" spans="1:25">
      <c r="A16" s="67" t="s">
        <v>634</v>
      </c>
      <c r="B16" s="67">
        <v>24</v>
      </c>
      <c r="C16" s="67">
        <v>25</v>
      </c>
      <c r="D16" s="67">
        <v>26</v>
      </c>
      <c r="E16" s="67">
        <v>27</v>
      </c>
      <c r="F16" s="67">
        <v>28</v>
      </c>
      <c r="G16" s="67">
        <v>29</v>
      </c>
      <c r="H16" s="67">
        <v>30</v>
      </c>
      <c r="I16" s="67">
        <v>31</v>
      </c>
      <c r="J16" s="67">
        <v>32</v>
      </c>
      <c r="K16" s="67">
        <v>33</v>
      </c>
      <c r="L16" s="67">
        <v>34</v>
      </c>
      <c r="M16" s="67">
        <v>35</v>
      </c>
      <c r="N16" s="67">
        <v>36</v>
      </c>
      <c r="O16" s="67">
        <v>37</v>
      </c>
      <c r="P16" s="67">
        <v>38</v>
      </c>
      <c r="Q16" s="67">
        <v>39</v>
      </c>
      <c r="R16" s="67">
        <v>40</v>
      </c>
      <c r="S16" s="67">
        <v>41</v>
      </c>
      <c r="T16" s="67">
        <v>42</v>
      </c>
      <c r="U16" s="67">
        <v>43</v>
      </c>
      <c r="V16" s="67">
        <v>44</v>
      </c>
      <c r="W16" s="67">
        <v>45</v>
      </c>
      <c r="X16" s="67">
        <v>46</v>
      </c>
      <c r="Y16" s="67">
        <v>47</v>
      </c>
    </row>
    <row r="17" ht="14.4" spans="1:25">
      <c r="A17" s="67" t="s">
        <v>635</v>
      </c>
      <c r="B17" s="67">
        <v>25</v>
      </c>
      <c r="C17" s="67">
        <v>26</v>
      </c>
      <c r="D17" s="67">
        <v>27</v>
      </c>
      <c r="E17" s="67">
        <v>28</v>
      </c>
      <c r="F17" s="67">
        <v>29</v>
      </c>
      <c r="G17" s="67">
        <v>30</v>
      </c>
      <c r="H17" s="67">
        <v>31</v>
      </c>
      <c r="I17" s="67">
        <v>32</v>
      </c>
      <c r="J17" s="67">
        <v>33</v>
      </c>
      <c r="K17" s="67">
        <v>34</v>
      </c>
      <c r="L17" s="67">
        <v>35</v>
      </c>
      <c r="M17" s="67">
        <v>36</v>
      </c>
      <c r="N17" s="67">
        <v>37</v>
      </c>
      <c r="O17" s="67">
        <v>38</v>
      </c>
      <c r="P17" s="67">
        <v>39</v>
      </c>
      <c r="Q17" s="67">
        <v>40</v>
      </c>
      <c r="R17" s="67">
        <v>41</v>
      </c>
      <c r="S17" s="67">
        <v>42</v>
      </c>
      <c r="T17" s="67">
        <v>43</v>
      </c>
      <c r="U17" s="67">
        <v>44</v>
      </c>
      <c r="V17" s="67">
        <v>45</v>
      </c>
      <c r="W17" s="67">
        <v>46</v>
      </c>
      <c r="X17" s="67">
        <v>47</v>
      </c>
      <c r="Y17" s="67">
        <v>48</v>
      </c>
    </row>
    <row r="18" ht="14.4" spans="1:25">
      <c r="A18" s="67" t="s">
        <v>636</v>
      </c>
      <c r="B18" s="67">
        <v>26</v>
      </c>
      <c r="C18" s="67">
        <v>27</v>
      </c>
      <c r="D18" s="67">
        <v>28</v>
      </c>
      <c r="E18" s="67">
        <v>29</v>
      </c>
      <c r="F18" s="67">
        <v>30</v>
      </c>
      <c r="G18" s="67">
        <v>31</v>
      </c>
      <c r="H18" s="67">
        <v>32</v>
      </c>
      <c r="I18" s="67">
        <v>33</v>
      </c>
      <c r="J18" s="67">
        <v>34</v>
      </c>
      <c r="K18" s="67">
        <v>35</v>
      </c>
      <c r="L18" s="67">
        <v>36</v>
      </c>
      <c r="M18" s="67">
        <v>37</v>
      </c>
      <c r="N18" s="67">
        <v>38</v>
      </c>
      <c r="O18" s="67">
        <v>39</v>
      </c>
      <c r="P18" s="67">
        <v>40</v>
      </c>
      <c r="Q18" s="67">
        <v>41</v>
      </c>
      <c r="R18" s="67">
        <v>42</v>
      </c>
      <c r="S18" s="67">
        <v>43</v>
      </c>
      <c r="T18" s="67">
        <v>44</v>
      </c>
      <c r="U18" s="67">
        <v>45</v>
      </c>
      <c r="V18" s="67">
        <v>46</v>
      </c>
      <c r="W18" s="67">
        <v>47</v>
      </c>
      <c r="X18" s="67">
        <v>48</v>
      </c>
      <c r="Y18" s="67">
        <v>49</v>
      </c>
    </row>
    <row r="19" ht="14.4" spans="1:25">
      <c r="A19" s="67" t="s">
        <v>637</v>
      </c>
      <c r="B19" s="67">
        <v>27</v>
      </c>
      <c r="C19" s="67">
        <v>28</v>
      </c>
      <c r="D19" s="67">
        <v>29</v>
      </c>
      <c r="E19" s="67">
        <v>30</v>
      </c>
      <c r="F19" s="67">
        <v>31</v>
      </c>
      <c r="G19" s="67">
        <v>32</v>
      </c>
      <c r="H19" s="67">
        <v>33</v>
      </c>
      <c r="I19" s="67">
        <v>34</v>
      </c>
      <c r="J19" s="67">
        <v>35</v>
      </c>
      <c r="K19" s="67">
        <v>36</v>
      </c>
      <c r="L19" s="67">
        <v>37</v>
      </c>
      <c r="M19" s="67">
        <v>38</v>
      </c>
      <c r="N19" s="67">
        <v>39</v>
      </c>
      <c r="O19" s="67">
        <v>40</v>
      </c>
      <c r="P19" s="67">
        <v>41</v>
      </c>
      <c r="Q19" s="67">
        <v>42</v>
      </c>
      <c r="R19" s="67">
        <v>43</v>
      </c>
      <c r="S19" s="67">
        <v>44</v>
      </c>
      <c r="T19" s="67">
        <v>45</v>
      </c>
      <c r="U19" s="67">
        <v>46</v>
      </c>
      <c r="V19" s="67">
        <v>47</v>
      </c>
      <c r="W19" s="67">
        <v>48</v>
      </c>
      <c r="X19" s="67">
        <v>49</v>
      </c>
      <c r="Y19" s="67">
        <v>50</v>
      </c>
    </row>
    <row r="20" ht="14.4" spans="1:25">
      <c r="A20" s="67" t="s">
        <v>638</v>
      </c>
      <c r="B20" s="67">
        <v>28</v>
      </c>
      <c r="C20" s="67">
        <v>29</v>
      </c>
      <c r="D20" s="67">
        <v>30</v>
      </c>
      <c r="E20" s="67">
        <v>31</v>
      </c>
      <c r="F20" s="67">
        <v>32</v>
      </c>
      <c r="G20" s="67">
        <v>33</v>
      </c>
      <c r="H20" s="67">
        <v>34</v>
      </c>
      <c r="I20" s="67">
        <v>35</v>
      </c>
      <c r="J20" s="67">
        <v>36</v>
      </c>
      <c r="K20" s="67">
        <v>37</v>
      </c>
      <c r="L20" s="67">
        <v>38</v>
      </c>
      <c r="M20" s="67">
        <v>39</v>
      </c>
      <c r="N20" s="67">
        <v>40</v>
      </c>
      <c r="O20" s="67">
        <v>41</v>
      </c>
      <c r="P20" s="67">
        <v>42</v>
      </c>
      <c r="Q20" s="67">
        <v>43</v>
      </c>
      <c r="R20" s="67">
        <v>44</v>
      </c>
      <c r="S20" s="67">
        <v>45</v>
      </c>
      <c r="T20" s="67">
        <v>46</v>
      </c>
      <c r="U20" s="67">
        <v>47</v>
      </c>
      <c r="V20" s="67">
        <v>48</v>
      </c>
      <c r="W20" s="67">
        <v>49</v>
      </c>
      <c r="X20" s="67">
        <v>50</v>
      </c>
      <c r="Y20" s="67">
        <v>51</v>
      </c>
    </row>
    <row r="21" ht="14.4" spans="1:25">
      <c r="A21" s="67" t="s">
        <v>639</v>
      </c>
      <c r="B21" s="67">
        <v>29</v>
      </c>
      <c r="C21" s="67">
        <v>30</v>
      </c>
      <c r="D21" s="67">
        <v>31</v>
      </c>
      <c r="E21" s="67">
        <v>32</v>
      </c>
      <c r="F21" s="67">
        <v>33</v>
      </c>
      <c r="G21" s="67">
        <v>34</v>
      </c>
      <c r="H21" s="67">
        <v>35</v>
      </c>
      <c r="I21" s="67">
        <v>36</v>
      </c>
      <c r="J21" s="67">
        <v>37</v>
      </c>
      <c r="K21" s="67">
        <v>38</v>
      </c>
      <c r="L21" s="67">
        <v>39</v>
      </c>
      <c r="M21" s="67">
        <v>40</v>
      </c>
      <c r="N21" s="67">
        <v>41</v>
      </c>
      <c r="O21" s="67">
        <v>42</v>
      </c>
      <c r="P21" s="67">
        <v>43</v>
      </c>
      <c r="Q21" s="67">
        <v>44</v>
      </c>
      <c r="R21" s="67">
        <v>45</v>
      </c>
      <c r="S21" s="67">
        <v>46</v>
      </c>
      <c r="T21" s="67">
        <v>47</v>
      </c>
      <c r="U21" s="67">
        <v>48</v>
      </c>
      <c r="V21" s="67">
        <v>49</v>
      </c>
      <c r="W21" s="67">
        <v>50</v>
      </c>
      <c r="X21" s="67">
        <v>51</v>
      </c>
      <c r="Y21" s="67">
        <v>52</v>
      </c>
    </row>
    <row r="22" ht="14.4" spans="1:25">
      <c r="A22" s="67" t="s">
        <v>640</v>
      </c>
      <c r="B22" s="67">
        <v>30</v>
      </c>
      <c r="C22" s="67">
        <v>31</v>
      </c>
      <c r="D22" s="67">
        <v>32</v>
      </c>
      <c r="E22" s="67">
        <v>33</v>
      </c>
      <c r="F22" s="67">
        <v>34</v>
      </c>
      <c r="G22" s="67">
        <v>35</v>
      </c>
      <c r="H22" s="67">
        <v>36</v>
      </c>
      <c r="I22" s="67">
        <v>37</v>
      </c>
      <c r="J22" s="67">
        <v>38</v>
      </c>
      <c r="K22" s="67">
        <v>39</v>
      </c>
      <c r="L22" s="67">
        <v>40</v>
      </c>
      <c r="M22" s="67">
        <v>41</v>
      </c>
      <c r="N22" s="67">
        <v>42</v>
      </c>
      <c r="O22" s="67">
        <v>43</v>
      </c>
      <c r="P22" s="67">
        <v>44</v>
      </c>
      <c r="Q22" s="67">
        <v>45</v>
      </c>
      <c r="R22" s="67">
        <v>46</v>
      </c>
      <c r="S22" s="67">
        <v>47</v>
      </c>
      <c r="T22" s="67">
        <v>48</v>
      </c>
      <c r="U22" s="67">
        <v>49</v>
      </c>
      <c r="V22" s="67">
        <v>50</v>
      </c>
      <c r="W22" s="67">
        <v>51</v>
      </c>
      <c r="X22" s="67">
        <v>52</v>
      </c>
      <c r="Y22" s="67">
        <v>53</v>
      </c>
    </row>
    <row r="23" ht="14.4" spans="1:25">
      <c r="A23" s="67" t="s">
        <v>641</v>
      </c>
      <c r="B23" s="67">
        <v>31</v>
      </c>
      <c r="C23" s="67">
        <v>32</v>
      </c>
      <c r="D23" s="67">
        <v>33</v>
      </c>
      <c r="E23" s="67">
        <v>34</v>
      </c>
      <c r="F23" s="67">
        <v>35</v>
      </c>
      <c r="G23" s="67">
        <v>36</v>
      </c>
      <c r="H23" s="67">
        <v>37</v>
      </c>
      <c r="I23" s="67">
        <v>38</v>
      </c>
      <c r="J23" s="67">
        <v>39</v>
      </c>
      <c r="K23" s="67">
        <v>40</v>
      </c>
      <c r="L23" s="67">
        <v>41</v>
      </c>
      <c r="M23" s="67">
        <v>42</v>
      </c>
      <c r="N23" s="67">
        <v>43</v>
      </c>
      <c r="O23" s="67">
        <v>44</v>
      </c>
      <c r="P23" s="67">
        <v>45</v>
      </c>
      <c r="Q23" s="67">
        <v>46</v>
      </c>
      <c r="R23" s="67">
        <v>47</v>
      </c>
      <c r="S23" s="67">
        <v>48</v>
      </c>
      <c r="T23" s="67">
        <v>49</v>
      </c>
      <c r="U23" s="67">
        <v>50</v>
      </c>
      <c r="V23" s="67">
        <v>51</v>
      </c>
      <c r="W23" s="67">
        <v>52</v>
      </c>
      <c r="X23" s="67">
        <v>53</v>
      </c>
      <c r="Y23" s="67">
        <v>54</v>
      </c>
    </row>
    <row r="24" ht="14.4" spans="1:25">
      <c r="A24" s="67" t="s">
        <v>642</v>
      </c>
      <c r="B24" s="67">
        <v>32</v>
      </c>
      <c r="C24" s="67">
        <v>33</v>
      </c>
      <c r="D24" s="67">
        <v>34</v>
      </c>
      <c r="E24" s="67">
        <v>35</v>
      </c>
      <c r="F24" s="67">
        <v>36</v>
      </c>
      <c r="G24" s="67">
        <v>37</v>
      </c>
      <c r="H24" s="67">
        <v>38</v>
      </c>
      <c r="I24" s="67">
        <v>39</v>
      </c>
      <c r="J24" s="67">
        <v>40</v>
      </c>
      <c r="K24" s="67">
        <v>41</v>
      </c>
      <c r="L24" s="67">
        <v>42</v>
      </c>
      <c r="M24" s="67">
        <v>43</v>
      </c>
      <c r="N24" s="67">
        <v>44</v>
      </c>
      <c r="O24" s="67">
        <v>45</v>
      </c>
      <c r="P24" s="67">
        <v>46</v>
      </c>
      <c r="Q24" s="67">
        <v>47</v>
      </c>
      <c r="R24" s="67">
        <v>48</v>
      </c>
      <c r="S24" s="67">
        <v>49</v>
      </c>
      <c r="T24" s="67">
        <v>50</v>
      </c>
      <c r="U24" s="67">
        <v>51</v>
      </c>
      <c r="V24" s="67">
        <v>52</v>
      </c>
      <c r="W24" s="67">
        <v>53</v>
      </c>
      <c r="X24" s="67">
        <v>54</v>
      </c>
      <c r="Y24" s="67">
        <v>55</v>
      </c>
    </row>
    <row r="25" ht="14.4" spans="1:25">
      <c r="A25" s="67" t="s">
        <v>643</v>
      </c>
      <c r="B25" s="67">
        <v>33</v>
      </c>
      <c r="C25" s="67">
        <v>34</v>
      </c>
      <c r="D25" s="67">
        <v>35</v>
      </c>
      <c r="E25" s="67">
        <v>36</v>
      </c>
      <c r="F25" s="67">
        <v>37</v>
      </c>
      <c r="G25" s="67">
        <v>38</v>
      </c>
      <c r="H25" s="67">
        <v>39</v>
      </c>
      <c r="I25" s="67">
        <v>40</v>
      </c>
      <c r="J25" s="67">
        <v>41</v>
      </c>
      <c r="K25" s="67">
        <v>42</v>
      </c>
      <c r="L25" s="67">
        <v>43</v>
      </c>
      <c r="M25" s="67">
        <v>44</v>
      </c>
      <c r="N25" s="67">
        <v>45</v>
      </c>
      <c r="O25" s="67">
        <v>46</v>
      </c>
      <c r="P25" s="67">
        <v>47</v>
      </c>
      <c r="Q25" s="67">
        <v>48</v>
      </c>
      <c r="R25" s="67">
        <v>49</v>
      </c>
      <c r="S25" s="67">
        <v>50</v>
      </c>
      <c r="T25" s="67">
        <v>51</v>
      </c>
      <c r="U25" s="67">
        <v>52</v>
      </c>
      <c r="V25" s="67">
        <v>53</v>
      </c>
      <c r="W25" s="67">
        <v>54</v>
      </c>
      <c r="X25" s="67">
        <v>55</v>
      </c>
      <c r="Y25" s="67">
        <v>56</v>
      </c>
    </row>
    <row r="26" ht="14.4" spans="1:25">
      <c r="A26" s="67" t="s">
        <v>1053</v>
      </c>
      <c r="B26" s="67">
        <v>34</v>
      </c>
      <c r="C26" s="67">
        <v>35</v>
      </c>
      <c r="D26" s="67">
        <v>36</v>
      </c>
      <c r="E26" s="67">
        <v>37</v>
      </c>
      <c r="F26" s="67">
        <v>38</v>
      </c>
      <c r="G26" s="67">
        <v>39</v>
      </c>
      <c r="H26" s="67">
        <v>40</v>
      </c>
      <c r="I26" s="67">
        <v>41</v>
      </c>
      <c r="J26" s="67">
        <v>42</v>
      </c>
      <c r="K26" s="67">
        <v>43</v>
      </c>
      <c r="L26" s="67">
        <v>44</v>
      </c>
      <c r="M26" s="67">
        <v>45</v>
      </c>
      <c r="N26" s="67">
        <v>46</v>
      </c>
      <c r="O26" s="67">
        <v>47</v>
      </c>
      <c r="P26" s="67">
        <v>48</v>
      </c>
      <c r="Q26" s="67">
        <v>49</v>
      </c>
      <c r="R26" s="67">
        <v>50</v>
      </c>
      <c r="S26" s="67">
        <v>51</v>
      </c>
      <c r="T26" s="67">
        <v>52</v>
      </c>
      <c r="U26" s="67">
        <v>53</v>
      </c>
      <c r="V26" s="67">
        <v>54</v>
      </c>
      <c r="W26" s="67">
        <v>55</v>
      </c>
      <c r="X26" s="67">
        <v>56</v>
      </c>
      <c r="Y26" s="67">
        <v>57</v>
      </c>
    </row>
    <row r="27" ht="14.4" spans="1:25">
      <c r="A27" s="67" t="s">
        <v>1054</v>
      </c>
      <c r="B27" s="67">
        <v>35</v>
      </c>
      <c r="C27" s="67">
        <v>36</v>
      </c>
      <c r="D27" s="67">
        <v>37</v>
      </c>
      <c r="E27" s="67">
        <v>38</v>
      </c>
      <c r="F27" s="67">
        <v>39</v>
      </c>
      <c r="G27" s="67">
        <v>40</v>
      </c>
      <c r="H27" s="67">
        <v>41</v>
      </c>
      <c r="I27" s="67">
        <v>42</v>
      </c>
      <c r="J27" s="67">
        <v>43</v>
      </c>
      <c r="K27" s="67">
        <v>44</v>
      </c>
      <c r="L27" s="67">
        <v>45</v>
      </c>
      <c r="M27" s="67">
        <v>46</v>
      </c>
      <c r="N27" s="67">
        <v>47</v>
      </c>
      <c r="O27" s="67">
        <v>48</v>
      </c>
      <c r="P27" s="67">
        <v>49</v>
      </c>
      <c r="Q27" s="67">
        <v>50</v>
      </c>
      <c r="R27" s="67">
        <v>51</v>
      </c>
      <c r="S27" s="67">
        <v>52</v>
      </c>
      <c r="T27" s="67">
        <v>53</v>
      </c>
      <c r="U27" s="67">
        <v>54</v>
      </c>
      <c r="V27" s="67">
        <v>55</v>
      </c>
      <c r="W27" s="67">
        <v>56</v>
      </c>
      <c r="X27" s="67">
        <v>57</v>
      </c>
      <c r="Y27" s="67">
        <v>58</v>
      </c>
    </row>
    <row r="28" ht="14.4" spans="1:25">
      <c r="A28" s="67" t="s">
        <v>1055</v>
      </c>
      <c r="B28" s="67">
        <v>36</v>
      </c>
      <c r="C28" s="67">
        <v>37</v>
      </c>
      <c r="D28" s="67">
        <v>38</v>
      </c>
      <c r="E28" s="67">
        <v>39</v>
      </c>
      <c r="F28" s="67">
        <v>40</v>
      </c>
      <c r="G28" s="67">
        <v>41</v>
      </c>
      <c r="H28" s="67">
        <v>42</v>
      </c>
      <c r="I28" s="67">
        <v>43</v>
      </c>
      <c r="J28" s="67">
        <v>44</v>
      </c>
      <c r="K28" s="67">
        <v>45</v>
      </c>
      <c r="L28" s="67">
        <v>46</v>
      </c>
      <c r="M28" s="67">
        <v>47</v>
      </c>
      <c r="N28" s="67">
        <v>48</v>
      </c>
      <c r="O28" s="67">
        <v>49</v>
      </c>
      <c r="P28" s="67">
        <v>50</v>
      </c>
      <c r="Q28" s="67">
        <v>51</v>
      </c>
      <c r="R28" s="67">
        <v>52</v>
      </c>
      <c r="S28" s="67">
        <v>53</v>
      </c>
      <c r="T28" s="67">
        <v>54</v>
      </c>
      <c r="U28" s="67">
        <v>55</v>
      </c>
      <c r="V28" s="67">
        <v>56</v>
      </c>
      <c r="W28" s="67">
        <v>57</v>
      </c>
      <c r="X28" s="67">
        <v>58</v>
      </c>
      <c r="Y28" s="67">
        <v>59</v>
      </c>
    </row>
    <row r="29" ht="14.4" spans="1:25">
      <c r="A29" s="67" t="s">
        <v>1056</v>
      </c>
      <c r="B29" s="67">
        <v>37</v>
      </c>
      <c r="C29" s="67">
        <v>38</v>
      </c>
      <c r="D29" s="67">
        <v>39</v>
      </c>
      <c r="E29" s="67">
        <v>40</v>
      </c>
      <c r="F29" s="67">
        <v>41</v>
      </c>
      <c r="G29" s="67">
        <v>42</v>
      </c>
      <c r="H29" s="67">
        <v>43</v>
      </c>
      <c r="I29" s="67">
        <v>44</v>
      </c>
      <c r="J29" s="67">
        <v>45</v>
      </c>
      <c r="K29" s="67">
        <v>46</v>
      </c>
      <c r="L29" s="67">
        <v>47</v>
      </c>
      <c r="M29" s="67">
        <v>48</v>
      </c>
      <c r="N29" s="67">
        <v>49</v>
      </c>
      <c r="O29" s="67">
        <v>50</v>
      </c>
      <c r="P29" s="67">
        <v>51</v>
      </c>
      <c r="Q29" s="67">
        <v>52</v>
      </c>
      <c r="R29" s="67">
        <v>53</v>
      </c>
      <c r="S29" s="67">
        <v>54</v>
      </c>
      <c r="T29" s="67">
        <v>55</v>
      </c>
      <c r="U29" s="67">
        <v>56</v>
      </c>
      <c r="V29" s="67">
        <v>57</v>
      </c>
      <c r="W29" s="67">
        <v>58</v>
      </c>
      <c r="X29" s="67">
        <v>59</v>
      </c>
      <c r="Y29" s="67">
        <v>60</v>
      </c>
    </row>
  </sheetData>
  <mergeCells count="4">
    <mergeCell ref="A1:M1"/>
    <mergeCell ref="B2:M2"/>
    <mergeCell ref="N2:Y2"/>
    <mergeCell ref="A2:A3"/>
  </mergeCells>
  <dataValidations count="1">
    <dataValidation type="list" allowBlank="1" showInputMessage="1" showErrorMessage="1" sqref="A2:A3">
      <formula1>辅助表!$A$2:$A$4</formula1>
    </dataValidation>
  </dataValidations>
  <hyperlinks>
    <hyperlink ref="A4" location="'不同类型的人员投入情况 -部门'!A1" display="体系1"/>
    <hyperlink ref="B4" location="'不同类型的人员投入情况 -部门'!A1" display="12"/>
    <hyperlink ref="C4" location="'不同类型的人员投入情况 -部门'!A1" display="13"/>
    <hyperlink ref="D4" location="'不同类型的人员投入情况 -部门'!A1" display="14"/>
    <hyperlink ref="E4" location="'不同类型的人员投入情况 -部门'!A1" display="15"/>
    <hyperlink ref="F4" location="'不同类型的人员投入情况 -部门'!A1" display="16"/>
    <hyperlink ref="G4" location="'不同类型的人员投入情况 -部门'!A1" display="17"/>
    <hyperlink ref="H4" location="'不同类型的人员投入情况 -部门'!A1" display="18"/>
    <hyperlink ref="I4" location="'不同类型的人员投入情况 -部门'!A1" display="19"/>
    <hyperlink ref="J4" location="'不同类型的人员投入情况 -部门'!A1" display="20"/>
    <hyperlink ref="K4" location="'不同类型的人员投入情况 -部门'!A1" display="21"/>
    <hyperlink ref="L4" location="'不同类型的人员投入情况 -部门'!A1" display="22"/>
    <hyperlink ref="M4" location="'不同类型的人员投入情况 -部门'!A1" display="23"/>
    <hyperlink ref="N4" location="'不同类型的人员投入情况 -部门'!A1" display="24"/>
    <hyperlink ref="O4" location="'不同类型的人员投入情况 -部门'!A1" display="25"/>
    <hyperlink ref="P4" location="'不同类型的人员投入情况 -部门'!A1" display="26"/>
    <hyperlink ref="Q4" location="'不同类型的人员投入情况 -部门'!A1" display="27"/>
    <hyperlink ref="R4" location="'不同类型的人员投入情况 -部门'!A1" display="28"/>
    <hyperlink ref="S4" location="'不同类型的人员投入情况 -部门'!A1" display="29"/>
    <hyperlink ref="T4" location="'不同类型的人员投入情况 -部门'!A1" display="30"/>
    <hyperlink ref="U4" location="'不同类型的人员投入情况 -部门'!A1" display="31"/>
    <hyperlink ref="V4" location="'不同类型的人员投入情况 -部门'!A1" display="32"/>
    <hyperlink ref="W4" location="'不同类型的人员投入情况 -部门'!A1" display="33"/>
    <hyperlink ref="X4" location="'不同类型的人员投入情况 -部门'!A1" display="34"/>
    <hyperlink ref="Y4" location="'不同类型的人员投入情况 -部门'!A1" display="35"/>
    <hyperlink ref="B5" location="'不同类型的人员投入情况 -部门'!A1" display="13"/>
    <hyperlink ref="B6" location="'不同类型的人员投入情况 -部门'!A1" display="14"/>
    <hyperlink ref="B7" location="'不同类型的人员投入情况 -部门'!A1" display="15"/>
    <hyperlink ref="B8" location="'不同类型的人员投入情况 -部门'!A1" display="16"/>
    <hyperlink ref="B9" location="'不同类型的人员投入情况 -部门'!A1" display="17"/>
    <hyperlink ref="B10" location="'不同类型的人员投入情况 -部门'!A1" display="18"/>
    <hyperlink ref="B11" location="'不同类型的人员投入情况 -部门'!A1" display="19"/>
    <hyperlink ref="B12" location="'不同类型的人员投入情况 -部门'!A1" display="20"/>
    <hyperlink ref="B13" location="'不同类型的人员投入情况 -部门'!A1" display="21"/>
    <hyperlink ref="B14" location="'不同类型的人员投入情况 -部门'!A1" display="22"/>
    <hyperlink ref="B15" location="'不同类型的人员投入情况 -部门'!A1" display="23"/>
    <hyperlink ref="B16" location="'不同类型的人员投入情况 -部门'!A1" display="24"/>
    <hyperlink ref="B17" location="'不同类型的人员投入情况 -部门'!A1" display="25"/>
    <hyperlink ref="B18" location="'不同类型的人员投入情况 -部门'!A1" display="26"/>
    <hyperlink ref="B19" location="'不同类型的人员投入情况 -部门'!A1" display="27"/>
    <hyperlink ref="B20" location="'不同类型的人员投入情况 -部门'!A1" display="28"/>
    <hyperlink ref="B21" location="'不同类型的人员投入情况 -部门'!A1" display="29"/>
    <hyperlink ref="B22" location="'不同类型的人员投入情况 -部门'!A1" display="30"/>
    <hyperlink ref="B23" location="'不同类型的人员投入情况 -部门'!A1" display="31"/>
    <hyperlink ref="B24" location="'不同类型的人员投入情况 -部门'!A1" display="32"/>
    <hyperlink ref="B25" location="'不同类型的人员投入情况 -部门'!A1" display="33"/>
    <hyperlink ref="B26" location="'不同类型的人员投入情况 -部门'!A1" display="34"/>
    <hyperlink ref="B27" location="'不同类型的人员投入情况 -部门'!A1" display="35"/>
    <hyperlink ref="B28" location="'不同类型的人员投入情况 -部门'!A1" display="36"/>
    <hyperlink ref="B29" location="'不同类型的人员投入情况 -部门'!A1" display="37"/>
    <hyperlink ref="C5" location="'不同类型的人员投入情况 -部门'!A1" display="14"/>
    <hyperlink ref="C6" location="'不同类型的人员投入情况 -部门'!A1" display="15"/>
    <hyperlink ref="C7" location="'不同类型的人员投入情况 -部门'!A1" display="16"/>
    <hyperlink ref="C8" location="'不同类型的人员投入情况 -部门'!A1" display="17"/>
    <hyperlink ref="C9" location="'不同类型的人员投入情况 -部门'!A1" display="18"/>
    <hyperlink ref="C10" location="'不同类型的人员投入情况 -部门'!A1" display="19"/>
    <hyperlink ref="C11" location="'不同类型的人员投入情况 -部门'!A1" display="20"/>
    <hyperlink ref="C12" location="'不同类型的人员投入情况 -部门'!A1" display="21"/>
    <hyperlink ref="C13" location="'不同类型的人员投入情况 -部门'!A1" display="22"/>
    <hyperlink ref="C14" location="'不同类型的人员投入情况 -部门'!A1" display="23"/>
    <hyperlink ref="C15" location="'不同类型的人员投入情况 -部门'!A1" display="24"/>
    <hyperlink ref="C16" location="'不同类型的人员投入情况 -部门'!A1" display="25"/>
    <hyperlink ref="C17" location="'不同类型的人员投入情况 -部门'!A1" display="26"/>
    <hyperlink ref="C18" location="'不同类型的人员投入情况 -部门'!A1" display="27"/>
    <hyperlink ref="C19" location="'不同类型的人员投入情况 -部门'!A1" display="28"/>
    <hyperlink ref="C20" location="'不同类型的人员投入情况 -部门'!A1" display="29"/>
    <hyperlink ref="C21" location="'不同类型的人员投入情况 -部门'!A1" display="30"/>
    <hyperlink ref="C22" location="'不同类型的人员投入情况 -部门'!A1" display="31"/>
    <hyperlink ref="C23" location="'不同类型的人员投入情况 -部门'!A1" display="32"/>
    <hyperlink ref="C24" location="'不同类型的人员投入情况 -部门'!A1" display="33"/>
    <hyperlink ref="C25" location="'不同类型的人员投入情况 -部门'!A1" display="34"/>
    <hyperlink ref="C26" location="'不同类型的人员投入情况 -部门'!A1" display="35"/>
    <hyperlink ref="C27" location="'不同类型的人员投入情况 -部门'!A1" display="36"/>
    <hyperlink ref="C28" location="'不同类型的人员投入情况 -部门'!A1" display="37"/>
    <hyperlink ref="C29" location="'不同类型的人员投入情况 -部门'!A1" display="38"/>
    <hyperlink ref="D5" location="'不同类型的人员投入情况 -部门'!A1" display="15"/>
    <hyperlink ref="D6" location="'不同类型的人员投入情况 -部门'!A1" display="16"/>
    <hyperlink ref="D7" location="'不同类型的人员投入情况 -部门'!A1" display="17"/>
    <hyperlink ref="D8" location="'不同类型的人员投入情况 -部门'!A1" display="18"/>
    <hyperlink ref="D9" location="'不同类型的人员投入情况 -部门'!A1" display="19"/>
    <hyperlink ref="D10" location="'不同类型的人员投入情况 -部门'!A1" display="20"/>
    <hyperlink ref="D11" location="'不同类型的人员投入情况 -部门'!A1" display="21"/>
    <hyperlink ref="D12" location="'不同类型的人员投入情况 -部门'!A1" display="22"/>
    <hyperlink ref="D13" location="'不同类型的人员投入情况 -部门'!A1" display="23"/>
    <hyperlink ref="D14" location="'不同类型的人员投入情况 -部门'!A1" display="24"/>
    <hyperlink ref="D15" location="'不同类型的人员投入情况 -部门'!A1" display="25"/>
    <hyperlink ref="D16" location="'不同类型的人员投入情况 -部门'!A1" display="26"/>
    <hyperlink ref="D17" location="'不同类型的人员投入情况 -部门'!A1" display="27"/>
    <hyperlink ref="D18" location="'不同类型的人员投入情况 -部门'!A1" display="28"/>
    <hyperlink ref="D19" location="'不同类型的人员投入情况 -部门'!A1" display="29"/>
    <hyperlink ref="D20" location="'不同类型的人员投入情况 -部门'!A1" display="30"/>
    <hyperlink ref="D21" location="'不同类型的人员投入情况 -部门'!A1" display="31"/>
    <hyperlink ref="D22" location="'不同类型的人员投入情况 -部门'!A1" display="32"/>
    <hyperlink ref="D23" location="'不同类型的人员投入情况 -部门'!A1" display="33"/>
    <hyperlink ref="D24" location="'不同类型的人员投入情况 -部门'!A1" display="34"/>
    <hyperlink ref="D25" location="'不同类型的人员投入情况 -部门'!A1" display="35"/>
    <hyperlink ref="D26" location="'不同类型的人员投入情况 -部门'!A1" display="36"/>
    <hyperlink ref="D27" location="'不同类型的人员投入情况 -部门'!A1" display="37"/>
    <hyperlink ref="D28" location="'不同类型的人员投入情况 -部门'!A1" display="38"/>
    <hyperlink ref="D29" location="'不同类型的人员投入情况 -部门'!A1" display="39"/>
    <hyperlink ref="E5" location="'不同类型的人员投入情况 -部门'!A1" display="16"/>
    <hyperlink ref="E6" location="'不同类型的人员投入情况 -部门'!A1" display="17"/>
    <hyperlink ref="E7" location="'不同类型的人员投入情况 -部门'!A1" display="18"/>
    <hyperlink ref="E8" location="'不同类型的人员投入情况 -部门'!A1" display="19"/>
    <hyperlink ref="E9" location="'不同类型的人员投入情况 -部门'!A1" display="20"/>
    <hyperlink ref="E10" location="'不同类型的人员投入情况 -部门'!A1" display="21"/>
    <hyperlink ref="E11" location="'不同类型的人员投入情况 -部门'!A1" display="22"/>
    <hyperlink ref="E12" location="'不同类型的人员投入情况 -部门'!A1" display="23"/>
    <hyperlink ref="E13" location="'不同类型的人员投入情况 -部门'!A1" display="24"/>
    <hyperlink ref="E14" location="'不同类型的人员投入情况 -部门'!A1" display="25"/>
    <hyperlink ref="E15" location="'不同类型的人员投入情况 -部门'!A1" display="26"/>
    <hyperlink ref="E16" location="'不同类型的人员投入情况 -部门'!A1" display="27"/>
    <hyperlink ref="E17" location="'不同类型的人员投入情况 -部门'!A1" display="28"/>
    <hyperlink ref="E18" location="'不同类型的人员投入情况 -部门'!A1" display="29"/>
    <hyperlink ref="E19" location="'不同类型的人员投入情况 -部门'!A1" display="30"/>
    <hyperlink ref="E20" location="'不同类型的人员投入情况 -部门'!A1" display="31"/>
    <hyperlink ref="E21" location="'不同类型的人员投入情况 -部门'!A1" display="32"/>
    <hyperlink ref="E22" location="'不同类型的人员投入情况 -部门'!A1" display="33"/>
    <hyperlink ref="E23" location="'不同类型的人员投入情况 -部门'!A1" display="34"/>
    <hyperlink ref="E24" location="'不同类型的人员投入情况 -部门'!A1" display="35"/>
    <hyperlink ref="E25" location="'不同类型的人员投入情况 -部门'!A1" display="36"/>
    <hyperlink ref="E26" location="'不同类型的人员投入情况 -部门'!A1" display="37"/>
    <hyperlink ref="E27" location="'不同类型的人员投入情况 -部门'!A1" display="38"/>
    <hyperlink ref="E28" location="'不同类型的人员投入情况 -部门'!A1" display="39"/>
    <hyperlink ref="E29" location="'不同类型的人员投入情况 -部门'!A1" display="40"/>
    <hyperlink ref="F5" location="'不同类型的人员投入情况 -部门'!A1" display="17"/>
    <hyperlink ref="F6" location="'不同类型的人员投入情况 -部门'!A1" display="18"/>
    <hyperlink ref="F7" location="'不同类型的人员投入情况 -部门'!A1" display="19"/>
    <hyperlink ref="F8" location="'不同类型的人员投入情况 -部门'!A1" display="20"/>
    <hyperlink ref="F9" location="'不同类型的人员投入情况 -部门'!A1" display="21"/>
    <hyperlink ref="F10" location="'不同类型的人员投入情况 -部门'!A1" display="22"/>
    <hyperlink ref="F11" location="'不同类型的人员投入情况 -部门'!A1" display="23"/>
    <hyperlink ref="F12" location="'不同类型的人员投入情况 -部门'!A1" display="24"/>
    <hyperlink ref="F13" location="'不同类型的人员投入情况 -部门'!A1" display="25"/>
    <hyperlink ref="F14" location="'不同类型的人员投入情况 -部门'!A1" display="26"/>
    <hyperlink ref="F15" location="'不同类型的人员投入情况 -部门'!A1" display="27"/>
    <hyperlink ref="F16" location="'不同类型的人员投入情况 -部门'!A1" display="28"/>
    <hyperlink ref="F17" location="'不同类型的人员投入情况 -部门'!A1" display="29"/>
    <hyperlink ref="F18" location="'不同类型的人员投入情况 -部门'!A1" display="30"/>
    <hyperlink ref="F19" location="'不同类型的人员投入情况 -部门'!A1" display="31"/>
    <hyperlink ref="F20" location="'不同类型的人员投入情况 -部门'!A1" display="32"/>
    <hyperlink ref="F21" location="'不同类型的人员投入情况 -部门'!A1" display="33"/>
    <hyperlink ref="F22" location="'不同类型的人员投入情况 -部门'!A1" display="34"/>
    <hyperlink ref="F23" location="'不同类型的人员投入情况 -部门'!A1" display="35"/>
    <hyperlink ref="F24" location="'不同类型的人员投入情况 -部门'!A1" display="36"/>
    <hyperlink ref="F25" location="'不同类型的人员投入情况 -部门'!A1" display="37"/>
    <hyperlink ref="F26" location="'不同类型的人员投入情况 -部门'!A1" display="38"/>
    <hyperlink ref="F27" location="'不同类型的人员投入情况 -部门'!A1" display="39"/>
    <hyperlink ref="F28" location="'不同类型的人员投入情况 -部门'!A1" display="40"/>
    <hyperlink ref="F29" location="'不同类型的人员投入情况 -部门'!A1" display="41"/>
    <hyperlink ref="G5" location="'不同类型的人员投入情况 -部门'!A1" display="18"/>
    <hyperlink ref="G6" location="'不同类型的人员投入情况 -部门'!A1" display="19"/>
    <hyperlink ref="G7" location="'不同类型的人员投入情况 -部门'!A1" display="20"/>
    <hyperlink ref="G8" location="'不同类型的人员投入情况 -部门'!A1" display="21"/>
    <hyperlink ref="G9" location="'不同类型的人员投入情况 -部门'!A1" display="22"/>
    <hyperlink ref="G10" location="'不同类型的人员投入情况 -部门'!A1" display="23"/>
    <hyperlink ref="G11" location="'不同类型的人员投入情况 -部门'!A1" display="24"/>
    <hyperlink ref="G12" location="'不同类型的人员投入情况 -部门'!A1" display="25"/>
    <hyperlink ref="G13" location="'不同类型的人员投入情况 -部门'!A1" display="26"/>
    <hyperlink ref="G14" location="'不同类型的人员投入情况 -部门'!A1" display="27"/>
    <hyperlink ref="G15" location="'不同类型的人员投入情况 -部门'!A1" display="28"/>
    <hyperlink ref="G16" location="'不同类型的人员投入情况 -部门'!A1" display="29"/>
    <hyperlink ref="G17" location="'不同类型的人员投入情况 -部门'!A1" display="30"/>
    <hyperlink ref="G18" location="'不同类型的人员投入情况 -部门'!A1" display="31"/>
    <hyperlink ref="G19" location="'不同类型的人员投入情况 -部门'!A1" display="32"/>
    <hyperlink ref="G20" location="'不同类型的人员投入情况 -部门'!A1" display="33"/>
    <hyperlink ref="G21" location="'不同类型的人员投入情况 -部门'!A1" display="34"/>
    <hyperlink ref="G22" location="'不同类型的人员投入情况 -部门'!A1" display="35"/>
    <hyperlink ref="G23" location="'不同类型的人员投入情况 -部门'!A1" display="36"/>
    <hyperlink ref="G24" location="'不同类型的人员投入情况 -部门'!A1" display="37"/>
    <hyperlink ref="G25" location="'不同类型的人员投入情况 -部门'!A1" display="38"/>
    <hyperlink ref="G26" location="'不同类型的人员投入情况 -部门'!A1" display="39"/>
    <hyperlink ref="G27" location="'不同类型的人员投入情况 -部门'!A1" display="40"/>
    <hyperlink ref="G28" location="'不同类型的人员投入情况 -部门'!A1" display="41"/>
    <hyperlink ref="G29" location="'不同类型的人员投入情况 -部门'!A1" display="42"/>
    <hyperlink ref="H5" location="'不同类型的人员投入情况 -部门'!A1" display="19"/>
    <hyperlink ref="H6" location="'不同类型的人员投入情况 -部门'!A1" display="20"/>
    <hyperlink ref="H7" location="'不同类型的人员投入情况 -部门'!A1" display="21"/>
    <hyperlink ref="H8" location="'不同类型的人员投入情况 -部门'!A1" display="22"/>
    <hyperlink ref="H9" location="'不同类型的人员投入情况 -部门'!A1" display="23"/>
    <hyperlink ref="H10" location="'不同类型的人员投入情况 -部门'!A1" display="24"/>
    <hyperlink ref="H11" location="'不同类型的人员投入情况 -部门'!A1" display="25"/>
    <hyperlink ref="H12" location="'不同类型的人员投入情况 -部门'!A1" display="26"/>
    <hyperlink ref="H13" location="'不同类型的人员投入情况 -部门'!A1" display="27"/>
    <hyperlink ref="H14" location="'不同类型的人员投入情况 -部门'!A1" display="28"/>
    <hyperlink ref="H15" location="'不同类型的人员投入情况 -部门'!A1" display="29"/>
    <hyperlink ref="H16" location="'不同类型的人员投入情况 -部门'!A1" display="30"/>
    <hyperlink ref="H17" location="'不同类型的人员投入情况 -部门'!A1" display="31"/>
    <hyperlink ref="H18" location="'不同类型的人员投入情况 -部门'!A1" display="32"/>
    <hyperlink ref="H19" location="'不同类型的人员投入情况 -部门'!A1" display="33"/>
    <hyperlink ref="H20" location="'不同类型的人员投入情况 -部门'!A1" display="34"/>
    <hyperlink ref="H21" location="'不同类型的人员投入情况 -部门'!A1" display="35"/>
    <hyperlink ref="H22" location="'不同类型的人员投入情况 -部门'!A1" display="36"/>
    <hyperlink ref="H23" location="'不同类型的人员投入情况 -部门'!A1" display="37"/>
    <hyperlink ref="H24" location="'不同类型的人员投入情况 -部门'!A1" display="38"/>
    <hyperlink ref="H25" location="'不同类型的人员投入情况 -部门'!A1" display="39"/>
    <hyperlink ref="H26" location="'不同类型的人员投入情况 -部门'!A1" display="40"/>
    <hyperlink ref="H27" location="'不同类型的人员投入情况 -部门'!A1" display="41"/>
    <hyperlink ref="H28" location="'不同类型的人员投入情况 -部门'!A1" display="42"/>
    <hyperlink ref="H29" location="'不同类型的人员投入情况 -部门'!A1" display="43"/>
    <hyperlink ref="I5" location="'不同类型的人员投入情况 -部门'!A1" display="20"/>
    <hyperlink ref="I6" location="'不同类型的人员投入情况 -部门'!A1" display="21"/>
    <hyperlink ref="I7" location="'不同类型的人员投入情况 -部门'!A1" display="22"/>
    <hyperlink ref="I8" location="'不同类型的人员投入情况 -部门'!A1" display="23"/>
    <hyperlink ref="I9" location="'不同类型的人员投入情况 -部门'!A1" display="24"/>
    <hyperlink ref="I10" location="'不同类型的人员投入情况 -部门'!A1" display="25"/>
    <hyperlink ref="I11" location="'不同类型的人员投入情况 -部门'!A1" display="26"/>
    <hyperlink ref="I12" location="'不同类型的人员投入情况 -部门'!A1" display="27"/>
    <hyperlink ref="I13" location="'不同类型的人员投入情况 -部门'!A1" display="28"/>
    <hyperlink ref="I14" location="'不同类型的人员投入情况 -部门'!A1" display="29"/>
    <hyperlink ref="I15" location="'不同类型的人员投入情况 -部门'!A1" display="30"/>
    <hyperlink ref="I16" location="'不同类型的人员投入情况 -部门'!A1" display="31"/>
    <hyperlink ref="I17" location="'不同类型的人员投入情况 -部门'!A1" display="32"/>
    <hyperlink ref="I18" location="'不同类型的人员投入情况 -部门'!A1" display="33"/>
    <hyperlink ref="I19" location="'不同类型的人员投入情况 -部门'!A1" display="34"/>
    <hyperlink ref="I20" location="'不同类型的人员投入情况 -部门'!A1" display="35"/>
    <hyperlink ref="I21" location="'不同类型的人员投入情况 -部门'!A1" display="36"/>
    <hyperlink ref="I22" location="'不同类型的人员投入情况 -部门'!A1" display="37"/>
    <hyperlink ref="I23" location="'不同类型的人员投入情况 -部门'!A1" display="38"/>
    <hyperlink ref="I24" location="'不同类型的人员投入情况 -部门'!A1" display="39"/>
    <hyperlink ref="I25" location="'不同类型的人员投入情况 -部门'!A1" display="40"/>
    <hyperlink ref="I26" location="'不同类型的人员投入情况 -部门'!A1" display="41"/>
    <hyperlink ref="I27" location="'不同类型的人员投入情况 -部门'!A1" display="42"/>
    <hyperlink ref="I28" location="'不同类型的人员投入情况 -部门'!A1" display="43"/>
    <hyperlink ref="I29" location="'不同类型的人员投入情况 -部门'!A1" display="44"/>
    <hyperlink ref="J5" location="'不同类型的人员投入情况 -部门'!A1" display="21"/>
    <hyperlink ref="J6" location="'不同类型的人员投入情况 -部门'!A1" display="22"/>
    <hyperlink ref="J7" location="'不同类型的人员投入情况 -部门'!A1" display="23"/>
    <hyperlink ref="J8" location="'不同类型的人员投入情况 -部门'!A1" display="24"/>
    <hyperlink ref="J9" location="'不同类型的人员投入情况 -部门'!A1" display="25"/>
    <hyperlink ref="J10" location="'不同类型的人员投入情况 -部门'!A1" display="26"/>
    <hyperlink ref="J11" location="'不同类型的人员投入情况 -部门'!A1" display="27"/>
    <hyperlink ref="J12" location="'不同类型的人员投入情况 -部门'!A1" display="28"/>
    <hyperlink ref="J13" location="'不同类型的人员投入情况 -部门'!A1" display="29"/>
    <hyperlink ref="J14" location="'不同类型的人员投入情况 -部门'!A1" display="30"/>
    <hyperlink ref="J15" location="'不同类型的人员投入情况 -部门'!A1" display="31"/>
    <hyperlink ref="J16" location="'不同类型的人员投入情况 -部门'!A1" display="32"/>
    <hyperlink ref="J17" location="'不同类型的人员投入情况 -部门'!A1" display="33"/>
    <hyperlink ref="J18" location="'不同类型的人员投入情况 -部门'!A1" display="34"/>
    <hyperlink ref="J19" location="'不同类型的人员投入情况 -部门'!A1" display="35"/>
    <hyperlink ref="J20" location="'不同类型的人员投入情况 -部门'!A1" display="36"/>
    <hyperlink ref="J21" location="'不同类型的人员投入情况 -部门'!A1" display="37"/>
    <hyperlink ref="J22" location="'不同类型的人员投入情况 -部门'!A1" display="38"/>
    <hyperlink ref="J23" location="'不同类型的人员投入情况 -部门'!A1" display="39"/>
    <hyperlink ref="J24" location="'不同类型的人员投入情况 -部门'!A1" display="40"/>
    <hyperlink ref="J25" location="'不同类型的人员投入情况 -部门'!A1" display="41"/>
    <hyperlink ref="J26" location="'不同类型的人员投入情况 -部门'!A1" display="42"/>
    <hyperlink ref="J27" location="'不同类型的人员投入情况 -部门'!A1" display="43"/>
    <hyperlink ref="J28" location="'不同类型的人员投入情况 -部门'!A1" display="44"/>
    <hyperlink ref="J29" location="'不同类型的人员投入情况 -部门'!A1" display="45"/>
    <hyperlink ref="K5" location="'不同类型的人员投入情况 -部门'!A1" display="22"/>
    <hyperlink ref="K6" location="'不同类型的人员投入情况 -部门'!A1" display="23"/>
    <hyperlink ref="K7" location="'不同类型的人员投入情况 -部门'!A1" display="24"/>
    <hyperlink ref="K8" location="'不同类型的人员投入情况 -部门'!A1" display="25"/>
    <hyperlink ref="K9" location="'不同类型的人员投入情况 -部门'!A1" display="26"/>
    <hyperlink ref="K10" location="'不同类型的人员投入情况 -部门'!A1" display="27"/>
    <hyperlink ref="K11" location="'不同类型的人员投入情况 -部门'!A1" display="28"/>
    <hyperlink ref="K12" location="'不同类型的人员投入情况 -部门'!A1" display="29"/>
    <hyperlink ref="K13" location="'不同类型的人员投入情况 -部门'!A1" display="30"/>
    <hyperlink ref="K14" location="'不同类型的人员投入情况 -部门'!A1" display="31"/>
    <hyperlink ref="K15" location="'不同类型的人员投入情况 -部门'!A1" display="32"/>
    <hyperlink ref="K16" location="'不同类型的人员投入情况 -部门'!A1" display="33"/>
    <hyperlink ref="K17" location="'不同类型的人员投入情况 -部门'!A1" display="34"/>
    <hyperlink ref="K18" location="'不同类型的人员投入情况 -部门'!A1" display="35"/>
    <hyperlink ref="K19" location="'不同类型的人员投入情况 -部门'!A1" display="36"/>
    <hyperlink ref="K20" location="'不同类型的人员投入情况 -部门'!A1" display="37"/>
    <hyperlink ref="K21" location="'不同类型的人员投入情况 -部门'!A1" display="38"/>
    <hyperlink ref="K22" location="'不同类型的人员投入情况 -部门'!A1" display="39"/>
    <hyperlink ref="K23" location="'不同类型的人员投入情况 -部门'!A1" display="40"/>
    <hyperlink ref="K24" location="'不同类型的人员投入情况 -部门'!A1" display="41"/>
    <hyperlink ref="K25" location="'不同类型的人员投入情况 -部门'!A1" display="42"/>
    <hyperlink ref="K26" location="'不同类型的人员投入情况 -部门'!A1" display="43"/>
    <hyperlink ref="K27" location="'不同类型的人员投入情况 -部门'!A1" display="44"/>
    <hyperlink ref="K28" location="'不同类型的人员投入情况 -部门'!A1" display="45"/>
    <hyperlink ref="K29" location="'不同类型的人员投入情况 -部门'!A1" display="46"/>
    <hyperlink ref="L5" location="'不同类型的人员投入情况 -部门'!A1" display="23"/>
    <hyperlink ref="L6" location="'不同类型的人员投入情况 -部门'!A1" display="24"/>
    <hyperlink ref="L7" location="'不同类型的人员投入情况 -部门'!A1" display="25"/>
    <hyperlink ref="L8" location="'不同类型的人员投入情况 -部门'!A1" display="26"/>
    <hyperlink ref="L9" location="'不同类型的人员投入情况 -部门'!A1" display="27"/>
    <hyperlink ref="L10" location="'不同类型的人员投入情况 -部门'!A1" display="28"/>
    <hyperlink ref="L11" location="'不同类型的人员投入情况 -部门'!A1" display="29"/>
    <hyperlink ref="L12" location="'不同类型的人员投入情况 -部门'!A1" display="30"/>
    <hyperlink ref="L13" location="'不同类型的人员投入情况 -部门'!A1" display="31"/>
    <hyperlink ref="L14" location="'不同类型的人员投入情况 -部门'!A1" display="32"/>
    <hyperlink ref="L15" location="'不同类型的人员投入情况 -部门'!A1" display="33"/>
    <hyperlink ref="L16" location="'不同类型的人员投入情况 -部门'!A1" display="34"/>
    <hyperlink ref="L17" location="'不同类型的人员投入情况 -部门'!A1" display="35"/>
    <hyperlink ref="L18" location="'不同类型的人员投入情况 -部门'!A1" display="36"/>
    <hyperlink ref="L19" location="'不同类型的人员投入情况 -部门'!A1" display="37"/>
    <hyperlink ref="L20" location="'不同类型的人员投入情况 -部门'!A1" display="38"/>
    <hyperlink ref="L21" location="'不同类型的人员投入情况 -部门'!A1" display="39"/>
    <hyperlink ref="L22" location="'不同类型的人员投入情况 -部门'!A1" display="40"/>
    <hyperlink ref="L23" location="'不同类型的人员投入情况 -部门'!A1" display="41"/>
    <hyperlink ref="L24" location="'不同类型的人员投入情况 -部门'!A1" display="42"/>
    <hyperlink ref="L25" location="'不同类型的人员投入情况 -部门'!A1" display="43"/>
    <hyperlink ref="L26" location="'不同类型的人员投入情况 -部门'!A1" display="44"/>
    <hyperlink ref="L27" location="'不同类型的人员投入情况 -部门'!A1" display="45"/>
    <hyperlink ref="L28" location="'不同类型的人员投入情况 -部门'!A1" display="46"/>
    <hyperlink ref="L29" location="'不同类型的人员投入情况 -部门'!A1" display="47"/>
    <hyperlink ref="M5" location="'不同类型的人员投入情况 -部门'!A1" display="24"/>
    <hyperlink ref="M6" location="'不同类型的人员投入情况 -部门'!A1" display="25"/>
    <hyperlink ref="M7" location="'不同类型的人员投入情况 -部门'!A1" display="26"/>
    <hyperlink ref="M8" location="'不同类型的人员投入情况 -部门'!A1" display="27"/>
    <hyperlink ref="M9" location="'不同类型的人员投入情况 -部门'!A1" display="28"/>
    <hyperlink ref="M10" location="'不同类型的人员投入情况 -部门'!A1" display="29"/>
    <hyperlink ref="M11" location="'不同类型的人员投入情况 -部门'!A1" display="30"/>
    <hyperlink ref="M12" location="'不同类型的人员投入情况 -部门'!A1" display="31"/>
    <hyperlink ref="M13" location="'不同类型的人员投入情况 -部门'!A1" display="32"/>
    <hyperlink ref="M14" location="'不同类型的人员投入情况 -部门'!A1" display="33"/>
    <hyperlink ref="M15" location="'不同类型的人员投入情况 -部门'!A1" display="34"/>
    <hyperlink ref="M16" location="'不同类型的人员投入情况 -部门'!A1" display="35"/>
    <hyperlink ref="M17" location="'不同类型的人员投入情况 -部门'!A1" display="36"/>
    <hyperlink ref="M18" location="'不同类型的人员投入情况 -部门'!A1" display="37"/>
    <hyperlink ref="M19" location="'不同类型的人员投入情况 -部门'!A1" display="38"/>
    <hyperlink ref="M20" location="'不同类型的人员投入情况 -部门'!A1" display="39"/>
    <hyperlink ref="M21" location="'不同类型的人员投入情况 -部门'!A1" display="40"/>
    <hyperlink ref="M22" location="'不同类型的人员投入情况 -部门'!A1" display="41"/>
    <hyperlink ref="M23" location="'不同类型的人员投入情况 -部门'!A1" display="42"/>
    <hyperlink ref="M24" location="'不同类型的人员投入情况 -部门'!A1" display="43"/>
    <hyperlink ref="M25" location="'不同类型的人员投入情况 -部门'!A1" display="44"/>
    <hyperlink ref="M26" location="'不同类型的人员投入情况 -部门'!A1" display="45"/>
    <hyperlink ref="M27" location="'不同类型的人员投入情况 -部门'!A1" display="46"/>
    <hyperlink ref="M28" location="'不同类型的人员投入情况 -部门'!A1" display="47"/>
    <hyperlink ref="M29" location="'不同类型的人员投入情况 -部门'!A1" display="48"/>
    <hyperlink ref="N5" location="'不同类型的人员投入情况 -部门'!A1" display="25"/>
    <hyperlink ref="N6" location="'不同类型的人员投入情况 -部门'!A1" display="26"/>
    <hyperlink ref="N7" location="'不同类型的人员投入情况 -部门'!A1" display="27"/>
    <hyperlink ref="N8" location="'不同类型的人员投入情况 -部门'!A1" display="28"/>
    <hyperlink ref="N9" location="'不同类型的人员投入情况 -部门'!A1" display="29"/>
    <hyperlink ref="N10" location="'不同类型的人员投入情况 -部门'!A1" display="30"/>
    <hyperlink ref="N11" location="'不同类型的人员投入情况 -部门'!A1" display="31"/>
    <hyperlink ref="N12" location="'不同类型的人员投入情况 -部门'!A1" display="32"/>
    <hyperlink ref="N13" location="'不同类型的人员投入情况 -部门'!A1" display="33"/>
    <hyperlink ref="N14" location="'不同类型的人员投入情况 -部门'!A1" display="34"/>
    <hyperlink ref="N15" location="'不同类型的人员投入情况 -部门'!A1" display="35"/>
    <hyperlink ref="N16" location="'不同类型的人员投入情况 -部门'!A1" display="36"/>
    <hyperlink ref="N17" location="'不同类型的人员投入情况 -部门'!A1" display="37"/>
    <hyperlink ref="N18" location="'不同类型的人员投入情况 -部门'!A1" display="38"/>
    <hyperlink ref="N19" location="'不同类型的人员投入情况 -部门'!A1" display="39"/>
    <hyperlink ref="N20" location="'不同类型的人员投入情况 -部门'!A1" display="40"/>
    <hyperlink ref="N21" location="'不同类型的人员投入情况 -部门'!A1" display="41"/>
    <hyperlink ref="N22" location="'不同类型的人员投入情况 -部门'!A1" display="42"/>
    <hyperlink ref="N23" location="'不同类型的人员投入情况 -部门'!A1" display="43"/>
    <hyperlink ref="N24" location="'不同类型的人员投入情况 -部门'!A1" display="44"/>
    <hyperlink ref="N25" location="'不同类型的人员投入情况 -部门'!A1" display="45"/>
    <hyperlink ref="N26" location="'不同类型的人员投入情况 -部门'!A1" display="46"/>
    <hyperlink ref="N27" location="'不同类型的人员投入情况 -部门'!A1" display="47"/>
    <hyperlink ref="N28" location="'不同类型的人员投入情况 -部门'!A1" display="48"/>
    <hyperlink ref="N29" location="'不同类型的人员投入情况 -部门'!A1" display="49"/>
    <hyperlink ref="O5" location="'不同类型的人员投入情况 -部门'!A1" display="26"/>
    <hyperlink ref="O6" location="'不同类型的人员投入情况 -部门'!A1" display="27"/>
    <hyperlink ref="O7" location="'不同类型的人员投入情况 -部门'!A1" display="28"/>
    <hyperlink ref="O8" location="'不同类型的人员投入情况 -部门'!A1" display="29"/>
    <hyperlink ref="O9" location="'不同类型的人员投入情况 -部门'!A1" display="30"/>
    <hyperlink ref="O10" location="'不同类型的人员投入情况 -部门'!A1" display="31"/>
    <hyperlink ref="O11" location="'不同类型的人员投入情况 -部门'!A1" display="32"/>
    <hyperlink ref="O12" location="'不同类型的人员投入情况 -部门'!A1" display="33"/>
    <hyperlink ref="O13" location="'不同类型的人员投入情况 -部门'!A1" display="34"/>
    <hyperlink ref="O14" location="'不同类型的人员投入情况 -部门'!A1" display="35"/>
    <hyperlink ref="O15" location="'不同类型的人员投入情况 -部门'!A1" display="36"/>
    <hyperlink ref="O16" location="'不同类型的人员投入情况 -部门'!A1" display="37"/>
    <hyperlink ref="O17" location="'不同类型的人员投入情况 -部门'!A1" display="38"/>
    <hyperlink ref="O18" location="'不同类型的人员投入情况 -部门'!A1" display="39"/>
    <hyperlink ref="O19" location="'不同类型的人员投入情况 -部门'!A1" display="40"/>
    <hyperlink ref="O20" location="'不同类型的人员投入情况 -部门'!A1" display="41"/>
    <hyperlink ref="O21" location="'不同类型的人员投入情况 -部门'!A1" display="42"/>
    <hyperlink ref="O22" location="'不同类型的人员投入情况 -部门'!A1" display="43"/>
    <hyperlink ref="O23" location="'不同类型的人员投入情况 -部门'!A1" display="44"/>
    <hyperlink ref="O24" location="'不同类型的人员投入情况 -部门'!A1" display="45"/>
    <hyperlink ref="O25" location="'不同类型的人员投入情况 -部门'!A1" display="46"/>
    <hyperlink ref="O26" location="'不同类型的人员投入情况 -部门'!A1" display="47"/>
    <hyperlink ref="O27" location="'不同类型的人员投入情况 -部门'!A1" display="48"/>
    <hyperlink ref="O28" location="'不同类型的人员投入情况 -部门'!A1" display="49"/>
    <hyperlink ref="O29" location="'不同类型的人员投入情况 -部门'!A1" display="50"/>
    <hyperlink ref="P5" location="'不同类型的人员投入情况 -部门'!A1" display="27"/>
    <hyperlink ref="P6" location="'不同类型的人员投入情况 -部门'!A1" display="28"/>
    <hyperlink ref="P7" location="'不同类型的人员投入情况 -部门'!A1" display="29"/>
    <hyperlink ref="P8" location="'不同类型的人员投入情况 -部门'!A1" display="30"/>
    <hyperlink ref="P9" location="'不同类型的人员投入情况 -部门'!A1" display="31"/>
    <hyperlink ref="P10" location="'不同类型的人员投入情况 -部门'!A1" display="32"/>
    <hyperlink ref="P11" location="'不同类型的人员投入情况 -部门'!A1" display="33"/>
    <hyperlink ref="P12" location="'不同类型的人员投入情况 -部门'!A1" display="34"/>
    <hyperlink ref="P13" location="'不同类型的人员投入情况 -部门'!A1" display="35"/>
    <hyperlink ref="P14" location="'不同类型的人员投入情况 -部门'!A1" display="36"/>
    <hyperlink ref="P15" location="'不同类型的人员投入情况 -部门'!A1" display="37"/>
    <hyperlink ref="P16" location="'不同类型的人员投入情况 -部门'!A1" display="38"/>
    <hyperlink ref="P17" location="'不同类型的人员投入情况 -部门'!A1" display="39"/>
    <hyperlink ref="P18" location="'不同类型的人员投入情况 -部门'!A1" display="40"/>
    <hyperlink ref="P19" location="'不同类型的人员投入情况 -部门'!A1" display="41"/>
    <hyperlink ref="P20" location="'不同类型的人员投入情况 -部门'!A1" display="42"/>
    <hyperlink ref="P21" location="'不同类型的人员投入情况 -部门'!A1" display="43"/>
    <hyperlink ref="P22" location="'不同类型的人员投入情况 -部门'!A1" display="44"/>
    <hyperlink ref="P23" location="'不同类型的人员投入情况 -部门'!A1" display="45"/>
    <hyperlink ref="P24" location="'不同类型的人员投入情况 -部门'!A1" display="46"/>
    <hyperlink ref="P25" location="'不同类型的人员投入情况 -部门'!A1" display="47"/>
    <hyperlink ref="P26" location="'不同类型的人员投入情况 -部门'!A1" display="48"/>
    <hyperlink ref="P27" location="'不同类型的人员投入情况 -部门'!A1" display="49"/>
    <hyperlink ref="P28" location="'不同类型的人员投入情况 -部门'!A1" display="50"/>
    <hyperlink ref="P29" location="'不同类型的人员投入情况 -部门'!A1" display="51"/>
    <hyperlink ref="Q5" location="'不同类型的人员投入情况 -部门'!A1" display="28"/>
    <hyperlink ref="Q6" location="'不同类型的人员投入情况 -部门'!A1" display="29"/>
    <hyperlink ref="Q7" location="'不同类型的人员投入情况 -部门'!A1" display="30"/>
    <hyperlink ref="Q8" location="'不同类型的人员投入情况 -部门'!A1" display="31"/>
    <hyperlink ref="Q9" location="'不同类型的人员投入情况 -部门'!A1" display="32"/>
    <hyperlink ref="Q10" location="'不同类型的人员投入情况 -部门'!A1" display="33"/>
    <hyperlink ref="Q11" location="'不同类型的人员投入情况 -部门'!A1" display="34"/>
    <hyperlink ref="Q12" location="'不同类型的人员投入情况 -部门'!A1" display="35"/>
    <hyperlink ref="Q13" location="'不同类型的人员投入情况 -部门'!A1" display="36"/>
    <hyperlink ref="Q14" location="'不同类型的人员投入情况 -部门'!A1" display="37"/>
    <hyperlink ref="Q15" location="'不同类型的人员投入情况 -部门'!A1" display="38"/>
    <hyperlink ref="Q16" location="'不同类型的人员投入情况 -部门'!A1" display="39"/>
    <hyperlink ref="Q17" location="'不同类型的人员投入情况 -部门'!A1" display="40"/>
    <hyperlink ref="Q18" location="'不同类型的人员投入情况 -部门'!A1" display="41"/>
    <hyperlink ref="Q19" location="'不同类型的人员投入情况 -部门'!A1" display="42"/>
    <hyperlink ref="Q20" location="'不同类型的人员投入情况 -部门'!A1" display="43"/>
    <hyperlink ref="Q21" location="'不同类型的人员投入情况 -部门'!A1" display="44"/>
    <hyperlink ref="Q22" location="'不同类型的人员投入情况 -部门'!A1" display="45"/>
    <hyperlink ref="Q23" location="'不同类型的人员投入情况 -部门'!A1" display="46"/>
    <hyperlink ref="Q24" location="'不同类型的人员投入情况 -部门'!A1" display="47"/>
    <hyperlink ref="Q25" location="'不同类型的人员投入情况 -部门'!A1" display="48"/>
    <hyperlink ref="Q26" location="'不同类型的人员投入情况 -部门'!A1" display="49"/>
    <hyperlink ref="Q27" location="'不同类型的人员投入情况 -部门'!A1" display="50"/>
    <hyperlink ref="Q28" location="'不同类型的人员投入情况 -部门'!A1" display="51"/>
    <hyperlink ref="Q29" location="'不同类型的人员投入情况 -部门'!A1" display="52"/>
    <hyperlink ref="R5" location="'不同类型的人员投入情况 -部门'!A1" display="29"/>
    <hyperlink ref="R6" location="'不同类型的人员投入情况 -部门'!A1" display="30"/>
    <hyperlink ref="R7" location="'不同类型的人员投入情况 -部门'!A1" display="31"/>
    <hyperlink ref="R8" location="'不同类型的人员投入情况 -部门'!A1" display="32"/>
    <hyperlink ref="R9" location="'不同类型的人员投入情况 -部门'!A1" display="33"/>
    <hyperlink ref="R10" location="'不同类型的人员投入情况 -部门'!A1" display="34"/>
    <hyperlink ref="R11" location="'不同类型的人员投入情况 -部门'!A1" display="35"/>
    <hyperlink ref="R12" location="'不同类型的人员投入情况 -部门'!A1" display="36"/>
    <hyperlink ref="R13" location="'不同类型的人员投入情况 -部门'!A1" display="37"/>
    <hyperlink ref="R14" location="'不同类型的人员投入情况 -部门'!A1" display="38"/>
    <hyperlink ref="R15" location="'不同类型的人员投入情况 -部门'!A1" display="39"/>
    <hyperlink ref="R16" location="'不同类型的人员投入情况 -部门'!A1" display="40"/>
    <hyperlink ref="R17" location="'不同类型的人员投入情况 -部门'!A1" display="41"/>
    <hyperlink ref="R18" location="'不同类型的人员投入情况 -部门'!A1" display="42"/>
    <hyperlink ref="R19" location="'不同类型的人员投入情况 -部门'!A1" display="43"/>
    <hyperlink ref="R20" location="'不同类型的人员投入情况 -部门'!A1" display="44"/>
    <hyperlink ref="R21" location="'不同类型的人员投入情况 -部门'!A1" display="45"/>
    <hyperlink ref="R22" location="'不同类型的人员投入情况 -部门'!A1" display="46"/>
    <hyperlink ref="R23" location="'不同类型的人员投入情况 -部门'!A1" display="47"/>
    <hyperlink ref="R24" location="'不同类型的人员投入情况 -部门'!A1" display="48"/>
    <hyperlink ref="R25" location="'不同类型的人员投入情况 -部门'!A1" display="49"/>
    <hyperlink ref="R26" location="'不同类型的人员投入情况 -部门'!A1" display="50"/>
    <hyperlink ref="R27" location="'不同类型的人员投入情况 -部门'!A1" display="51"/>
    <hyperlink ref="R28" location="'不同类型的人员投入情况 -部门'!A1" display="52"/>
    <hyperlink ref="R29" location="'不同类型的人员投入情况 -部门'!A1" display="53"/>
    <hyperlink ref="S5" location="'不同类型的人员投入情况 -部门'!A1" display="30"/>
    <hyperlink ref="S6" location="'不同类型的人员投入情况 -部门'!A1" display="31"/>
    <hyperlink ref="S7" location="'不同类型的人员投入情况 -部门'!A1" display="32"/>
    <hyperlink ref="S8" location="'不同类型的人员投入情况 -部门'!A1" display="33"/>
    <hyperlink ref="S9" location="'不同类型的人员投入情况 -部门'!A1" display="34"/>
    <hyperlink ref="S10" location="'不同类型的人员投入情况 -部门'!A1" display="35"/>
    <hyperlink ref="S11" location="'不同类型的人员投入情况 -部门'!A1" display="36"/>
    <hyperlink ref="S12" location="'不同类型的人员投入情况 -部门'!A1" display="37"/>
    <hyperlink ref="S13" location="'不同类型的人员投入情况 -部门'!A1" display="38"/>
    <hyperlink ref="S14" location="'不同类型的人员投入情况 -部门'!A1" display="39"/>
    <hyperlink ref="S15" location="'不同类型的人员投入情况 -部门'!A1" display="40"/>
    <hyperlink ref="S16" location="'不同类型的人员投入情况 -部门'!A1" display="41"/>
    <hyperlink ref="S17" location="'不同类型的人员投入情况 -部门'!A1" display="42"/>
    <hyperlink ref="S18" location="'不同类型的人员投入情况 -部门'!A1" display="43"/>
    <hyperlink ref="S19" location="'不同类型的人员投入情况 -部门'!A1" display="44"/>
    <hyperlink ref="S20" location="'不同类型的人员投入情况 -部门'!A1" display="45"/>
    <hyperlink ref="S21" location="'不同类型的人员投入情况 -部门'!A1" display="46"/>
    <hyperlink ref="S22" location="'不同类型的人员投入情况 -部门'!A1" display="47"/>
    <hyperlink ref="S23" location="'不同类型的人员投入情况 -部门'!A1" display="48"/>
    <hyperlink ref="S24" location="'不同类型的人员投入情况 -部门'!A1" display="49"/>
    <hyperlink ref="S25" location="'不同类型的人员投入情况 -部门'!A1" display="50"/>
    <hyperlink ref="S26" location="'不同类型的人员投入情况 -部门'!A1" display="51"/>
    <hyperlink ref="S27" location="'不同类型的人员投入情况 -部门'!A1" display="52"/>
    <hyperlink ref="S28" location="'不同类型的人员投入情况 -部门'!A1" display="53"/>
    <hyperlink ref="S29" location="'不同类型的人员投入情况 -部门'!A1" display="54"/>
    <hyperlink ref="T5" location="'不同类型的人员投入情况 -部门'!A1" display="31"/>
    <hyperlink ref="T6" location="'不同类型的人员投入情况 -部门'!A1" display="32"/>
    <hyperlink ref="T7" location="'不同类型的人员投入情况 -部门'!A1" display="33"/>
    <hyperlink ref="T8" location="'不同类型的人员投入情况 -部门'!A1" display="34"/>
    <hyperlink ref="T9" location="'不同类型的人员投入情况 -部门'!A1" display="35"/>
    <hyperlink ref="T10" location="'不同类型的人员投入情况 -部门'!A1" display="36"/>
    <hyperlink ref="T11" location="'不同类型的人员投入情况 -部门'!A1" display="37"/>
    <hyperlink ref="T12" location="'不同类型的人员投入情况 -部门'!A1" display="38"/>
    <hyperlink ref="T13" location="'不同类型的人员投入情况 -部门'!A1" display="39"/>
    <hyperlink ref="T14" location="'不同类型的人员投入情况 -部门'!A1" display="40"/>
    <hyperlink ref="T15" location="'不同类型的人员投入情况 -部门'!A1" display="41"/>
    <hyperlink ref="T16" location="'不同类型的人员投入情况 -部门'!A1" display="42"/>
    <hyperlink ref="T17" location="'不同类型的人员投入情况 -部门'!A1" display="43"/>
    <hyperlink ref="T18" location="'不同类型的人员投入情况 -部门'!A1" display="44"/>
    <hyperlink ref="T19" location="'不同类型的人员投入情况 -部门'!A1" display="45"/>
    <hyperlink ref="T20" location="'不同类型的人员投入情况 -部门'!A1" display="46"/>
    <hyperlink ref="T21" location="'不同类型的人员投入情况 -部门'!A1" display="47"/>
    <hyperlink ref="T22" location="'不同类型的人员投入情况 -部门'!A1" display="48"/>
    <hyperlink ref="T23" location="'不同类型的人员投入情况 -部门'!A1" display="49"/>
    <hyperlink ref="T24" location="'不同类型的人员投入情况 -部门'!A1" display="50"/>
    <hyperlink ref="T25" location="'不同类型的人员投入情况 -部门'!A1" display="51"/>
    <hyperlink ref="T26" location="'不同类型的人员投入情况 -部门'!A1" display="52"/>
    <hyperlink ref="T27" location="'不同类型的人员投入情况 -部门'!A1" display="53"/>
    <hyperlink ref="T28" location="'不同类型的人员投入情况 -部门'!A1" display="54"/>
    <hyperlink ref="T29" location="'不同类型的人员投入情况 -部门'!A1" display="55"/>
    <hyperlink ref="U5" location="'不同类型的人员投入情况 -部门'!A1" display="32"/>
    <hyperlink ref="U6" location="'不同类型的人员投入情况 -部门'!A1" display="33"/>
    <hyperlink ref="U7" location="'不同类型的人员投入情况 -部门'!A1" display="34"/>
    <hyperlink ref="U8" location="'不同类型的人员投入情况 -部门'!A1" display="35"/>
    <hyperlink ref="U9" location="'不同类型的人员投入情况 -部门'!A1" display="36"/>
    <hyperlink ref="U10" location="'不同类型的人员投入情况 -部门'!A1" display="37"/>
    <hyperlink ref="U11" location="'不同类型的人员投入情况 -部门'!A1" display="38"/>
    <hyperlink ref="U12" location="'不同类型的人员投入情况 -部门'!A1" display="39"/>
    <hyperlink ref="U13" location="'不同类型的人员投入情况 -部门'!A1" display="40"/>
    <hyperlink ref="U14" location="'不同类型的人员投入情况 -部门'!A1" display="41"/>
    <hyperlink ref="U15" location="'不同类型的人员投入情况 -部门'!A1" display="42"/>
    <hyperlink ref="U16" location="'不同类型的人员投入情况 -部门'!A1" display="43"/>
    <hyperlink ref="U17" location="'不同类型的人员投入情况 -部门'!A1" display="44"/>
    <hyperlink ref="U18" location="'不同类型的人员投入情况 -部门'!A1" display="45"/>
    <hyperlink ref="U19" location="'不同类型的人员投入情况 -部门'!A1" display="46"/>
    <hyperlink ref="U20" location="'不同类型的人员投入情况 -部门'!A1" display="47"/>
    <hyperlink ref="U21" location="'不同类型的人员投入情况 -部门'!A1" display="48"/>
    <hyperlink ref="U22" location="'不同类型的人员投入情况 -部门'!A1" display="49"/>
    <hyperlink ref="U23" location="'不同类型的人员投入情况 -部门'!A1" display="50"/>
    <hyperlink ref="U24" location="'不同类型的人员投入情况 -部门'!A1" display="51"/>
    <hyperlink ref="U25" location="'不同类型的人员投入情况 -部门'!A1" display="52"/>
    <hyperlink ref="U26" location="'不同类型的人员投入情况 -部门'!A1" display="53"/>
    <hyperlink ref="U27" location="'不同类型的人员投入情况 -部门'!A1" display="54"/>
    <hyperlink ref="U28" location="'不同类型的人员投入情况 -部门'!A1" display="55"/>
    <hyperlink ref="U29" location="'不同类型的人员投入情况 -部门'!A1" display="56"/>
    <hyperlink ref="V5" location="'不同类型的人员投入情况 -部门'!A1" display="33"/>
    <hyperlink ref="V6" location="'不同类型的人员投入情况 -部门'!A1" display="34"/>
    <hyperlink ref="V7" location="'不同类型的人员投入情况 -部门'!A1" display="35"/>
    <hyperlink ref="V8" location="'不同类型的人员投入情况 -部门'!A1" display="36"/>
    <hyperlink ref="V9" location="'不同类型的人员投入情况 -部门'!A1" display="37"/>
    <hyperlink ref="V10" location="'不同类型的人员投入情况 -部门'!A1" display="38"/>
    <hyperlink ref="V11" location="'不同类型的人员投入情况 -部门'!A1" display="39"/>
    <hyperlink ref="V12" location="'不同类型的人员投入情况 -部门'!A1" display="40"/>
    <hyperlink ref="V13" location="'不同类型的人员投入情况 -部门'!A1" display="41"/>
    <hyperlink ref="V14" location="'不同类型的人员投入情况 -部门'!A1" display="42"/>
    <hyperlink ref="V15" location="'不同类型的人员投入情况 -部门'!A1" display="43"/>
    <hyperlink ref="V16" location="'不同类型的人员投入情况 -部门'!A1" display="44"/>
    <hyperlink ref="V17" location="'不同类型的人员投入情况 -部门'!A1" display="45"/>
    <hyperlink ref="V18" location="'不同类型的人员投入情况 -部门'!A1" display="46"/>
    <hyperlink ref="V19" location="'不同类型的人员投入情况 -部门'!A1" display="47"/>
    <hyperlink ref="V20" location="'不同类型的人员投入情况 -部门'!A1" display="48"/>
    <hyperlink ref="V21" location="'不同类型的人员投入情况 -部门'!A1" display="49"/>
    <hyperlink ref="V22" location="'不同类型的人员投入情况 -部门'!A1" display="50"/>
    <hyperlink ref="V23" location="'不同类型的人员投入情况 -部门'!A1" display="51"/>
    <hyperlink ref="V24" location="'不同类型的人员投入情况 -部门'!A1" display="52"/>
    <hyperlink ref="V25" location="'不同类型的人员投入情况 -部门'!A1" display="53"/>
    <hyperlink ref="V26" location="'不同类型的人员投入情况 -部门'!A1" display="54"/>
    <hyperlink ref="V27" location="'不同类型的人员投入情况 -部门'!A1" display="55"/>
    <hyperlink ref="V28" location="'不同类型的人员投入情况 -部门'!A1" display="56"/>
    <hyperlink ref="V29" location="'不同类型的人员投入情况 -部门'!A1" display="57"/>
    <hyperlink ref="W5" location="'不同类型的人员投入情况 -部门'!A1" display="34"/>
    <hyperlink ref="W6" location="'不同类型的人员投入情况 -部门'!A1" display="35"/>
    <hyperlink ref="W7" location="'不同类型的人员投入情况 -部门'!A1" display="36"/>
    <hyperlink ref="W8" location="'不同类型的人员投入情况 -部门'!A1" display="37"/>
    <hyperlink ref="W9" location="'不同类型的人员投入情况 -部门'!A1" display="38"/>
    <hyperlink ref="W10" location="'不同类型的人员投入情况 -部门'!A1" display="39"/>
    <hyperlink ref="W11" location="'不同类型的人员投入情况 -部门'!A1" display="40"/>
    <hyperlink ref="W12" location="'不同类型的人员投入情况 -部门'!A1" display="41"/>
    <hyperlink ref="W13" location="'不同类型的人员投入情况 -部门'!A1" display="42"/>
    <hyperlink ref="W14" location="'不同类型的人员投入情况 -部门'!A1" display="43"/>
    <hyperlink ref="W15" location="'不同类型的人员投入情况 -部门'!A1" display="44"/>
    <hyperlink ref="W16" location="'不同类型的人员投入情况 -部门'!A1" display="45"/>
    <hyperlink ref="W17" location="'不同类型的人员投入情况 -部门'!A1" display="46"/>
    <hyperlink ref="W18" location="'不同类型的人员投入情况 -部门'!A1" display="47"/>
    <hyperlink ref="W19" location="'不同类型的人员投入情况 -部门'!A1" display="48"/>
    <hyperlink ref="W20" location="'不同类型的人员投入情况 -部门'!A1" display="49"/>
    <hyperlink ref="W21" location="'不同类型的人员投入情况 -部门'!A1" display="50"/>
    <hyperlink ref="W22" location="'不同类型的人员投入情况 -部门'!A1" display="51"/>
    <hyperlink ref="W23" location="'不同类型的人员投入情况 -部门'!A1" display="52"/>
    <hyperlink ref="W24" location="'不同类型的人员投入情况 -部门'!A1" display="53"/>
    <hyperlink ref="W25" location="'不同类型的人员投入情况 -部门'!A1" display="54"/>
    <hyperlink ref="W26" location="'不同类型的人员投入情况 -部门'!A1" display="55"/>
    <hyperlink ref="W27" location="'不同类型的人员投入情况 -部门'!A1" display="56"/>
    <hyperlink ref="W28" location="'不同类型的人员投入情况 -部门'!A1" display="57"/>
    <hyperlink ref="W29" location="'不同类型的人员投入情况 -部门'!A1" display="58"/>
    <hyperlink ref="X5" location="'不同类型的人员投入情况 -部门'!A1" display="35"/>
    <hyperlink ref="X6" location="'不同类型的人员投入情况 -部门'!A1" display="36"/>
    <hyperlink ref="X7" location="'不同类型的人员投入情况 -部门'!A1" display="37"/>
    <hyperlink ref="X8" location="'不同类型的人员投入情况 -部门'!A1" display="38"/>
    <hyperlink ref="X9" location="'不同类型的人员投入情况 -部门'!A1" display="39"/>
    <hyperlink ref="X10" location="'不同类型的人员投入情况 -部门'!A1" display="40"/>
    <hyperlink ref="X11" location="'不同类型的人员投入情况 -部门'!A1" display="41"/>
    <hyperlink ref="X12" location="'不同类型的人员投入情况 -部门'!A1" display="42"/>
    <hyperlink ref="X13" location="'不同类型的人员投入情况 -部门'!A1" display="43"/>
    <hyperlink ref="X14" location="'不同类型的人员投入情况 -部门'!A1" display="44"/>
    <hyperlink ref="X15" location="'不同类型的人员投入情况 -部门'!A1" display="45"/>
    <hyperlink ref="X16" location="'不同类型的人员投入情况 -部门'!A1" display="46"/>
    <hyperlink ref="X17" location="'不同类型的人员投入情况 -部门'!A1" display="47"/>
    <hyperlink ref="X18" location="'不同类型的人员投入情况 -部门'!A1" display="48"/>
    <hyperlink ref="X19" location="'不同类型的人员投入情况 -部门'!A1" display="49"/>
    <hyperlink ref="X20" location="'不同类型的人员投入情况 -部门'!A1" display="50"/>
    <hyperlink ref="X21" location="'不同类型的人员投入情况 -部门'!A1" display="51"/>
    <hyperlink ref="X22" location="'不同类型的人员投入情况 -部门'!A1" display="52"/>
    <hyperlink ref="X23" location="'不同类型的人员投入情况 -部门'!A1" display="53"/>
    <hyperlink ref="X24" location="'不同类型的人员投入情况 -部门'!A1" display="54"/>
    <hyperlink ref="X25" location="'不同类型的人员投入情况 -部门'!A1" display="55"/>
    <hyperlink ref="X26" location="'不同类型的人员投入情况 -部门'!A1" display="56"/>
    <hyperlink ref="X27" location="'不同类型的人员投入情况 -部门'!A1" display="57"/>
    <hyperlink ref="X28" location="'不同类型的人员投入情况 -部门'!A1" display="58"/>
    <hyperlink ref="X29" location="'不同类型的人员投入情况 -部门'!A1" display="59"/>
    <hyperlink ref="Y5" location="'不同类型的人员投入情况 -部门'!A1" display="36"/>
    <hyperlink ref="Y6" location="'不同类型的人员投入情况 -部门'!A1" display="37"/>
    <hyperlink ref="Y7" location="'不同类型的人员投入情况 -部门'!A1" display="38"/>
    <hyperlink ref="Y8" location="'不同类型的人员投入情况 -部门'!A1" display="39"/>
    <hyperlink ref="Y9" location="'不同类型的人员投入情况 -部门'!A1" display="40"/>
    <hyperlink ref="Y10" location="'不同类型的人员投入情况 -部门'!A1" display="41"/>
    <hyperlink ref="Y11" location="'不同类型的人员投入情况 -部门'!A1" display="42"/>
    <hyperlink ref="Y12" location="'不同类型的人员投入情况 -部门'!A1" display="43"/>
    <hyperlink ref="Y13" location="'不同类型的人员投入情况 -部门'!A1" display="44"/>
    <hyperlink ref="Y14" location="'不同类型的人员投入情况 -部门'!A1" display="45"/>
    <hyperlink ref="Y15" location="'不同类型的人员投入情况 -部门'!A1" display="46"/>
    <hyperlink ref="Y16" location="'不同类型的人员投入情况 -部门'!A1" display="47"/>
    <hyperlink ref="Y17" location="'不同类型的人员投入情况 -部门'!A1" display="48"/>
    <hyperlink ref="Y18" location="'不同类型的人员投入情况 -部门'!A1" display="49"/>
    <hyperlink ref="Y19" location="'不同类型的人员投入情况 -部门'!A1" display="50"/>
    <hyperlink ref="Y20" location="'不同类型的人员投入情况 -部门'!A1" display="51"/>
    <hyperlink ref="Y21" location="'不同类型的人员投入情况 -部门'!A1" display="52"/>
    <hyperlink ref="Y22" location="'不同类型的人员投入情况 -部门'!A1" display="53"/>
    <hyperlink ref="Y23" location="'不同类型的人员投入情况 -部门'!A1" display="54"/>
    <hyperlink ref="Y24" location="'不同类型的人员投入情况 -部门'!A1" display="55"/>
    <hyperlink ref="Y25" location="'不同类型的人员投入情况 -部门'!A1" display="56"/>
    <hyperlink ref="Y26" location="'不同类型的人员投入情况 -部门'!A1" display="57"/>
    <hyperlink ref="Y27" location="'不同类型的人员投入情况 -部门'!A1" display="58"/>
    <hyperlink ref="Y28" location="'不同类型的人员投入情况 -部门'!A1" display="59"/>
    <hyperlink ref="Y29" location="'不同类型的人员投入情况 -部门'!A1" display="60"/>
    <hyperlink ref="A5" location="'不同类型的人员投入情况 -部门'!A1" display="体系2"/>
    <hyperlink ref="A6" location="'不同类型的人员投入情况 -部门'!A1" display="体系3"/>
    <hyperlink ref="A7" location="'不同类型的人员投入情况 -部门'!A1" display="体系4"/>
    <hyperlink ref="A8" location="'不同类型的人员投入情况 -部门'!A1" display="体系5"/>
    <hyperlink ref="A9" location="'不同类型的人员投入情况 -部门'!A1" display="体系6"/>
    <hyperlink ref="A10" location="'不同类型的人员投入情况 -部门'!A1" display="体系7"/>
    <hyperlink ref="A11" location="'不同类型的人员投入情况 -部门'!A1" display="体系8"/>
    <hyperlink ref="A12" location="'不同类型的人员投入情况 -部门'!A1" display="体系9"/>
    <hyperlink ref="A13" location="'不同类型的人员投入情况 -部门'!A1" display="体系10"/>
    <hyperlink ref="A14" location="'不同类型的人员投入情况 -部门'!A1" display="体系11"/>
    <hyperlink ref="A15" location="'不同类型的人员投入情况 -部门'!A1" display="体系12"/>
    <hyperlink ref="A16" location="'不同类型的人员投入情况 -部门'!A1" display="体系13"/>
    <hyperlink ref="A17" location="'不同类型的人员投入情况 -部门'!A1" display="体系14"/>
    <hyperlink ref="A18" location="'不同类型的人员投入情况 -部门'!A1" display="体系15"/>
    <hyperlink ref="A19" location="'不同类型的人员投入情况 -部门'!A1" display="体系16"/>
    <hyperlink ref="A20" location="'不同类型的人员投入情况 -部门'!A1" display="体系17"/>
    <hyperlink ref="A21" location="'不同类型的人员投入情况 -部门'!A1" display="体系18"/>
    <hyperlink ref="A22" location="'不同类型的人员投入情况 -部门'!A1" display="体系19"/>
    <hyperlink ref="A23" location="'不同类型的人员投入情况 -部门'!A1" display="体系20"/>
    <hyperlink ref="A24" location="'不同类型的人员投入情况 -部门'!A1" display="体系21"/>
    <hyperlink ref="A25" location="'不同类型的人员投入情况 -部门'!A1" display="体系22"/>
    <hyperlink ref="A26" location="'不同类型的人员投入情况 -部门'!A1" display="体系23"/>
    <hyperlink ref="A27" location="'不同类型的人员投入情况 -部门'!A1" display="体系24"/>
    <hyperlink ref="A28" location="'不同类型的人员投入情况 -部门'!A1" display="体系25"/>
    <hyperlink ref="A29" location="'不同类型的人员投入情况 -部门'!A1" display="体系26"/>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Y29"/>
  <sheetViews>
    <sheetView workbookViewId="0">
      <selection activeCell="A1" sqref="A1:M3"/>
    </sheetView>
  </sheetViews>
  <sheetFormatPr defaultColWidth="9.10185185185185" defaultRowHeight="13.2"/>
  <cols>
    <col min="2" max="2" width="13.2962962962963" customWidth="1"/>
  </cols>
  <sheetData>
    <row r="1" spans="1:13">
      <c r="A1" s="28" t="s">
        <v>1044</v>
      </c>
      <c r="B1" s="28"/>
      <c r="C1" s="28"/>
      <c r="D1" s="28"/>
      <c r="E1" s="28"/>
      <c r="F1" s="28"/>
      <c r="G1" s="28"/>
      <c r="H1" s="28"/>
      <c r="I1" s="28"/>
      <c r="J1" s="28"/>
      <c r="K1" s="28"/>
      <c r="L1" s="28"/>
      <c r="M1" s="28"/>
    </row>
    <row r="2" spans="1:25">
      <c r="A2" s="77"/>
      <c r="B2" s="30" t="s">
        <v>1045</v>
      </c>
      <c r="C2" s="30"/>
      <c r="D2" s="30"/>
      <c r="E2" s="30"/>
      <c r="F2" s="30"/>
      <c r="G2" s="30"/>
      <c r="H2" s="30"/>
      <c r="I2" s="30"/>
      <c r="J2" s="30"/>
      <c r="K2" s="30"/>
      <c r="L2" s="30"/>
      <c r="M2" s="30"/>
      <c r="N2" s="30" t="s">
        <v>1046</v>
      </c>
      <c r="O2" s="30"/>
      <c r="P2" s="30"/>
      <c r="Q2" s="30"/>
      <c r="R2" s="30"/>
      <c r="S2" s="30"/>
      <c r="T2" s="30"/>
      <c r="U2" s="30"/>
      <c r="V2" s="30"/>
      <c r="W2" s="30"/>
      <c r="X2" s="30"/>
      <c r="Y2" s="30"/>
    </row>
    <row r="3" spans="1:25">
      <c r="A3" s="77"/>
      <c r="B3" s="32" t="s">
        <v>987</v>
      </c>
      <c r="C3" s="32" t="s">
        <v>514</v>
      </c>
      <c r="D3" s="32" t="s">
        <v>1047</v>
      </c>
      <c r="E3" s="32" t="s">
        <v>1048</v>
      </c>
      <c r="F3" s="32" t="s">
        <v>1049</v>
      </c>
      <c r="G3" s="32" t="s">
        <v>621</v>
      </c>
      <c r="H3" s="32" t="s">
        <v>622</v>
      </c>
      <c r="I3" s="32" t="s">
        <v>1050</v>
      </c>
      <c r="J3" s="32" t="s">
        <v>617</v>
      </c>
      <c r="K3" s="32" t="s">
        <v>1051</v>
      </c>
      <c r="L3" s="32" t="s">
        <v>1052</v>
      </c>
      <c r="M3" s="32" t="s">
        <v>618</v>
      </c>
      <c r="N3" s="32" t="s">
        <v>987</v>
      </c>
      <c r="O3" s="32" t="s">
        <v>514</v>
      </c>
      <c r="P3" s="32" t="s">
        <v>1047</v>
      </c>
      <c r="Q3" s="32" t="s">
        <v>1048</v>
      </c>
      <c r="R3" s="32" t="s">
        <v>1049</v>
      </c>
      <c r="S3" s="32" t="s">
        <v>621</v>
      </c>
      <c r="T3" s="32" t="s">
        <v>622</v>
      </c>
      <c r="U3" s="32" t="s">
        <v>1050</v>
      </c>
      <c r="V3" s="32" t="s">
        <v>617</v>
      </c>
      <c r="W3" s="32" t="s">
        <v>1051</v>
      </c>
      <c r="X3" s="32" t="s">
        <v>1052</v>
      </c>
      <c r="Y3" s="32" t="s">
        <v>618</v>
      </c>
    </row>
    <row r="4" spans="1:25">
      <c r="A4" s="32" t="s">
        <v>445</v>
      </c>
      <c r="B4" s="32">
        <v>12</v>
      </c>
      <c r="C4" s="32"/>
      <c r="D4" s="32"/>
      <c r="E4" s="32"/>
      <c r="F4" s="32"/>
      <c r="G4" s="32"/>
      <c r="H4" s="32"/>
      <c r="I4" s="32"/>
      <c r="J4" s="32"/>
      <c r="K4" s="32"/>
      <c r="L4" s="32"/>
      <c r="M4" s="32"/>
      <c r="N4" s="32"/>
      <c r="O4" s="32"/>
      <c r="P4" s="32"/>
      <c r="Q4" s="32"/>
      <c r="R4" s="32"/>
      <c r="S4" s="32"/>
      <c r="T4" s="32"/>
      <c r="U4" s="32"/>
      <c r="V4" s="32"/>
      <c r="W4" s="32"/>
      <c r="X4" s="32"/>
      <c r="Y4" s="32"/>
    </row>
    <row r="5" spans="1:25">
      <c r="A5" s="32" t="s">
        <v>446</v>
      </c>
      <c r="B5" s="32"/>
      <c r="C5" s="32"/>
      <c r="D5" s="32"/>
      <c r="E5" s="32"/>
      <c r="F5" s="32"/>
      <c r="G5" s="32"/>
      <c r="H5" s="32"/>
      <c r="I5" s="32"/>
      <c r="J5" s="32"/>
      <c r="K5" s="32"/>
      <c r="L5" s="32"/>
      <c r="M5" s="32"/>
      <c r="N5" s="32"/>
      <c r="O5" s="32"/>
      <c r="P5" s="32"/>
      <c r="Q5" s="32"/>
      <c r="R5" s="32"/>
      <c r="S5" s="32"/>
      <c r="T5" s="32"/>
      <c r="U5" s="32"/>
      <c r="V5" s="32"/>
      <c r="W5" s="32"/>
      <c r="X5" s="32"/>
      <c r="Y5" s="32"/>
    </row>
    <row r="6" spans="1:25">
      <c r="A6" s="32" t="s">
        <v>447</v>
      </c>
      <c r="B6" s="32"/>
      <c r="C6" s="32"/>
      <c r="D6" s="32"/>
      <c r="E6" s="32"/>
      <c r="F6" s="32"/>
      <c r="G6" s="32"/>
      <c r="H6" s="32"/>
      <c r="I6" s="32"/>
      <c r="J6" s="32"/>
      <c r="K6" s="32"/>
      <c r="L6" s="32"/>
      <c r="M6" s="32"/>
      <c r="N6" s="32"/>
      <c r="O6" s="32"/>
      <c r="P6" s="32"/>
      <c r="Q6" s="32"/>
      <c r="R6" s="32"/>
      <c r="S6" s="32"/>
      <c r="T6" s="32"/>
      <c r="U6" s="32"/>
      <c r="V6" s="32"/>
      <c r="W6" s="32"/>
      <c r="X6" s="32"/>
      <c r="Y6" s="32"/>
    </row>
    <row r="7" spans="1:25">
      <c r="A7" s="32" t="s">
        <v>448</v>
      </c>
      <c r="B7" s="32"/>
      <c r="C7" s="32"/>
      <c r="D7" s="32"/>
      <c r="E7" s="32"/>
      <c r="F7" s="32"/>
      <c r="G7" s="32"/>
      <c r="H7" s="32"/>
      <c r="I7" s="32"/>
      <c r="J7" s="32"/>
      <c r="K7" s="32"/>
      <c r="L7" s="32"/>
      <c r="M7" s="32"/>
      <c r="N7" s="32"/>
      <c r="O7" s="32"/>
      <c r="P7" s="32"/>
      <c r="Q7" s="32"/>
      <c r="R7" s="32"/>
      <c r="S7" s="32"/>
      <c r="T7" s="32"/>
      <c r="U7" s="32"/>
      <c r="V7" s="32"/>
      <c r="W7" s="32"/>
      <c r="X7" s="32"/>
      <c r="Y7" s="32"/>
    </row>
    <row r="8" spans="1:25">
      <c r="A8" s="32" t="s">
        <v>449</v>
      </c>
      <c r="B8" s="32"/>
      <c r="C8" s="32"/>
      <c r="D8" s="32"/>
      <c r="E8" s="32"/>
      <c r="F8" s="32"/>
      <c r="G8" s="32"/>
      <c r="H8" s="32"/>
      <c r="I8" s="32"/>
      <c r="J8" s="32"/>
      <c r="K8" s="32"/>
      <c r="L8" s="32"/>
      <c r="M8" s="32"/>
      <c r="N8" s="32"/>
      <c r="O8" s="32"/>
      <c r="P8" s="32"/>
      <c r="Q8" s="32"/>
      <c r="R8" s="32"/>
      <c r="S8" s="32"/>
      <c r="T8" s="32"/>
      <c r="U8" s="32"/>
      <c r="V8" s="32"/>
      <c r="W8" s="32"/>
      <c r="X8" s="32"/>
      <c r="Y8" s="32"/>
    </row>
    <row r="9" spans="1:25">
      <c r="A9" s="32" t="s">
        <v>450</v>
      </c>
      <c r="B9" s="32"/>
      <c r="C9" s="32"/>
      <c r="D9" s="32"/>
      <c r="E9" s="32"/>
      <c r="F9" s="32"/>
      <c r="G9" s="32"/>
      <c r="H9" s="32"/>
      <c r="I9" s="32"/>
      <c r="J9" s="32"/>
      <c r="K9" s="32"/>
      <c r="L9" s="32"/>
      <c r="M9" s="32"/>
      <c r="N9" s="32"/>
      <c r="O9" s="32"/>
      <c r="P9" s="32"/>
      <c r="Q9" s="32"/>
      <c r="R9" s="32"/>
      <c r="S9" s="32"/>
      <c r="T9" s="32"/>
      <c r="U9" s="32"/>
      <c r="V9" s="32"/>
      <c r="W9" s="32"/>
      <c r="X9" s="32"/>
      <c r="Y9" s="32"/>
    </row>
    <row r="10" spans="1:25">
      <c r="A10" s="32" t="s">
        <v>451</v>
      </c>
      <c r="B10" s="32"/>
      <c r="C10" s="32"/>
      <c r="D10" s="32"/>
      <c r="E10" s="32"/>
      <c r="F10" s="32"/>
      <c r="G10" s="32"/>
      <c r="H10" s="32"/>
      <c r="I10" s="32"/>
      <c r="J10" s="32"/>
      <c r="K10" s="32"/>
      <c r="L10" s="32"/>
      <c r="M10" s="32"/>
      <c r="N10" s="32"/>
      <c r="O10" s="32"/>
      <c r="P10" s="32"/>
      <c r="Q10" s="32"/>
      <c r="R10" s="32"/>
      <c r="S10" s="32"/>
      <c r="T10" s="32"/>
      <c r="U10" s="32"/>
      <c r="V10" s="32"/>
      <c r="W10" s="32"/>
      <c r="X10" s="32"/>
      <c r="Y10" s="32"/>
    </row>
    <row r="11" spans="1:25">
      <c r="A11" s="32" t="s">
        <v>452</v>
      </c>
      <c r="B11" s="32"/>
      <c r="C11" s="32"/>
      <c r="D11" s="32"/>
      <c r="E11" s="32"/>
      <c r="F11" s="32"/>
      <c r="G11" s="32"/>
      <c r="H11" s="32"/>
      <c r="I11" s="32"/>
      <c r="J11" s="32"/>
      <c r="K11" s="32"/>
      <c r="L11" s="32"/>
      <c r="M11" s="32"/>
      <c r="N11" s="32"/>
      <c r="O11" s="32"/>
      <c r="P11" s="32"/>
      <c r="Q11" s="32"/>
      <c r="R11" s="32"/>
      <c r="S11" s="32"/>
      <c r="T11" s="32"/>
      <c r="U11" s="32"/>
      <c r="V11" s="32"/>
      <c r="W11" s="32"/>
      <c r="X11" s="32"/>
      <c r="Y11" s="32"/>
    </row>
    <row r="12" spans="1:25">
      <c r="A12" s="32" t="s">
        <v>453</v>
      </c>
      <c r="B12" s="32"/>
      <c r="C12" s="32"/>
      <c r="D12" s="32"/>
      <c r="E12" s="32"/>
      <c r="F12" s="32"/>
      <c r="G12" s="32"/>
      <c r="H12" s="32"/>
      <c r="I12" s="32"/>
      <c r="J12" s="32"/>
      <c r="K12" s="32"/>
      <c r="L12" s="32"/>
      <c r="M12" s="32"/>
      <c r="N12" s="32"/>
      <c r="O12" s="32"/>
      <c r="P12" s="32"/>
      <c r="Q12" s="32"/>
      <c r="R12" s="32"/>
      <c r="S12" s="32"/>
      <c r="T12" s="32"/>
      <c r="U12" s="32"/>
      <c r="V12" s="32"/>
      <c r="W12" s="32"/>
      <c r="X12" s="32"/>
      <c r="Y12" s="32"/>
    </row>
    <row r="13" spans="1:25">
      <c r="A13" s="32" t="s">
        <v>665</v>
      </c>
      <c r="B13" s="32"/>
      <c r="C13" s="32"/>
      <c r="D13" s="32"/>
      <c r="E13" s="32"/>
      <c r="F13" s="32"/>
      <c r="G13" s="32"/>
      <c r="H13" s="32"/>
      <c r="I13" s="32"/>
      <c r="J13" s="32"/>
      <c r="K13" s="32"/>
      <c r="L13" s="32"/>
      <c r="M13" s="32"/>
      <c r="N13" s="32"/>
      <c r="O13" s="32"/>
      <c r="P13" s="32"/>
      <c r="Q13" s="32"/>
      <c r="R13" s="32"/>
      <c r="S13" s="32"/>
      <c r="T13" s="32"/>
      <c r="U13" s="32"/>
      <c r="V13" s="32"/>
      <c r="W13" s="32"/>
      <c r="X13" s="32"/>
      <c r="Y13" s="32"/>
    </row>
    <row r="14" spans="1:25">
      <c r="A14" s="32" t="s">
        <v>666</v>
      </c>
      <c r="B14" s="32"/>
      <c r="C14" s="32"/>
      <c r="D14" s="32"/>
      <c r="E14" s="32"/>
      <c r="F14" s="32"/>
      <c r="G14" s="32"/>
      <c r="H14" s="32"/>
      <c r="I14" s="32"/>
      <c r="J14" s="32"/>
      <c r="K14" s="32"/>
      <c r="L14" s="32"/>
      <c r="M14" s="32"/>
      <c r="N14" s="32"/>
      <c r="O14" s="32"/>
      <c r="P14" s="32"/>
      <c r="Q14" s="32"/>
      <c r="R14" s="32"/>
      <c r="S14" s="32"/>
      <c r="T14" s="32"/>
      <c r="U14" s="32"/>
      <c r="V14" s="32"/>
      <c r="W14" s="32"/>
      <c r="X14" s="32"/>
      <c r="Y14" s="32"/>
    </row>
    <row r="15" spans="1:25">
      <c r="A15" s="32" t="s">
        <v>667</v>
      </c>
      <c r="B15" s="32"/>
      <c r="C15" s="32"/>
      <c r="D15" s="32"/>
      <c r="E15" s="32"/>
      <c r="F15" s="32"/>
      <c r="G15" s="32"/>
      <c r="H15" s="32"/>
      <c r="I15" s="32"/>
      <c r="J15" s="32"/>
      <c r="K15" s="32"/>
      <c r="L15" s="32"/>
      <c r="M15" s="32"/>
      <c r="N15" s="32"/>
      <c r="O15" s="32"/>
      <c r="P15" s="32"/>
      <c r="Q15" s="32"/>
      <c r="R15" s="32"/>
      <c r="S15" s="32"/>
      <c r="T15" s="32"/>
      <c r="U15" s="32"/>
      <c r="V15" s="32"/>
      <c r="W15" s="32"/>
      <c r="X15" s="32"/>
      <c r="Y15" s="32"/>
    </row>
    <row r="16" spans="1:25">
      <c r="A16" s="32" t="s">
        <v>672</v>
      </c>
      <c r="B16" s="32"/>
      <c r="C16" s="32"/>
      <c r="D16" s="32"/>
      <c r="E16" s="32"/>
      <c r="F16" s="32"/>
      <c r="G16" s="32"/>
      <c r="H16" s="32"/>
      <c r="I16" s="32"/>
      <c r="J16" s="32"/>
      <c r="K16" s="32"/>
      <c r="L16" s="32"/>
      <c r="M16" s="32"/>
      <c r="N16" s="32"/>
      <c r="O16" s="32"/>
      <c r="P16" s="32"/>
      <c r="Q16" s="32"/>
      <c r="R16" s="32"/>
      <c r="S16" s="32"/>
      <c r="T16" s="32"/>
      <c r="U16" s="32"/>
      <c r="V16" s="32"/>
      <c r="W16" s="32"/>
      <c r="X16" s="32"/>
      <c r="Y16" s="32"/>
    </row>
    <row r="17" spans="1:25">
      <c r="A17" s="32" t="s">
        <v>673</v>
      </c>
      <c r="B17" s="32"/>
      <c r="C17" s="32"/>
      <c r="D17" s="32"/>
      <c r="E17" s="32"/>
      <c r="F17" s="32"/>
      <c r="G17" s="32"/>
      <c r="H17" s="32"/>
      <c r="I17" s="32"/>
      <c r="J17" s="32"/>
      <c r="K17" s="32"/>
      <c r="L17" s="32"/>
      <c r="M17" s="32"/>
      <c r="N17" s="32"/>
      <c r="O17" s="32"/>
      <c r="P17" s="32"/>
      <c r="Q17" s="32"/>
      <c r="R17" s="32"/>
      <c r="S17" s="32"/>
      <c r="T17" s="32"/>
      <c r="U17" s="32"/>
      <c r="V17" s="32"/>
      <c r="W17" s="32"/>
      <c r="X17" s="32"/>
      <c r="Y17" s="32"/>
    </row>
    <row r="18" spans="1:25">
      <c r="A18" s="32" t="s">
        <v>674</v>
      </c>
      <c r="B18" s="32"/>
      <c r="C18" s="32"/>
      <c r="D18" s="32"/>
      <c r="E18" s="32"/>
      <c r="F18" s="32"/>
      <c r="G18" s="32"/>
      <c r="H18" s="32"/>
      <c r="I18" s="32"/>
      <c r="J18" s="32"/>
      <c r="K18" s="32"/>
      <c r="L18" s="32"/>
      <c r="M18" s="32"/>
      <c r="N18" s="32"/>
      <c r="O18" s="32"/>
      <c r="P18" s="32"/>
      <c r="Q18" s="32"/>
      <c r="R18" s="32"/>
      <c r="S18" s="32"/>
      <c r="T18" s="32"/>
      <c r="U18" s="32"/>
      <c r="V18" s="32"/>
      <c r="W18" s="32"/>
      <c r="X18" s="32"/>
      <c r="Y18" s="32"/>
    </row>
    <row r="19" spans="1:25">
      <c r="A19" s="32" t="s">
        <v>675</v>
      </c>
      <c r="B19" s="32"/>
      <c r="C19" s="32"/>
      <c r="D19" s="32"/>
      <c r="E19" s="32"/>
      <c r="F19" s="32"/>
      <c r="G19" s="32"/>
      <c r="H19" s="32"/>
      <c r="I19" s="32"/>
      <c r="J19" s="32"/>
      <c r="K19" s="32"/>
      <c r="L19" s="32"/>
      <c r="M19" s="32"/>
      <c r="N19" s="32"/>
      <c r="O19" s="32"/>
      <c r="P19" s="32"/>
      <c r="Q19" s="32"/>
      <c r="R19" s="32"/>
      <c r="S19" s="32"/>
      <c r="T19" s="32"/>
      <c r="U19" s="32"/>
      <c r="V19" s="32"/>
      <c r="W19" s="32"/>
      <c r="X19" s="32"/>
      <c r="Y19" s="32"/>
    </row>
    <row r="20" spans="1:25">
      <c r="A20" s="32" t="s">
        <v>676</v>
      </c>
      <c r="B20" s="32"/>
      <c r="C20" s="32"/>
      <c r="D20" s="32"/>
      <c r="E20" s="32"/>
      <c r="F20" s="32"/>
      <c r="G20" s="32"/>
      <c r="H20" s="32"/>
      <c r="I20" s="32"/>
      <c r="J20" s="32"/>
      <c r="K20" s="32"/>
      <c r="L20" s="32"/>
      <c r="M20" s="32"/>
      <c r="N20" s="32"/>
      <c r="O20" s="32"/>
      <c r="P20" s="32"/>
      <c r="Q20" s="32"/>
      <c r="R20" s="32"/>
      <c r="S20" s="32"/>
      <c r="T20" s="32"/>
      <c r="U20" s="32"/>
      <c r="V20" s="32"/>
      <c r="W20" s="32"/>
      <c r="X20" s="32"/>
      <c r="Y20" s="32"/>
    </row>
    <row r="21" spans="1:25">
      <c r="A21" s="32" t="s">
        <v>677</v>
      </c>
      <c r="B21" s="32"/>
      <c r="C21" s="32"/>
      <c r="D21" s="32"/>
      <c r="E21" s="32"/>
      <c r="F21" s="32"/>
      <c r="G21" s="32"/>
      <c r="H21" s="32"/>
      <c r="I21" s="32"/>
      <c r="J21" s="32"/>
      <c r="K21" s="32"/>
      <c r="L21" s="32"/>
      <c r="M21" s="32"/>
      <c r="N21" s="32"/>
      <c r="O21" s="32"/>
      <c r="P21" s="32"/>
      <c r="Q21" s="32"/>
      <c r="R21" s="32"/>
      <c r="S21" s="32"/>
      <c r="T21" s="32"/>
      <c r="U21" s="32"/>
      <c r="V21" s="32"/>
      <c r="W21" s="32"/>
      <c r="X21" s="32"/>
      <c r="Y21" s="32"/>
    </row>
    <row r="22" spans="1:25">
      <c r="A22" s="32" t="s">
        <v>678</v>
      </c>
      <c r="B22" s="32"/>
      <c r="C22" s="32"/>
      <c r="D22" s="32"/>
      <c r="E22" s="32"/>
      <c r="F22" s="32"/>
      <c r="G22" s="32"/>
      <c r="H22" s="32"/>
      <c r="I22" s="32"/>
      <c r="J22" s="32"/>
      <c r="K22" s="32"/>
      <c r="L22" s="32"/>
      <c r="M22" s="32"/>
      <c r="N22" s="32"/>
      <c r="O22" s="32"/>
      <c r="P22" s="32"/>
      <c r="Q22" s="32"/>
      <c r="R22" s="32"/>
      <c r="S22" s="32"/>
      <c r="T22" s="32"/>
      <c r="U22" s="32"/>
      <c r="V22" s="32"/>
      <c r="W22" s="32"/>
      <c r="X22" s="32"/>
      <c r="Y22" s="32"/>
    </row>
    <row r="23" spans="1:25">
      <c r="A23" s="32" t="s">
        <v>679</v>
      </c>
      <c r="B23" s="32"/>
      <c r="C23" s="32"/>
      <c r="D23" s="32"/>
      <c r="E23" s="32"/>
      <c r="F23" s="32"/>
      <c r="G23" s="32"/>
      <c r="H23" s="32"/>
      <c r="I23" s="32"/>
      <c r="J23" s="32"/>
      <c r="K23" s="32"/>
      <c r="L23" s="32"/>
      <c r="M23" s="32"/>
      <c r="N23" s="32"/>
      <c r="O23" s="32"/>
      <c r="P23" s="32"/>
      <c r="Q23" s="32"/>
      <c r="R23" s="32"/>
      <c r="S23" s="32"/>
      <c r="T23" s="32"/>
      <c r="U23" s="32"/>
      <c r="V23" s="32"/>
      <c r="W23" s="32"/>
      <c r="X23" s="32"/>
      <c r="Y23" s="32"/>
    </row>
    <row r="24" spans="1:25">
      <c r="A24" s="32" t="s">
        <v>680</v>
      </c>
      <c r="B24" s="32"/>
      <c r="C24" s="32"/>
      <c r="D24" s="32"/>
      <c r="E24" s="32"/>
      <c r="F24" s="32"/>
      <c r="G24" s="32"/>
      <c r="H24" s="32"/>
      <c r="I24" s="32"/>
      <c r="J24" s="32"/>
      <c r="K24" s="32"/>
      <c r="L24" s="32"/>
      <c r="M24" s="32"/>
      <c r="N24" s="32"/>
      <c r="O24" s="32"/>
      <c r="P24" s="32"/>
      <c r="Q24" s="32"/>
      <c r="R24" s="32"/>
      <c r="S24" s="32"/>
      <c r="T24" s="32"/>
      <c r="U24" s="32"/>
      <c r="V24" s="32"/>
      <c r="W24" s="32"/>
      <c r="X24" s="32"/>
      <c r="Y24" s="32"/>
    </row>
    <row r="25" spans="1:25">
      <c r="A25" s="32" t="s">
        <v>681</v>
      </c>
      <c r="B25" s="32"/>
      <c r="C25" s="32"/>
      <c r="D25" s="32"/>
      <c r="E25" s="32"/>
      <c r="F25" s="32"/>
      <c r="G25" s="32"/>
      <c r="H25" s="32"/>
      <c r="I25" s="32"/>
      <c r="J25" s="32"/>
      <c r="K25" s="32"/>
      <c r="L25" s="32"/>
      <c r="M25" s="32"/>
      <c r="N25" s="32"/>
      <c r="O25" s="32"/>
      <c r="P25" s="32"/>
      <c r="Q25" s="32"/>
      <c r="R25" s="32"/>
      <c r="S25" s="32"/>
      <c r="T25" s="32"/>
      <c r="U25" s="32"/>
      <c r="V25" s="32"/>
      <c r="W25" s="32"/>
      <c r="X25" s="32"/>
      <c r="Y25" s="32"/>
    </row>
    <row r="26" spans="1:25">
      <c r="A26" s="32" t="s">
        <v>1057</v>
      </c>
      <c r="B26" s="32"/>
      <c r="C26" s="32"/>
      <c r="D26" s="32"/>
      <c r="E26" s="32"/>
      <c r="F26" s="32"/>
      <c r="G26" s="32"/>
      <c r="H26" s="32"/>
      <c r="I26" s="32"/>
      <c r="J26" s="32"/>
      <c r="K26" s="32"/>
      <c r="L26" s="32"/>
      <c r="M26" s="32"/>
      <c r="N26" s="32"/>
      <c r="O26" s="32"/>
      <c r="P26" s="32"/>
      <c r="Q26" s="32"/>
      <c r="R26" s="32"/>
      <c r="S26" s="32"/>
      <c r="T26" s="32"/>
      <c r="U26" s="32"/>
      <c r="V26" s="32"/>
      <c r="W26" s="32"/>
      <c r="X26" s="32"/>
      <c r="Y26" s="32"/>
    </row>
    <row r="27" spans="1:25">
      <c r="A27" s="32" t="s">
        <v>1058</v>
      </c>
      <c r="B27" s="32"/>
      <c r="C27" s="32"/>
      <c r="D27" s="32"/>
      <c r="E27" s="32"/>
      <c r="F27" s="32"/>
      <c r="G27" s="32"/>
      <c r="H27" s="32"/>
      <c r="I27" s="32"/>
      <c r="J27" s="32"/>
      <c r="K27" s="32"/>
      <c r="L27" s="32"/>
      <c r="M27" s="32"/>
      <c r="N27" s="32"/>
      <c r="O27" s="32"/>
      <c r="P27" s="32"/>
      <c r="Q27" s="32"/>
      <c r="R27" s="32"/>
      <c r="S27" s="32"/>
      <c r="T27" s="32"/>
      <c r="U27" s="32"/>
      <c r="V27" s="32"/>
      <c r="W27" s="32"/>
      <c r="X27" s="32"/>
      <c r="Y27" s="32"/>
    </row>
    <row r="28" spans="1:25">
      <c r="A28" s="32" t="s">
        <v>1059</v>
      </c>
      <c r="B28" s="32"/>
      <c r="C28" s="32"/>
      <c r="D28" s="32"/>
      <c r="E28" s="32"/>
      <c r="F28" s="32"/>
      <c r="G28" s="32"/>
      <c r="H28" s="32"/>
      <c r="I28" s="32"/>
      <c r="J28" s="32"/>
      <c r="K28" s="32"/>
      <c r="L28" s="32"/>
      <c r="M28" s="32"/>
      <c r="N28" s="32"/>
      <c r="O28" s="32"/>
      <c r="P28" s="32"/>
      <c r="Q28" s="32"/>
      <c r="R28" s="32"/>
      <c r="S28" s="32"/>
      <c r="T28" s="32"/>
      <c r="U28" s="32"/>
      <c r="V28" s="32"/>
      <c r="W28" s="32"/>
      <c r="X28" s="32"/>
      <c r="Y28" s="32"/>
    </row>
    <row r="29" spans="1:25">
      <c r="A29" s="32" t="s">
        <v>1060</v>
      </c>
      <c r="B29" s="32"/>
      <c r="C29" s="32"/>
      <c r="D29" s="32"/>
      <c r="E29" s="32"/>
      <c r="F29" s="32"/>
      <c r="G29" s="32"/>
      <c r="H29" s="32"/>
      <c r="I29" s="32"/>
      <c r="J29" s="32"/>
      <c r="K29" s="32"/>
      <c r="L29" s="32"/>
      <c r="M29" s="32"/>
      <c r="N29" s="32"/>
      <c r="O29" s="32"/>
      <c r="P29" s="32"/>
      <c r="Q29" s="32"/>
      <c r="R29" s="32"/>
      <c r="S29" s="32"/>
      <c r="T29" s="32"/>
      <c r="U29" s="32"/>
      <c r="V29" s="32"/>
      <c r="W29" s="32"/>
      <c r="X29" s="32"/>
      <c r="Y29" s="32"/>
    </row>
  </sheetData>
  <mergeCells count="4">
    <mergeCell ref="A1:M1"/>
    <mergeCell ref="B2:M2"/>
    <mergeCell ref="N2:Y2"/>
    <mergeCell ref="A2:A3"/>
  </mergeCells>
  <dataValidations count="1">
    <dataValidation type="list" allowBlank="1" showInputMessage="1" showErrorMessage="1" sqref="A2:A3">
      <formula1>辅助表!$A$2:$A$4</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V25"/>
  <sheetViews>
    <sheetView workbookViewId="0">
      <selection activeCell="A1" sqref="A1:V3"/>
    </sheetView>
  </sheetViews>
  <sheetFormatPr defaultColWidth="9.10185185185185" defaultRowHeight="13.2"/>
  <cols>
    <col min="5" max="5" width="8.28703703703704" customWidth="1"/>
    <col min="7" max="7" width="7.07407407407407" customWidth="1"/>
  </cols>
  <sheetData>
    <row r="1" ht="26" customHeight="1" spans="1:22">
      <c r="A1" s="28" t="s">
        <v>1061</v>
      </c>
      <c r="B1" s="28"/>
      <c r="C1" s="28"/>
      <c r="D1" s="28"/>
      <c r="E1" s="28"/>
      <c r="F1" s="28"/>
      <c r="G1" s="28"/>
      <c r="H1" s="28"/>
      <c r="I1" s="28"/>
      <c r="J1" s="28"/>
      <c r="K1" s="28"/>
      <c r="L1" s="28"/>
      <c r="M1" s="28"/>
      <c r="N1" s="28"/>
      <c r="O1" s="28"/>
      <c r="P1" s="28"/>
      <c r="Q1" s="28"/>
      <c r="R1" s="28"/>
      <c r="S1" s="28"/>
      <c r="T1" s="28"/>
      <c r="U1" s="28"/>
      <c r="V1" s="28"/>
    </row>
    <row r="2" spans="1:22">
      <c r="A2" s="77" t="s">
        <v>1006</v>
      </c>
      <c r="B2" s="30" t="s">
        <v>383</v>
      </c>
      <c r="C2" s="30"/>
      <c r="D2" s="30"/>
      <c r="E2" s="30"/>
      <c r="F2" s="30"/>
      <c r="G2" s="30"/>
      <c r="H2" s="30" t="s">
        <v>385</v>
      </c>
      <c r="I2" s="30"/>
      <c r="J2" s="30"/>
      <c r="K2" s="30"/>
      <c r="L2" s="30"/>
      <c r="M2" s="30"/>
      <c r="N2" s="30" t="s">
        <v>386</v>
      </c>
      <c r="O2" s="30"/>
      <c r="P2" s="30"/>
      <c r="Q2" s="30"/>
      <c r="R2" s="30"/>
      <c r="S2" s="78"/>
      <c r="T2" s="30" t="s">
        <v>37</v>
      </c>
      <c r="U2" s="30"/>
      <c r="V2" s="30"/>
    </row>
    <row r="3" spans="1:22">
      <c r="A3" s="77"/>
      <c r="B3" s="30" t="s">
        <v>1062</v>
      </c>
      <c r="C3" s="30"/>
      <c r="D3" s="30"/>
      <c r="E3" s="30" t="s">
        <v>1063</v>
      </c>
      <c r="F3" s="30"/>
      <c r="G3" s="30"/>
      <c r="H3" s="30" t="s">
        <v>1062</v>
      </c>
      <c r="I3" s="30"/>
      <c r="J3" s="30"/>
      <c r="K3" s="30" t="s">
        <v>1063</v>
      </c>
      <c r="L3" s="30"/>
      <c r="M3" s="30"/>
      <c r="N3" s="30" t="s">
        <v>1062</v>
      </c>
      <c r="O3" s="30"/>
      <c r="P3" s="30"/>
      <c r="Q3" s="30" t="s">
        <v>1063</v>
      </c>
      <c r="R3" s="30"/>
      <c r="S3" s="78"/>
      <c r="T3" s="30"/>
      <c r="U3" s="30"/>
      <c r="V3" s="30"/>
    </row>
    <row r="4" spans="1:22">
      <c r="A4" s="32"/>
      <c r="B4" s="32" t="s">
        <v>1019</v>
      </c>
      <c r="C4" s="32" t="s">
        <v>514</v>
      </c>
      <c r="D4" s="32" t="s">
        <v>1064</v>
      </c>
      <c r="E4" s="32" t="s">
        <v>1019</v>
      </c>
      <c r="F4" s="32" t="s">
        <v>514</v>
      </c>
      <c r="G4" s="32" t="s">
        <v>1064</v>
      </c>
      <c r="H4" s="32" t="s">
        <v>1019</v>
      </c>
      <c r="I4" s="32" t="s">
        <v>514</v>
      </c>
      <c r="J4" s="32" t="s">
        <v>1064</v>
      </c>
      <c r="K4" s="32" t="s">
        <v>1019</v>
      </c>
      <c r="L4" s="32" t="s">
        <v>514</v>
      </c>
      <c r="M4" s="32" t="s">
        <v>1064</v>
      </c>
      <c r="N4" s="32" t="s">
        <v>1019</v>
      </c>
      <c r="O4" s="32" t="s">
        <v>514</v>
      </c>
      <c r="P4" s="32" t="s">
        <v>1064</v>
      </c>
      <c r="Q4" s="32" t="s">
        <v>1019</v>
      </c>
      <c r="R4" s="32" t="s">
        <v>514</v>
      </c>
      <c r="S4" s="79" t="s">
        <v>1064</v>
      </c>
      <c r="T4" s="32" t="s">
        <v>1019</v>
      </c>
      <c r="U4" s="32" t="s">
        <v>514</v>
      </c>
      <c r="V4" s="32" t="s">
        <v>1064</v>
      </c>
    </row>
    <row r="5" ht="14.4" spans="1:22">
      <c r="A5" s="67" t="s">
        <v>410</v>
      </c>
      <c r="B5" s="67">
        <v>2345</v>
      </c>
      <c r="C5" s="67">
        <v>2346</v>
      </c>
      <c r="D5" s="67">
        <v>2347</v>
      </c>
      <c r="E5" s="67">
        <v>2348</v>
      </c>
      <c r="F5" s="67">
        <v>2349</v>
      </c>
      <c r="G5" s="67">
        <v>2350</v>
      </c>
      <c r="H5" s="67">
        <v>2351</v>
      </c>
      <c r="I5" s="67">
        <v>2352</v>
      </c>
      <c r="J5" s="67">
        <v>2353</v>
      </c>
      <c r="K5" s="67">
        <v>2354</v>
      </c>
      <c r="L5" s="67">
        <v>2355</v>
      </c>
      <c r="M5" s="67">
        <v>2356</v>
      </c>
      <c r="N5" s="67">
        <v>2357</v>
      </c>
      <c r="O5" s="67">
        <v>2358</v>
      </c>
      <c r="P5" s="67">
        <v>2359</v>
      </c>
      <c r="Q5" s="67">
        <v>2360</v>
      </c>
      <c r="R5" s="67">
        <v>2361</v>
      </c>
      <c r="S5" s="67">
        <v>2362</v>
      </c>
      <c r="T5" s="67">
        <v>2363</v>
      </c>
      <c r="U5" s="67">
        <v>2364</v>
      </c>
      <c r="V5" s="67">
        <v>2365</v>
      </c>
    </row>
    <row r="6" ht="14.4" spans="1:22">
      <c r="A6" s="67" t="s">
        <v>414</v>
      </c>
      <c r="B6" s="67">
        <v>2346</v>
      </c>
      <c r="C6" s="67">
        <v>2347</v>
      </c>
      <c r="D6" s="67">
        <v>2348</v>
      </c>
      <c r="E6" s="67">
        <v>2349</v>
      </c>
      <c r="F6" s="67">
        <v>2350</v>
      </c>
      <c r="G6" s="67">
        <v>2351</v>
      </c>
      <c r="H6" s="67">
        <v>2352</v>
      </c>
      <c r="I6" s="67">
        <v>2353</v>
      </c>
      <c r="J6" s="67">
        <v>2354</v>
      </c>
      <c r="K6" s="67">
        <v>2355</v>
      </c>
      <c r="L6" s="67">
        <v>2356</v>
      </c>
      <c r="M6" s="67">
        <v>2357</v>
      </c>
      <c r="N6" s="67">
        <v>2358</v>
      </c>
      <c r="O6" s="67">
        <v>2359</v>
      </c>
      <c r="P6" s="67">
        <v>2360</v>
      </c>
      <c r="Q6" s="67">
        <v>2361</v>
      </c>
      <c r="R6" s="67">
        <v>2362</v>
      </c>
      <c r="S6" s="67">
        <v>2363</v>
      </c>
      <c r="T6" s="67">
        <v>2364</v>
      </c>
      <c r="U6" s="67">
        <v>2365</v>
      </c>
      <c r="V6" s="67">
        <v>2366</v>
      </c>
    </row>
    <row r="7" ht="14.4" spans="1:22">
      <c r="A7" s="67" t="s">
        <v>416</v>
      </c>
      <c r="B7" s="67">
        <v>2347</v>
      </c>
      <c r="C7" s="67">
        <v>2348</v>
      </c>
      <c r="D7" s="67">
        <v>2349</v>
      </c>
      <c r="E7" s="67">
        <v>2350</v>
      </c>
      <c r="F7" s="67">
        <v>2351</v>
      </c>
      <c r="G7" s="67">
        <v>2352</v>
      </c>
      <c r="H7" s="67">
        <v>2353</v>
      </c>
      <c r="I7" s="67">
        <v>2354</v>
      </c>
      <c r="J7" s="67">
        <v>2355</v>
      </c>
      <c r="K7" s="67">
        <v>2356</v>
      </c>
      <c r="L7" s="67">
        <v>2357</v>
      </c>
      <c r="M7" s="67">
        <v>2358</v>
      </c>
      <c r="N7" s="67">
        <v>2359</v>
      </c>
      <c r="O7" s="67">
        <v>2360</v>
      </c>
      <c r="P7" s="67">
        <v>2361</v>
      </c>
      <c r="Q7" s="67">
        <v>2362</v>
      </c>
      <c r="R7" s="67">
        <v>2363</v>
      </c>
      <c r="S7" s="67">
        <v>2364</v>
      </c>
      <c r="T7" s="67">
        <v>2365</v>
      </c>
      <c r="U7" s="67">
        <v>2366</v>
      </c>
      <c r="V7" s="67">
        <v>2367</v>
      </c>
    </row>
    <row r="8" ht="14.4" spans="1:22">
      <c r="A8" s="67" t="s">
        <v>418</v>
      </c>
      <c r="B8" s="67">
        <v>2348</v>
      </c>
      <c r="C8" s="67">
        <v>2349</v>
      </c>
      <c r="D8" s="67">
        <v>2350</v>
      </c>
      <c r="E8" s="67">
        <v>2351</v>
      </c>
      <c r="F8" s="67">
        <v>2352</v>
      </c>
      <c r="G8" s="67">
        <v>2353</v>
      </c>
      <c r="H8" s="67">
        <v>2354</v>
      </c>
      <c r="I8" s="67">
        <v>2355</v>
      </c>
      <c r="J8" s="67">
        <v>2356</v>
      </c>
      <c r="K8" s="67">
        <v>2357</v>
      </c>
      <c r="L8" s="67">
        <v>2358</v>
      </c>
      <c r="M8" s="67">
        <v>2359</v>
      </c>
      <c r="N8" s="67">
        <v>2360</v>
      </c>
      <c r="O8" s="67">
        <v>2361</v>
      </c>
      <c r="P8" s="67">
        <v>2362</v>
      </c>
      <c r="Q8" s="67">
        <v>2363</v>
      </c>
      <c r="R8" s="67">
        <v>2364</v>
      </c>
      <c r="S8" s="67">
        <v>2365</v>
      </c>
      <c r="T8" s="67">
        <v>2366</v>
      </c>
      <c r="U8" s="67">
        <v>2367</v>
      </c>
      <c r="V8" s="67">
        <v>2368</v>
      </c>
    </row>
    <row r="9" ht="14.4" spans="1:22">
      <c r="A9" s="67" t="s">
        <v>420</v>
      </c>
      <c r="B9" s="67">
        <v>2349</v>
      </c>
      <c r="C9" s="67">
        <v>2350</v>
      </c>
      <c r="D9" s="67">
        <v>2351</v>
      </c>
      <c r="E9" s="67">
        <v>2352</v>
      </c>
      <c r="F9" s="67">
        <v>2353</v>
      </c>
      <c r="G9" s="67">
        <v>2354</v>
      </c>
      <c r="H9" s="67">
        <v>2355</v>
      </c>
      <c r="I9" s="67">
        <v>2356</v>
      </c>
      <c r="J9" s="67">
        <v>2357</v>
      </c>
      <c r="K9" s="67">
        <v>2358</v>
      </c>
      <c r="L9" s="67">
        <v>2359</v>
      </c>
      <c r="M9" s="67">
        <v>2360</v>
      </c>
      <c r="N9" s="67">
        <v>2361</v>
      </c>
      <c r="O9" s="67">
        <v>2362</v>
      </c>
      <c r="P9" s="67">
        <v>2363</v>
      </c>
      <c r="Q9" s="67">
        <v>2364</v>
      </c>
      <c r="R9" s="67">
        <v>2365</v>
      </c>
      <c r="S9" s="67">
        <v>2366</v>
      </c>
      <c r="T9" s="67">
        <v>2367</v>
      </c>
      <c r="U9" s="67">
        <v>2368</v>
      </c>
      <c r="V9" s="67">
        <v>2369</v>
      </c>
    </row>
    <row r="10" ht="14.4" spans="1:22">
      <c r="A10" s="67" t="s">
        <v>430</v>
      </c>
      <c r="B10" s="67">
        <v>2350</v>
      </c>
      <c r="C10" s="67">
        <v>2351</v>
      </c>
      <c r="D10" s="67">
        <v>2352</v>
      </c>
      <c r="E10" s="67">
        <v>2353</v>
      </c>
      <c r="F10" s="67">
        <v>2354</v>
      </c>
      <c r="G10" s="67">
        <v>2355</v>
      </c>
      <c r="H10" s="67">
        <v>2356</v>
      </c>
      <c r="I10" s="67">
        <v>2357</v>
      </c>
      <c r="J10" s="67">
        <v>2358</v>
      </c>
      <c r="K10" s="67">
        <v>2359</v>
      </c>
      <c r="L10" s="67">
        <v>2360</v>
      </c>
      <c r="M10" s="67">
        <v>2361</v>
      </c>
      <c r="N10" s="67">
        <v>2362</v>
      </c>
      <c r="O10" s="67">
        <v>2363</v>
      </c>
      <c r="P10" s="67">
        <v>2364</v>
      </c>
      <c r="Q10" s="67">
        <v>2365</v>
      </c>
      <c r="R10" s="67">
        <v>2366</v>
      </c>
      <c r="S10" s="67">
        <v>2367</v>
      </c>
      <c r="T10" s="67">
        <v>2368</v>
      </c>
      <c r="U10" s="67">
        <v>2369</v>
      </c>
      <c r="V10" s="67">
        <v>2370</v>
      </c>
    </row>
    <row r="11" ht="14.4" spans="1:22">
      <c r="A11" s="67" t="s">
        <v>438</v>
      </c>
      <c r="B11" s="67">
        <v>2351</v>
      </c>
      <c r="C11" s="67">
        <v>2352</v>
      </c>
      <c r="D11" s="67">
        <v>2353</v>
      </c>
      <c r="E11" s="67">
        <v>2354</v>
      </c>
      <c r="F11" s="67">
        <v>2355</v>
      </c>
      <c r="G11" s="67">
        <v>2356</v>
      </c>
      <c r="H11" s="67">
        <v>2357</v>
      </c>
      <c r="I11" s="67">
        <v>2358</v>
      </c>
      <c r="J11" s="67">
        <v>2359</v>
      </c>
      <c r="K11" s="67">
        <v>2360</v>
      </c>
      <c r="L11" s="67">
        <v>2361</v>
      </c>
      <c r="M11" s="67">
        <v>2362</v>
      </c>
      <c r="N11" s="67">
        <v>2363</v>
      </c>
      <c r="O11" s="67">
        <v>2364</v>
      </c>
      <c r="P11" s="67">
        <v>2365</v>
      </c>
      <c r="Q11" s="67">
        <v>2366</v>
      </c>
      <c r="R11" s="67">
        <v>2367</v>
      </c>
      <c r="S11" s="67">
        <v>2368</v>
      </c>
      <c r="T11" s="67">
        <v>2369</v>
      </c>
      <c r="U11" s="67">
        <v>2370</v>
      </c>
      <c r="V11" s="67">
        <v>2371</v>
      </c>
    </row>
    <row r="12" ht="14.4" spans="1:22">
      <c r="A12" s="67" t="s">
        <v>439</v>
      </c>
      <c r="B12" s="67">
        <v>2352</v>
      </c>
      <c r="C12" s="67">
        <v>2353</v>
      </c>
      <c r="D12" s="67">
        <v>2354</v>
      </c>
      <c r="E12" s="67">
        <v>2355</v>
      </c>
      <c r="F12" s="67">
        <v>2356</v>
      </c>
      <c r="G12" s="67">
        <v>2357</v>
      </c>
      <c r="H12" s="67">
        <v>2358</v>
      </c>
      <c r="I12" s="67">
        <v>2359</v>
      </c>
      <c r="J12" s="67">
        <v>2360</v>
      </c>
      <c r="K12" s="67">
        <v>2361</v>
      </c>
      <c r="L12" s="67">
        <v>2362</v>
      </c>
      <c r="M12" s="67">
        <v>2363</v>
      </c>
      <c r="N12" s="67">
        <v>2364</v>
      </c>
      <c r="O12" s="67">
        <v>2365</v>
      </c>
      <c r="P12" s="67">
        <v>2366</v>
      </c>
      <c r="Q12" s="67">
        <v>2367</v>
      </c>
      <c r="R12" s="67">
        <v>2368</v>
      </c>
      <c r="S12" s="67">
        <v>2369</v>
      </c>
      <c r="T12" s="67">
        <v>2370</v>
      </c>
      <c r="U12" s="67">
        <v>2371</v>
      </c>
      <c r="V12" s="67">
        <v>2372</v>
      </c>
    </row>
    <row r="13" ht="14.4" spans="1:22">
      <c r="A13" s="67" t="s">
        <v>440</v>
      </c>
      <c r="B13" s="67">
        <v>2353</v>
      </c>
      <c r="C13" s="67">
        <v>2354</v>
      </c>
      <c r="D13" s="67">
        <v>2355</v>
      </c>
      <c r="E13" s="67">
        <v>2356</v>
      </c>
      <c r="F13" s="67">
        <v>2357</v>
      </c>
      <c r="G13" s="67">
        <v>2358</v>
      </c>
      <c r="H13" s="67">
        <v>2359</v>
      </c>
      <c r="I13" s="67">
        <v>2360</v>
      </c>
      <c r="J13" s="67">
        <v>2361</v>
      </c>
      <c r="K13" s="67">
        <v>2362</v>
      </c>
      <c r="L13" s="67">
        <v>2363</v>
      </c>
      <c r="M13" s="67">
        <v>2364</v>
      </c>
      <c r="N13" s="67">
        <v>2365</v>
      </c>
      <c r="O13" s="67">
        <v>2366</v>
      </c>
      <c r="P13" s="67">
        <v>2367</v>
      </c>
      <c r="Q13" s="67">
        <v>2368</v>
      </c>
      <c r="R13" s="67">
        <v>2369</v>
      </c>
      <c r="S13" s="67">
        <v>2370</v>
      </c>
      <c r="T13" s="67">
        <v>2371</v>
      </c>
      <c r="U13" s="67">
        <v>2372</v>
      </c>
      <c r="V13" s="67">
        <v>2373</v>
      </c>
    </row>
    <row r="14" ht="14.4" spans="1:22">
      <c r="A14" s="67" t="s">
        <v>441</v>
      </c>
      <c r="B14" s="67">
        <v>2354</v>
      </c>
      <c r="C14" s="67">
        <v>2355</v>
      </c>
      <c r="D14" s="67">
        <v>2356</v>
      </c>
      <c r="E14" s="67">
        <v>2357</v>
      </c>
      <c r="F14" s="67">
        <v>2358</v>
      </c>
      <c r="G14" s="67">
        <v>2359</v>
      </c>
      <c r="H14" s="67">
        <v>2360</v>
      </c>
      <c r="I14" s="67">
        <v>2361</v>
      </c>
      <c r="J14" s="67">
        <v>2362</v>
      </c>
      <c r="K14" s="67">
        <v>2363</v>
      </c>
      <c r="L14" s="67">
        <v>2364</v>
      </c>
      <c r="M14" s="67">
        <v>2365</v>
      </c>
      <c r="N14" s="67">
        <v>2366</v>
      </c>
      <c r="O14" s="67">
        <v>2367</v>
      </c>
      <c r="P14" s="67">
        <v>2368</v>
      </c>
      <c r="Q14" s="67">
        <v>2369</v>
      </c>
      <c r="R14" s="67">
        <v>2370</v>
      </c>
      <c r="S14" s="67">
        <v>2371</v>
      </c>
      <c r="T14" s="67">
        <v>2372</v>
      </c>
      <c r="U14" s="67">
        <v>2373</v>
      </c>
      <c r="V14" s="67">
        <v>2374</v>
      </c>
    </row>
    <row r="15" ht="14.4" spans="1:22">
      <c r="A15" s="67" t="s">
        <v>632</v>
      </c>
      <c r="B15" s="67">
        <v>2355</v>
      </c>
      <c r="C15" s="67">
        <v>2356</v>
      </c>
      <c r="D15" s="67">
        <v>2357</v>
      </c>
      <c r="E15" s="67">
        <v>2358</v>
      </c>
      <c r="F15" s="67">
        <v>2359</v>
      </c>
      <c r="G15" s="67">
        <v>2360</v>
      </c>
      <c r="H15" s="67">
        <v>2361</v>
      </c>
      <c r="I15" s="67">
        <v>2362</v>
      </c>
      <c r="J15" s="67">
        <v>2363</v>
      </c>
      <c r="K15" s="67">
        <v>2364</v>
      </c>
      <c r="L15" s="67">
        <v>2365</v>
      </c>
      <c r="M15" s="67">
        <v>2366</v>
      </c>
      <c r="N15" s="67">
        <v>2367</v>
      </c>
      <c r="O15" s="67">
        <v>2368</v>
      </c>
      <c r="P15" s="67">
        <v>2369</v>
      </c>
      <c r="Q15" s="67">
        <v>2370</v>
      </c>
      <c r="R15" s="67">
        <v>2371</v>
      </c>
      <c r="S15" s="67">
        <v>2372</v>
      </c>
      <c r="T15" s="67">
        <v>2373</v>
      </c>
      <c r="U15" s="67">
        <v>2374</v>
      </c>
      <c r="V15" s="67">
        <v>2375</v>
      </c>
    </row>
    <row r="16" ht="14.4" spans="1:22">
      <c r="A16" s="67" t="s">
        <v>633</v>
      </c>
      <c r="B16" s="67">
        <v>2356</v>
      </c>
      <c r="C16" s="67">
        <v>2357</v>
      </c>
      <c r="D16" s="67">
        <v>2358</v>
      </c>
      <c r="E16" s="67">
        <v>2359</v>
      </c>
      <c r="F16" s="67">
        <v>2360</v>
      </c>
      <c r="G16" s="67">
        <v>2361</v>
      </c>
      <c r="H16" s="67">
        <v>2362</v>
      </c>
      <c r="I16" s="67">
        <v>2363</v>
      </c>
      <c r="J16" s="67">
        <v>2364</v>
      </c>
      <c r="K16" s="67">
        <v>2365</v>
      </c>
      <c r="L16" s="67">
        <v>2366</v>
      </c>
      <c r="M16" s="67">
        <v>2367</v>
      </c>
      <c r="N16" s="67">
        <v>2368</v>
      </c>
      <c r="O16" s="67">
        <v>2369</v>
      </c>
      <c r="P16" s="67">
        <v>2370</v>
      </c>
      <c r="Q16" s="67">
        <v>2371</v>
      </c>
      <c r="R16" s="67">
        <v>2372</v>
      </c>
      <c r="S16" s="67">
        <v>2373</v>
      </c>
      <c r="T16" s="67">
        <v>2374</v>
      </c>
      <c r="U16" s="67">
        <v>2375</v>
      </c>
      <c r="V16" s="67">
        <v>2376</v>
      </c>
    </row>
    <row r="17" ht="14.4" spans="1:22">
      <c r="A17" s="67" t="s">
        <v>634</v>
      </c>
      <c r="B17" s="67">
        <v>2357</v>
      </c>
      <c r="C17" s="67">
        <v>2358</v>
      </c>
      <c r="D17" s="67">
        <v>2359</v>
      </c>
      <c r="E17" s="67">
        <v>2360</v>
      </c>
      <c r="F17" s="67">
        <v>2361</v>
      </c>
      <c r="G17" s="67">
        <v>2362</v>
      </c>
      <c r="H17" s="67">
        <v>2363</v>
      </c>
      <c r="I17" s="67">
        <v>2364</v>
      </c>
      <c r="J17" s="67">
        <v>2365</v>
      </c>
      <c r="K17" s="67">
        <v>2366</v>
      </c>
      <c r="L17" s="67">
        <v>2367</v>
      </c>
      <c r="M17" s="67">
        <v>2368</v>
      </c>
      <c r="N17" s="67">
        <v>2369</v>
      </c>
      <c r="O17" s="67">
        <v>2370</v>
      </c>
      <c r="P17" s="67">
        <v>2371</v>
      </c>
      <c r="Q17" s="67">
        <v>2372</v>
      </c>
      <c r="R17" s="67">
        <v>2373</v>
      </c>
      <c r="S17" s="67">
        <v>2374</v>
      </c>
      <c r="T17" s="67">
        <v>2375</v>
      </c>
      <c r="U17" s="67">
        <v>2376</v>
      </c>
      <c r="V17" s="67">
        <v>2377</v>
      </c>
    </row>
    <row r="18" ht="14.4" spans="1:22">
      <c r="A18" s="67" t="s">
        <v>635</v>
      </c>
      <c r="B18" s="67">
        <v>2358</v>
      </c>
      <c r="C18" s="67">
        <v>2359</v>
      </c>
      <c r="D18" s="67">
        <v>2360</v>
      </c>
      <c r="E18" s="67">
        <v>2361</v>
      </c>
      <c r="F18" s="67">
        <v>2362</v>
      </c>
      <c r="G18" s="67">
        <v>2363</v>
      </c>
      <c r="H18" s="67">
        <v>2364</v>
      </c>
      <c r="I18" s="67">
        <v>2365</v>
      </c>
      <c r="J18" s="67">
        <v>2366</v>
      </c>
      <c r="K18" s="67">
        <v>2367</v>
      </c>
      <c r="L18" s="67">
        <v>2368</v>
      </c>
      <c r="M18" s="67">
        <v>2369</v>
      </c>
      <c r="N18" s="67">
        <v>2370</v>
      </c>
      <c r="O18" s="67">
        <v>2371</v>
      </c>
      <c r="P18" s="67">
        <v>2372</v>
      </c>
      <c r="Q18" s="67">
        <v>2373</v>
      </c>
      <c r="R18" s="67">
        <v>2374</v>
      </c>
      <c r="S18" s="67">
        <v>2375</v>
      </c>
      <c r="T18" s="67">
        <v>2376</v>
      </c>
      <c r="U18" s="67">
        <v>2377</v>
      </c>
      <c r="V18" s="67">
        <v>2378</v>
      </c>
    </row>
    <row r="19" ht="14.4" spans="1:22">
      <c r="A19" s="67" t="s">
        <v>636</v>
      </c>
      <c r="B19" s="67">
        <v>2359</v>
      </c>
      <c r="C19" s="67">
        <v>2360</v>
      </c>
      <c r="D19" s="67">
        <v>2361</v>
      </c>
      <c r="E19" s="67">
        <v>2362</v>
      </c>
      <c r="F19" s="67">
        <v>2363</v>
      </c>
      <c r="G19" s="67">
        <v>2364</v>
      </c>
      <c r="H19" s="67">
        <v>2365</v>
      </c>
      <c r="I19" s="67">
        <v>2366</v>
      </c>
      <c r="J19" s="67">
        <v>2367</v>
      </c>
      <c r="K19" s="67">
        <v>2368</v>
      </c>
      <c r="L19" s="67">
        <v>2369</v>
      </c>
      <c r="M19" s="67">
        <v>2370</v>
      </c>
      <c r="N19" s="67">
        <v>2371</v>
      </c>
      <c r="O19" s="67">
        <v>2372</v>
      </c>
      <c r="P19" s="67">
        <v>2373</v>
      </c>
      <c r="Q19" s="67">
        <v>2374</v>
      </c>
      <c r="R19" s="67">
        <v>2375</v>
      </c>
      <c r="S19" s="67">
        <v>2376</v>
      </c>
      <c r="T19" s="67">
        <v>2377</v>
      </c>
      <c r="U19" s="67">
        <v>2378</v>
      </c>
      <c r="V19" s="67">
        <v>2379</v>
      </c>
    </row>
    <row r="20" ht="14.4" spans="1:22">
      <c r="A20" s="67" t="s">
        <v>637</v>
      </c>
      <c r="B20" s="67">
        <v>2360</v>
      </c>
      <c r="C20" s="67">
        <v>2361</v>
      </c>
      <c r="D20" s="67">
        <v>2362</v>
      </c>
      <c r="E20" s="67">
        <v>2363</v>
      </c>
      <c r="F20" s="67">
        <v>2364</v>
      </c>
      <c r="G20" s="67">
        <v>2365</v>
      </c>
      <c r="H20" s="67">
        <v>2366</v>
      </c>
      <c r="I20" s="67">
        <v>2367</v>
      </c>
      <c r="J20" s="67">
        <v>2368</v>
      </c>
      <c r="K20" s="67">
        <v>2369</v>
      </c>
      <c r="L20" s="67">
        <v>2370</v>
      </c>
      <c r="M20" s="67">
        <v>2371</v>
      </c>
      <c r="N20" s="67">
        <v>2372</v>
      </c>
      <c r="O20" s="67">
        <v>2373</v>
      </c>
      <c r="P20" s="67">
        <v>2374</v>
      </c>
      <c r="Q20" s="67">
        <v>2375</v>
      </c>
      <c r="R20" s="67">
        <v>2376</v>
      </c>
      <c r="S20" s="67">
        <v>2377</v>
      </c>
      <c r="T20" s="67">
        <v>2378</v>
      </c>
      <c r="U20" s="67">
        <v>2379</v>
      </c>
      <c r="V20" s="67">
        <v>2380</v>
      </c>
    </row>
    <row r="21" ht="14.4" spans="1:22">
      <c r="A21" s="67" t="s">
        <v>638</v>
      </c>
      <c r="B21" s="67">
        <v>2361</v>
      </c>
      <c r="C21" s="67">
        <v>2362</v>
      </c>
      <c r="D21" s="67">
        <v>2363</v>
      </c>
      <c r="E21" s="67">
        <v>2364</v>
      </c>
      <c r="F21" s="67">
        <v>2365</v>
      </c>
      <c r="G21" s="67">
        <v>2366</v>
      </c>
      <c r="H21" s="67">
        <v>2367</v>
      </c>
      <c r="I21" s="67">
        <v>2368</v>
      </c>
      <c r="J21" s="67">
        <v>2369</v>
      </c>
      <c r="K21" s="67">
        <v>2370</v>
      </c>
      <c r="L21" s="67">
        <v>2371</v>
      </c>
      <c r="M21" s="67">
        <v>2372</v>
      </c>
      <c r="N21" s="67">
        <v>2373</v>
      </c>
      <c r="O21" s="67">
        <v>2374</v>
      </c>
      <c r="P21" s="67">
        <v>2375</v>
      </c>
      <c r="Q21" s="67">
        <v>2376</v>
      </c>
      <c r="R21" s="67">
        <v>2377</v>
      </c>
      <c r="S21" s="67">
        <v>2378</v>
      </c>
      <c r="T21" s="67">
        <v>2379</v>
      </c>
      <c r="U21" s="67">
        <v>2380</v>
      </c>
      <c r="V21" s="67">
        <v>2381</v>
      </c>
    </row>
    <row r="22" ht="14.4" spans="1:22">
      <c r="A22" s="67" t="s">
        <v>639</v>
      </c>
      <c r="B22" s="67">
        <v>2362</v>
      </c>
      <c r="C22" s="67">
        <v>2363</v>
      </c>
      <c r="D22" s="67">
        <v>2364</v>
      </c>
      <c r="E22" s="67">
        <v>2365</v>
      </c>
      <c r="F22" s="67">
        <v>2366</v>
      </c>
      <c r="G22" s="67">
        <v>2367</v>
      </c>
      <c r="H22" s="67">
        <v>2368</v>
      </c>
      <c r="I22" s="67">
        <v>2369</v>
      </c>
      <c r="J22" s="67">
        <v>2370</v>
      </c>
      <c r="K22" s="67">
        <v>2371</v>
      </c>
      <c r="L22" s="67">
        <v>2372</v>
      </c>
      <c r="M22" s="67">
        <v>2373</v>
      </c>
      <c r="N22" s="67">
        <v>2374</v>
      </c>
      <c r="O22" s="67">
        <v>2375</v>
      </c>
      <c r="P22" s="67">
        <v>2376</v>
      </c>
      <c r="Q22" s="67">
        <v>2377</v>
      </c>
      <c r="R22" s="67">
        <v>2378</v>
      </c>
      <c r="S22" s="67">
        <v>2379</v>
      </c>
      <c r="T22" s="67">
        <v>2380</v>
      </c>
      <c r="U22" s="67">
        <v>2381</v>
      </c>
      <c r="V22" s="67">
        <v>2382</v>
      </c>
    </row>
    <row r="23" ht="14.4" spans="1:22">
      <c r="A23" s="67" t="s">
        <v>640</v>
      </c>
      <c r="B23" s="67">
        <v>2363</v>
      </c>
      <c r="C23" s="67">
        <v>2364</v>
      </c>
      <c r="D23" s="67">
        <v>2365</v>
      </c>
      <c r="E23" s="67">
        <v>2366</v>
      </c>
      <c r="F23" s="67">
        <v>2367</v>
      </c>
      <c r="G23" s="67">
        <v>2368</v>
      </c>
      <c r="H23" s="67">
        <v>2369</v>
      </c>
      <c r="I23" s="67">
        <v>2370</v>
      </c>
      <c r="J23" s="67">
        <v>2371</v>
      </c>
      <c r="K23" s="67">
        <v>2372</v>
      </c>
      <c r="L23" s="67">
        <v>2373</v>
      </c>
      <c r="M23" s="67">
        <v>2374</v>
      </c>
      <c r="N23" s="67">
        <v>2375</v>
      </c>
      <c r="O23" s="67">
        <v>2376</v>
      </c>
      <c r="P23" s="67">
        <v>2377</v>
      </c>
      <c r="Q23" s="67">
        <v>2378</v>
      </c>
      <c r="R23" s="67">
        <v>2379</v>
      </c>
      <c r="S23" s="67">
        <v>2380</v>
      </c>
      <c r="T23" s="67">
        <v>2381</v>
      </c>
      <c r="U23" s="67">
        <v>2382</v>
      </c>
      <c r="V23" s="67">
        <v>2383</v>
      </c>
    </row>
    <row r="24" ht="14.4" spans="1:22">
      <c r="A24" s="67" t="s">
        <v>641</v>
      </c>
      <c r="B24" s="67">
        <v>2364</v>
      </c>
      <c r="C24" s="67">
        <v>2365</v>
      </c>
      <c r="D24" s="67">
        <v>2366</v>
      </c>
      <c r="E24" s="67">
        <v>2367</v>
      </c>
      <c r="F24" s="67">
        <v>2368</v>
      </c>
      <c r="G24" s="67">
        <v>2369</v>
      </c>
      <c r="H24" s="67">
        <v>2370</v>
      </c>
      <c r="I24" s="67">
        <v>2371</v>
      </c>
      <c r="J24" s="67">
        <v>2372</v>
      </c>
      <c r="K24" s="67">
        <v>2373</v>
      </c>
      <c r="L24" s="67">
        <v>2374</v>
      </c>
      <c r="M24" s="67">
        <v>2375</v>
      </c>
      <c r="N24" s="67">
        <v>2376</v>
      </c>
      <c r="O24" s="67">
        <v>2377</v>
      </c>
      <c r="P24" s="67">
        <v>2378</v>
      </c>
      <c r="Q24" s="67">
        <v>2379</v>
      </c>
      <c r="R24" s="67">
        <v>2380</v>
      </c>
      <c r="S24" s="67">
        <v>2381</v>
      </c>
      <c r="T24" s="67">
        <v>2382</v>
      </c>
      <c r="U24" s="67">
        <v>2383</v>
      </c>
      <c r="V24" s="67">
        <v>2384</v>
      </c>
    </row>
    <row r="25" ht="14.4" spans="1:22">
      <c r="A25" s="67" t="s">
        <v>642</v>
      </c>
      <c r="B25" s="67">
        <v>2365</v>
      </c>
      <c r="C25" s="67">
        <v>2366</v>
      </c>
      <c r="D25" s="67">
        <v>2367</v>
      </c>
      <c r="E25" s="67">
        <v>2368</v>
      </c>
      <c r="F25" s="67">
        <v>2369</v>
      </c>
      <c r="G25" s="67">
        <v>2370</v>
      </c>
      <c r="H25" s="67">
        <v>2371</v>
      </c>
      <c r="I25" s="67">
        <v>2372</v>
      </c>
      <c r="J25" s="67">
        <v>2373</v>
      </c>
      <c r="K25" s="67">
        <v>2374</v>
      </c>
      <c r="L25" s="67">
        <v>2375</v>
      </c>
      <c r="M25" s="67">
        <v>2376</v>
      </c>
      <c r="N25" s="67">
        <v>2377</v>
      </c>
      <c r="O25" s="67">
        <v>2378</v>
      </c>
      <c r="P25" s="67">
        <v>2379</v>
      </c>
      <c r="Q25" s="67">
        <v>2380</v>
      </c>
      <c r="R25" s="67">
        <v>2381</v>
      </c>
      <c r="S25" s="67">
        <v>2382</v>
      </c>
      <c r="T25" s="67">
        <v>2383</v>
      </c>
      <c r="U25" s="67">
        <v>2384</v>
      </c>
      <c r="V25" s="67">
        <v>2385</v>
      </c>
    </row>
  </sheetData>
  <mergeCells count="12">
    <mergeCell ref="A1:V1"/>
    <mergeCell ref="B2:G2"/>
    <mergeCell ref="H2:M2"/>
    <mergeCell ref="N2:S2"/>
    <mergeCell ref="B3:D3"/>
    <mergeCell ref="E3:G3"/>
    <mergeCell ref="H3:J3"/>
    <mergeCell ref="K3:M3"/>
    <mergeCell ref="N3:P3"/>
    <mergeCell ref="Q3:S3"/>
    <mergeCell ref="A2:A3"/>
    <mergeCell ref="T2:V3"/>
  </mergeCells>
  <dataValidations count="1">
    <dataValidation type="list" allowBlank="1" showInputMessage="1" showErrorMessage="1" sqref="A2:A3">
      <formula1>辅助表!$A$2:$A$4</formula1>
    </dataValidation>
  </dataValidations>
  <hyperlinks>
    <hyperlink ref="A5" location="'人员分类报表（2）'!A1" display="体系1"/>
    <hyperlink ref="A6" location="'人员分类报表（2）'!A1" display="体系2"/>
    <hyperlink ref="A7" location="'人员分类报表（2）'!A1" display="体系3"/>
    <hyperlink ref="A8" location="'人员分类报表（2）'!A1" display="体系4"/>
    <hyperlink ref="A9" location="'人员分类报表（2）'!A1" display="体系5"/>
    <hyperlink ref="A10" location="'人员分类报表（2）'!A1" display="体系6"/>
    <hyperlink ref="A11" location="'人员分类报表（2）'!A1" display="体系7"/>
    <hyperlink ref="A12" location="'人员分类报表（2）'!A1" display="体系8"/>
    <hyperlink ref="A13" location="'人员分类报表（2）'!A1" display="体系9"/>
    <hyperlink ref="A14" location="'人员分类报表（2）'!A1" display="体系10"/>
    <hyperlink ref="A15" location="'人员分类报表（2）'!A1" display="体系11"/>
    <hyperlink ref="A16" location="'人员分类报表（2）'!A1" display="体系12"/>
    <hyperlink ref="A17" location="'人员分类报表（2）'!A1" display="体系13"/>
    <hyperlink ref="A18" location="'人员分类报表（2）'!A1" display="体系14"/>
    <hyperlink ref="A19" location="'人员分类报表（2）'!A1" display="体系15"/>
    <hyperlink ref="A20" location="'人员分类报表（2）'!A1" display="体系16"/>
    <hyperlink ref="A21" location="'人员分类报表（2）'!A1" display="体系17"/>
    <hyperlink ref="A22" location="'人员分类报表（2）'!A1" display="体系18"/>
    <hyperlink ref="A23" location="'人员分类报表（2）'!A1" display="体系19"/>
    <hyperlink ref="A24" location="'人员分类报表（2）'!A1" display="体系20"/>
    <hyperlink ref="A25" location="'人员分类报表（2）'!A1" display="体系21"/>
    <hyperlink ref="B5" location="'人员便签报表-部门'!A1" display="2345"/>
    <hyperlink ref="C5" location="'人员便签报表-部门'!A1" display="2346"/>
    <hyperlink ref="D5" location="'人员便签报表-部门'!A1" display="2347"/>
    <hyperlink ref="E5" location="'人员便签报表-部门'!A1" display="2348"/>
    <hyperlink ref="F5" location="'人员便签报表-部门'!A1" display="2349"/>
    <hyperlink ref="G5" location="'人员便签报表-部门'!A1" display="2350"/>
    <hyperlink ref="H5" location="'人员便签报表-部门'!A1" display="2351"/>
    <hyperlink ref="I5" location="'人员便签报表-部门'!A1" display="2352"/>
    <hyperlink ref="J5" location="'人员便签报表-部门'!A1" display="2353"/>
    <hyperlink ref="K5" location="'人员便签报表-部门'!A1" display="2354"/>
    <hyperlink ref="L5" location="'人员便签报表-部门'!A1" display="2355"/>
    <hyperlink ref="M5" location="'人员便签报表-部门'!A1" display="2356"/>
    <hyperlink ref="N5" location="'人员便签报表-部门'!A1" display="2357"/>
    <hyperlink ref="O5" location="'人员便签报表-部门'!A1" display="2358"/>
    <hyperlink ref="P5" location="'人员便签报表-部门'!A1" display="2359"/>
    <hyperlink ref="Q5" location="'人员便签报表-部门'!A1" display="2360"/>
    <hyperlink ref="R5" location="'人员便签报表-部门'!A1" display="2361"/>
    <hyperlink ref="S5" location="'人员便签报表-部门'!A1" display="2362"/>
    <hyperlink ref="T5" location="'人员便签报表-部门'!A1" display="2363"/>
    <hyperlink ref="U5" location="'人员便签报表-部门'!A1" display="2364"/>
    <hyperlink ref="V5" location="'人员便签报表-部门'!A1" display="2365"/>
    <hyperlink ref="B6" location="'人员便签报表-部门'!A1" display="2346"/>
    <hyperlink ref="B7" location="'人员便签报表-部门'!A1" display="2347"/>
    <hyperlink ref="B8" location="'人员便签报表-部门'!A1" display="2348"/>
    <hyperlink ref="B9" location="'人员便签报表-部门'!A1" display="2349"/>
    <hyperlink ref="B10" location="'人员便签报表-部门'!A1" display="2350"/>
    <hyperlink ref="B11" location="'人员便签报表-部门'!A1" display="2351"/>
    <hyperlink ref="B12" location="'人员便签报表-部门'!A1" display="2352"/>
    <hyperlink ref="B13" location="'人员便签报表-部门'!A1" display="2353"/>
    <hyperlink ref="B14" location="'人员便签报表-部门'!A1" display="2354"/>
    <hyperlink ref="B15" location="'人员便签报表-部门'!A1" display="2355"/>
    <hyperlink ref="B16" location="'人员便签报表-部门'!A1" display="2356"/>
    <hyperlink ref="B17" location="'人员便签报表-部门'!A1" display="2357"/>
    <hyperlink ref="B18" location="'人员便签报表-部门'!A1" display="2358"/>
    <hyperlink ref="B19" location="'人员便签报表-部门'!A1" display="2359"/>
    <hyperlink ref="B20" location="'人员便签报表-部门'!A1" display="2360"/>
    <hyperlink ref="B21" location="'人员便签报表-部门'!A1" display="2361"/>
    <hyperlink ref="B22" location="'人员便签报表-部门'!A1" display="2362"/>
    <hyperlink ref="B23" location="'人员便签报表-部门'!A1" display="2363"/>
    <hyperlink ref="B24" location="'人员便签报表-部门'!A1" display="2364"/>
    <hyperlink ref="B25" location="'人员便签报表-部门'!A1" display="2365"/>
    <hyperlink ref="C6" location="'人员便签报表-部门'!A1" display="2347"/>
    <hyperlink ref="C7" location="'人员便签报表-部门'!A1" display="2348"/>
    <hyperlink ref="C8" location="'人员便签报表-部门'!A1" display="2349"/>
    <hyperlink ref="C9" location="'人员便签报表-部门'!A1" display="2350"/>
    <hyperlink ref="C10" location="'人员便签报表-部门'!A1" display="2351"/>
    <hyperlink ref="C11" location="'人员便签报表-部门'!A1" display="2352"/>
    <hyperlink ref="C12" location="'人员便签报表-部门'!A1" display="2353"/>
    <hyperlink ref="C13" location="'人员便签报表-部门'!A1" display="2354"/>
    <hyperlink ref="C14" location="'人员便签报表-部门'!A1" display="2355"/>
    <hyperlink ref="C15" location="'人员便签报表-部门'!A1" display="2356"/>
    <hyperlink ref="C16" location="'人员便签报表-部门'!A1" display="2357"/>
    <hyperlink ref="C17" location="'人员便签报表-部门'!A1" display="2358"/>
    <hyperlink ref="C18" location="'人员便签报表-部门'!A1" display="2359"/>
    <hyperlink ref="C19" location="'人员便签报表-部门'!A1" display="2360"/>
    <hyperlink ref="C20" location="'人员便签报表-部门'!A1" display="2361"/>
    <hyperlink ref="C21" location="'人员便签报表-部门'!A1" display="2362"/>
    <hyperlink ref="C22" location="'人员便签报表-部门'!A1" display="2363"/>
    <hyperlink ref="C23" location="'人员便签报表-部门'!A1" display="2364"/>
    <hyperlink ref="C24" location="'人员便签报表-部门'!A1" display="2365"/>
    <hyperlink ref="C25" location="'人员便签报表-部门'!A1" display="2366"/>
    <hyperlink ref="D6" location="'人员便签报表-部门'!A1" display="2348"/>
    <hyperlink ref="D7" location="'人员便签报表-部门'!A1" display="2349"/>
    <hyperlink ref="D8" location="'人员便签报表-部门'!A1" display="2350"/>
    <hyperlink ref="D9" location="'人员便签报表-部门'!A1" display="2351"/>
    <hyperlink ref="D10" location="'人员便签报表-部门'!A1" display="2352"/>
    <hyperlink ref="D11" location="'人员便签报表-部门'!A1" display="2353"/>
    <hyperlink ref="D12" location="'人员便签报表-部门'!A1" display="2354"/>
    <hyperlink ref="D13" location="'人员便签报表-部门'!A1" display="2355"/>
    <hyperlink ref="D14" location="'人员便签报表-部门'!A1" display="2356"/>
    <hyperlink ref="D15" location="'人员便签报表-部门'!A1" display="2357"/>
    <hyperlink ref="D16" location="'人员便签报表-部门'!A1" display="2358"/>
    <hyperlink ref="D17" location="'人员便签报表-部门'!A1" display="2359"/>
    <hyperlink ref="D18" location="'人员便签报表-部门'!A1" display="2360"/>
    <hyperlink ref="D19" location="'人员便签报表-部门'!A1" display="2361"/>
    <hyperlink ref="D20" location="'人员便签报表-部门'!A1" display="2362"/>
    <hyperlink ref="D21" location="'人员便签报表-部门'!A1" display="2363"/>
    <hyperlink ref="D22" location="'人员便签报表-部门'!A1" display="2364"/>
    <hyperlink ref="D23" location="'人员便签报表-部门'!A1" display="2365"/>
    <hyperlink ref="D24" location="'人员便签报表-部门'!A1" display="2366"/>
    <hyperlink ref="D25" location="'人员便签报表-部门'!A1" display="2367"/>
    <hyperlink ref="E6" location="'人员便签报表-部门'!A1" display="2349"/>
    <hyperlink ref="E7" location="'人员便签报表-部门'!A1" display="2350"/>
    <hyperlink ref="E8" location="'人员便签报表-部门'!A1" display="2351"/>
    <hyperlink ref="E9" location="'人员便签报表-部门'!A1" display="2352"/>
    <hyperlink ref="E10" location="'人员便签报表-部门'!A1" display="2353"/>
    <hyperlink ref="E11" location="'人员便签报表-部门'!A1" display="2354"/>
    <hyperlink ref="E12" location="'人员便签报表-部门'!A1" display="2355"/>
    <hyperlink ref="E13" location="'人员便签报表-部门'!A1" display="2356"/>
    <hyperlink ref="E14" location="'人员便签报表-部门'!A1" display="2357"/>
    <hyperlink ref="E15" location="'人员便签报表-部门'!A1" display="2358"/>
    <hyperlink ref="E16" location="'人员便签报表-部门'!A1" display="2359"/>
    <hyperlink ref="E17" location="'人员便签报表-部门'!A1" display="2360"/>
    <hyperlink ref="E18" location="'人员便签报表-部门'!A1" display="2361"/>
    <hyperlink ref="E19" location="'人员便签报表-部门'!A1" display="2362"/>
    <hyperlink ref="E20" location="'人员便签报表-部门'!A1" display="2363"/>
    <hyperlink ref="E21" location="'人员便签报表-部门'!A1" display="2364"/>
    <hyperlink ref="E22" location="'人员便签报表-部门'!A1" display="2365"/>
    <hyperlink ref="E23" location="'人员便签报表-部门'!A1" display="2366"/>
    <hyperlink ref="E24" location="'人员便签报表-部门'!A1" display="2367"/>
    <hyperlink ref="E25" location="'人员便签报表-部门'!A1" display="2368"/>
    <hyperlink ref="F6" location="'人员便签报表-部门'!A1" display="2350"/>
    <hyperlink ref="F7" location="'人员便签报表-部门'!A1" display="2351"/>
    <hyperlink ref="F8" location="'人员便签报表-部门'!A1" display="2352"/>
    <hyperlink ref="F9" location="'人员便签报表-部门'!A1" display="2353"/>
    <hyperlink ref="F10" location="'人员便签报表-部门'!A1" display="2354"/>
    <hyperlink ref="F11" location="'人员便签报表-部门'!A1" display="2355"/>
    <hyperlink ref="F12" location="'人员便签报表-部门'!A1" display="2356"/>
    <hyperlink ref="F13" location="'人员便签报表-部门'!A1" display="2357"/>
    <hyperlink ref="F14" location="'人员便签报表-部门'!A1" display="2358"/>
    <hyperlink ref="F15" location="'人员便签报表-部门'!A1" display="2359"/>
    <hyperlink ref="F16" location="'人员便签报表-部门'!A1" display="2360"/>
    <hyperlink ref="F17" location="'人员便签报表-部门'!A1" display="2361"/>
    <hyperlink ref="F18" location="'人员便签报表-部门'!A1" display="2362"/>
    <hyperlink ref="F19" location="'人员便签报表-部门'!A1" display="2363"/>
    <hyperlink ref="F20" location="'人员便签报表-部门'!A1" display="2364"/>
    <hyperlink ref="F21" location="'人员便签报表-部门'!A1" display="2365"/>
    <hyperlink ref="F22" location="'人员便签报表-部门'!A1" display="2366"/>
    <hyperlink ref="F23" location="'人员便签报表-部门'!A1" display="2367"/>
    <hyperlink ref="F24" location="'人员便签报表-部门'!A1" display="2368"/>
    <hyperlink ref="F25" location="'人员便签报表-部门'!A1" display="2369"/>
    <hyperlink ref="G6" location="'人员便签报表-部门'!A1" display="2351"/>
    <hyperlink ref="G7" location="'人员便签报表-部门'!A1" display="2352"/>
    <hyperlink ref="G8" location="'人员便签报表-部门'!A1" display="2353"/>
    <hyperlink ref="G9" location="'人员便签报表-部门'!A1" display="2354"/>
    <hyperlink ref="G10" location="'人员便签报表-部门'!A1" display="2355"/>
    <hyperlink ref="G11" location="'人员便签报表-部门'!A1" display="2356"/>
    <hyperlink ref="G12" location="'人员便签报表-部门'!A1" display="2357"/>
    <hyperlink ref="G13" location="'人员便签报表-部门'!A1" display="2358"/>
    <hyperlink ref="G14" location="'人员便签报表-部门'!A1" display="2359"/>
    <hyperlink ref="G15" location="'人员便签报表-部门'!A1" display="2360"/>
    <hyperlink ref="G16" location="'人员便签报表-部门'!A1" display="2361"/>
    <hyperlink ref="G17" location="'人员便签报表-部门'!A1" display="2362"/>
    <hyperlink ref="G18" location="'人员便签报表-部门'!A1" display="2363"/>
    <hyperlink ref="G19" location="'人员便签报表-部门'!A1" display="2364"/>
    <hyperlink ref="G20" location="'人员便签报表-部门'!A1" display="2365"/>
    <hyperlink ref="G21" location="'人员便签报表-部门'!A1" display="2366"/>
    <hyperlink ref="G22" location="'人员便签报表-部门'!A1" display="2367"/>
    <hyperlink ref="G23" location="'人员便签报表-部门'!A1" display="2368"/>
    <hyperlink ref="G24" location="'人员便签报表-部门'!A1" display="2369"/>
    <hyperlink ref="G25" location="'人员便签报表-部门'!A1" display="2370"/>
    <hyperlink ref="H6" location="'人员便签报表-部门'!A1" display="2352"/>
    <hyperlink ref="H7" location="'人员便签报表-部门'!A1" display="2353"/>
    <hyperlink ref="H8" location="'人员便签报表-部门'!A1" display="2354"/>
    <hyperlink ref="H9" location="'人员便签报表-部门'!A1" display="2355"/>
    <hyperlink ref="H10" location="'人员便签报表-部门'!A1" display="2356"/>
    <hyperlink ref="H11" location="'人员便签报表-部门'!A1" display="2357"/>
    <hyperlink ref="H12" location="'人员便签报表-部门'!A1" display="2358"/>
    <hyperlink ref="H13" location="'人员便签报表-部门'!A1" display="2359"/>
    <hyperlink ref="H14" location="'人员便签报表-部门'!A1" display="2360"/>
    <hyperlink ref="H15" location="'人员便签报表-部门'!A1" display="2361"/>
    <hyperlink ref="H16" location="'人员便签报表-部门'!A1" display="2362"/>
    <hyperlink ref="H17" location="'人员便签报表-部门'!A1" display="2363"/>
    <hyperlink ref="H18" location="'人员便签报表-部门'!A1" display="2364"/>
    <hyperlink ref="H19" location="'人员便签报表-部门'!A1" display="2365"/>
    <hyperlink ref="H20" location="'人员便签报表-部门'!A1" display="2366"/>
    <hyperlink ref="H21" location="'人员便签报表-部门'!A1" display="2367"/>
    <hyperlink ref="H22" location="'人员便签报表-部门'!A1" display="2368"/>
    <hyperlink ref="H23" location="'人员便签报表-部门'!A1" display="2369"/>
    <hyperlink ref="H24" location="'人员便签报表-部门'!A1" display="2370"/>
    <hyperlink ref="H25" location="'人员便签报表-部门'!A1" display="2371"/>
    <hyperlink ref="I6" location="'人员便签报表-部门'!A1" display="2353"/>
    <hyperlink ref="I7" location="'人员便签报表-部门'!A1" display="2354"/>
    <hyperlink ref="I8" location="'人员便签报表-部门'!A1" display="2355"/>
    <hyperlink ref="I9" location="'人员便签报表-部门'!A1" display="2356"/>
    <hyperlink ref="I10" location="'人员便签报表-部门'!A1" display="2357"/>
    <hyperlink ref="I11" location="'人员便签报表-部门'!A1" display="2358"/>
    <hyperlink ref="I12" location="'人员便签报表-部门'!A1" display="2359"/>
    <hyperlink ref="I13" location="'人员便签报表-部门'!A1" display="2360"/>
    <hyperlink ref="I14" location="'人员便签报表-部门'!A1" display="2361"/>
    <hyperlink ref="I15" location="'人员便签报表-部门'!A1" display="2362"/>
    <hyperlink ref="I16" location="'人员便签报表-部门'!A1" display="2363"/>
    <hyperlink ref="I17" location="'人员便签报表-部门'!A1" display="2364"/>
    <hyperlink ref="I18" location="'人员便签报表-部门'!A1" display="2365"/>
    <hyperlink ref="I19" location="'人员便签报表-部门'!A1" display="2366"/>
    <hyperlink ref="I20" location="'人员便签报表-部门'!A1" display="2367"/>
    <hyperlink ref="I21" location="'人员便签报表-部门'!A1" display="2368"/>
    <hyperlink ref="I22" location="'人员便签报表-部门'!A1" display="2369"/>
    <hyperlink ref="I23" location="'人员便签报表-部门'!A1" display="2370"/>
    <hyperlink ref="I24" location="'人员便签报表-部门'!A1" display="2371"/>
    <hyperlink ref="I25" location="'人员便签报表-部门'!A1" display="2372"/>
    <hyperlink ref="J6" location="'人员便签报表-部门'!A1" display="2354"/>
    <hyperlink ref="J7" location="'人员便签报表-部门'!A1" display="2355"/>
    <hyperlink ref="J8" location="'人员便签报表-部门'!A1" display="2356"/>
    <hyperlink ref="J9" location="'人员便签报表-部门'!A1" display="2357"/>
    <hyperlink ref="J10" location="'人员便签报表-部门'!A1" display="2358"/>
    <hyperlink ref="J11" location="'人员便签报表-部门'!A1" display="2359"/>
    <hyperlink ref="J12" location="'人员便签报表-部门'!A1" display="2360"/>
    <hyperlink ref="J13" location="'人员便签报表-部门'!A1" display="2361"/>
    <hyperlink ref="J14" location="'人员便签报表-部门'!A1" display="2362"/>
    <hyperlink ref="J15" location="'人员便签报表-部门'!A1" display="2363"/>
    <hyperlink ref="J16" location="'人员便签报表-部门'!A1" display="2364"/>
    <hyperlink ref="J17" location="'人员便签报表-部门'!A1" display="2365"/>
    <hyperlink ref="J18" location="'人员便签报表-部门'!A1" display="2366"/>
    <hyperlink ref="J19" location="'人员便签报表-部门'!A1" display="2367"/>
    <hyperlink ref="J20" location="'人员便签报表-部门'!A1" display="2368"/>
    <hyperlink ref="J21" location="'人员便签报表-部门'!A1" display="2369"/>
    <hyperlink ref="J22" location="'人员便签报表-部门'!A1" display="2370"/>
    <hyperlink ref="J23" location="'人员便签报表-部门'!A1" display="2371"/>
    <hyperlink ref="J24" location="'人员便签报表-部门'!A1" display="2372"/>
    <hyperlink ref="J25" location="'人员便签报表-部门'!A1" display="2373"/>
    <hyperlink ref="K6" location="'人员便签报表-部门'!A1" display="2355"/>
    <hyperlink ref="K7" location="'人员便签报表-部门'!A1" display="2356"/>
    <hyperlink ref="K8" location="'人员便签报表-部门'!A1" display="2357"/>
    <hyperlink ref="K9" location="'人员便签报表-部门'!A1" display="2358"/>
    <hyperlink ref="K10" location="'人员便签报表-部门'!A1" display="2359"/>
    <hyperlink ref="K11" location="'人员便签报表-部门'!A1" display="2360"/>
    <hyperlink ref="K12" location="'人员便签报表-部门'!A1" display="2361"/>
    <hyperlink ref="K13" location="'人员便签报表-部门'!A1" display="2362"/>
    <hyperlink ref="K14" location="'人员便签报表-部门'!A1" display="2363"/>
    <hyperlink ref="K15" location="'人员便签报表-部门'!A1" display="2364"/>
    <hyperlink ref="K16" location="'人员便签报表-部门'!A1" display="2365"/>
    <hyperlink ref="K17" location="'人员便签报表-部门'!A1" display="2366"/>
    <hyperlink ref="K18" location="'人员便签报表-部门'!A1" display="2367"/>
    <hyperlink ref="K19" location="'人员便签报表-部门'!A1" display="2368"/>
    <hyperlink ref="K20" location="'人员便签报表-部门'!A1" display="2369"/>
    <hyperlink ref="K21" location="'人员便签报表-部门'!A1" display="2370"/>
    <hyperlink ref="K22" location="'人员便签报表-部门'!A1" display="2371"/>
    <hyperlink ref="K23" location="'人员便签报表-部门'!A1" display="2372"/>
    <hyperlink ref="K24" location="'人员便签报表-部门'!A1" display="2373"/>
    <hyperlink ref="K25" location="'人员便签报表-部门'!A1" display="2374"/>
    <hyperlink ref="L6" location="'人员便签报表-部门'!A1" display="2356"/>
    <hyperlink ref="L7" location="'人员便签报表-部门'!A1" display="2357"/>
    <hyperlink ref="L8" location="'人员便签报表-部门'!A1" display="2358"/>
    <hyperlink ref="L9" location="'人员便签报表-部门'!A1" display="2359"/>
    <hyperlink ref="L10" location="'人员便签报表-部门'!A1" display="2360"/>
    <hyperlink ref="L11" location="'人员便签报表-部门'!A1" display="2361"/>
    <hyperlink ref="L12" location="'人员便签报表-部门'!A1" display="2362"/>
    <hyperlink ref="L13" location="'人员便签报表-部门'!A1" display="2363"/>
    <hyperlink ref="L14" location="'人员便签报表-部门'!A1" display="2364"/>
    <hyperlink ref="L15" location="'人员便签报表-部门'!A1" display="2365"/>
    <hyperlink ref="L16" location="'人员便签报表-部门'!A1" display="2366"/>
    <hyperlink ref="L17" location="'人员便签报表-部门'!A1" display="2367"/>
    <hyperlink ref="L18" location="'人员便签报表-部门'!A1" display="2368"/>
    <hyperlink ref="L19" location="'人员便签报表-部门'!A1" display="2369"/>
    <hyperlink ref="L20" location="'人员便签报表-部门'!A1" display="2370"/>
    <hyperlink ref="L21" location="'人员便签报表-部门'!A1" display="2371"/>
    <hyperlink ref="L22" location="'人员便签报表-部门'!A1" display="2372"/>
    <hyperlink ref="L23" location="'人员便签报表-部门'!A1" display="2373"/>
    <hyperlink ref="L24" location="'人员便签报表-部门'!A1" display="2374"/>
    <hyperlink ref="L25" location="'人员便签报表-部门'!A1" display="2375"/>
    <hyperlink ref="M6" location="'人员便签报表-部门'!A1" display="2357"/>
    <hyperlink ref="M7" location="'人员便签报表-部门'!A1" display="2358"/>
    <hyperlink ref="M8" location="'人员便签报表-部门'!A1" display="2359"/>
    <hyperlink ref="M9" location="'人员便签报表-部门'!A1" display="2360"/>
    <hyperlink ref="M10" location="'人员便签报表-部门'!A1" display="2361"/>
    <hyperlink ref="M11" location="'人员便签报表-部门'!A1" display="2362"/>
    <hyperlink ref="M12" location="'人员便签报表-部门'!A1" display="2363"/>
    <hyperlink ref="M13" location="'人员便签报表-部门'!A1" display="2364"/>
    <hyperlink ref="M14" location="'人员便签报表-部门'!A1" display="2365"/>
    <hyperlink ref="M15" location="'人员便签报表-部门'!A1" display="2366"/>
    <hyperlink ref="M16" location="'人员便签报表-部门'!A1" display="2367"/>
    <hyperlink ref="M17" location="'人员便签报表-部门'!A1" display="2368"/>
    <hyperlink ref="M18" location="'人员便签报表-部门'!A1" display="2369"/>
    <hyperlink ref="M19" location="'人员便签报表-部门'!A1" display="2370"/>
    <hyperlink ref="M20" location="'人员便签报表-部门'!A1" display="2371"/>
    <hyperlink ref="M21" location="'人员便签报表-部门'!A1" display="2372"/>
    <hyperlink ref="M22" location="'人员便签报表-部门'!A1" display="2373"/>
    <hyperlink ref="M23" location="'人员便签报表-部门'!A1" display="2374"/>
    <hyperlink ref="M24" location="'人员便签报表-部门'!A1" display="2375"/>
    <hyperlink ref="M25" location="'人员便签报表-部门'!A1" display="2376"/>
    <hyperlink ref="N6" location="'人员便签报表-部门'!A1" display="2358"/>
    <hyperlink ref="N7" location="'人员便签报表-部门'!A1" display="2359"/>
    <hyperlink ref="N8" location="'人员便签报表-部门'!A1" display="2360"/>
    <hyperlink ref="N9" location="'人员便签报表-部门'!A1" display="2361"/>
    <hyperlink ref="N10" location="'人员便签报表-部门'!A1" display="2362"/>
    <hyperlink ref="N11" location="'人员便签报表-部门'!A1" display="2363"/>
    <hyperlink ref="N12" location="'人员便签报表-部门'!A1" display="2364"/>
    <hyperlink ref="N13" location="'人员便签报表-部门'!A1" display="2365"/>
    <hyperlink ref="N14" location="'人员便签报表-部门'!A1" display="2366"/>
    <hyperlink ref="N15" location="'人员便签报表-部门'!A1" display="2367"/>
    <hyperlink ref="N16" location="'人员便签报表-部门'!A1" display="2368"/>
    <hyperlink ref="N17" location="'人员便签报表-部门'!A1" display="2369"/>
    <hyperlink ref="N18" location="'人员便签报表-部门'!A1" display="2370"/>
    <hyperlink ref="N19" location="'人员便签报表-部门'!A1" display="2371"/>
    <hyperlink ref="N20" location="'人员便签报表-部门'!A1" display="2372"/>
    <hyperlink ref="N21" location="'人员便签报表-部门'!A1" display="2373"/>
    <hyperlink ref="N22" location="'人员便签报表-部门'!A1" display="2374"/>
    <hyperlink ref="N23" location="'人员便签报表-部门'!A1" display="2375"/>
    <hyperlink ref="N24" location="'人员便签报表-部门'!A1" display="2376"/>
    <hyperlink ref="N25" location="'人员便签报表-部门'!A1" display="2377"/>
    <hyperlink ref="O6" location="'人员便签报表-部门'!A1" display="2359"/>
    <hyperlink ref="O7" location="'人员便签报表-部门'!A1" display="2360"/>
    <hyperlink ref="O8" location="'人员便签报表-部门'!A1" display="2361"/>
    <hyperlink ref="O9" location="'人员便签报表-部门'!A1" display="2362"/>
    <hyperlink ref="O10" location="'人员便签报表-部门'!A1" display="2363"/>
    <hyperlink ref="O11" location="'人员便签报表-部门'!A1" display="2364"/>
    <hyperlink ref="O12" location="'人员便签报表-部门'!A1" display="2365"/>
    <hyperlink ref="O13" location="'人员便签报表-部门'!A1" display="2366"/>
    <hyperlink ref="O14" location="'人员便签报表-部门'!A1" display="2367"/>
    <hyperlink ref="O15" location="'人员便签报表-部门'!A1" display="2368"/>
    <hyperlink ref="O16" location="'人员便签报表-部门'!A1" display="2369"/>
    <hyperlink ref="O17" location="'人员便签报表-部门'!A1" display="2370"/>
    <hyperlink ref="O18" location="'人员便签报表-部门'!A1" display="2371"/>
    <hyperlink ref="O19" location="'人员便签报表-部门'!A1" display="2372"/>
    <hyperlink ref="O20" location="'人员便签报表-部门'!A1" display="2373"/>
    <hyperlink ref="O21" location="'人员便签报表-部门'!A1" display="2374"/>
    <hyperlink ref="O22" location="'人员便签报表-部门'!A1" display="2375"/>
    <hyperlink ref="O23" location="'人员便签报表-部门'!A1" display="2376"/>
    <hyperlink ref="O24" location="'人员便签报表-部门'!A1" display="2377"/>
    <hyperlink ref="O25" location="'人员便签报表-部门'!A1" display="2378"/>
    <hyperlink ref="P6" location="'人员便签报表-部门'!A1" display="2360"/>
    <hyperlink ref="P7" location="'人员便签报表-部门'!A1" display="2361"/>
    <hyperlink ref="P8" location="'人员便签报表-部门'!A1" display="2362"/>
    <hyperlink ref="P9" location="'人员便签报表-部门'!A1" display="2363"/>
    <hyperlink ref="P10" location="'人员便签报表-部门'!A1" display="2364"/>
    <hyperlink ref="P11" location="'人员便签报表-部门'!A1" display="2365"/>
    <hyperlink ref="P12" location="'人员便签报表-部门'!A1" display="2366"/>
    <hyperlink ref="P13" location="'人员便签报表-部门'!A1" display="2367"/>
    <hyperlink ref="P14" location="'人员便签报表-部门'!A1" display="2368"/>
    <hyperlink ref="P15" location="'人员便签报表-部门'!A1" display="2369"/>
    <hyperlink ref="P16" location="'人员便签报表-部门'!A1" display="2370"/>
    <hyperlink ref="P17" location="'人员便签报表-部门'!A1" display="2371"/>
    <hyperlink ref="P18" location="'人员便签报表-部门'!A1" display="2372"/>
    <hyperlink ref="P19" location="'人员便签报表-部门'!A1" display="2373"/>
    <hyperlink ref="P20" location="'人员便签报表-部门'!A1" display="2374"/>
    <hyperlink ref="P21" location="'人员便签报表-部门'!A1" display="2375"/>
    <hyperlink ref="P22" location="'人员便签报表-部门'!A1" display="2376"/>
    <hyperlink ref="P23" location="'人员便签报表-部门'!A1" display="2377"/>
    <hyperlink ref="P24" location="'人员便签报表-部门'!A1" display="2378"/>
    <hyperlink ref="P25" location="'人员便签报表-部门'!A1" display="2379"/>
    <hyperlink ref="Q6" location="'人员便签报表-部门'!A1" display="2361"/>
    <hyperlink ref="Q7" location="'人员便签报表-部门'!A1" display="2362"/>
    <hyperlink ref="Q8" location="'人员便签报表-部门'!A1" display="2363"/>
    <hyperlink ref="Q9" location="'人员便签报表-部门'!A1" display="2364"/>
    <hyperlink ref="Q10" location="'人员便签报表-部门'!A1" display="2365"/>
    <hyperlink ref="Q11" location="'人员便签报表-部门'!A1" display="2366"/>
    <hyperlink ref="Q12" location="'人员便签报表-部门'!A1" display="2367"/>
    <hyperlink ref="Q13" location="'人员便签报表-部门'!A1" display="2368"/>
    <hyperlink ref="Q14" location="'人员便签报表-部门'!A1" display="2369"/>
    <hyperlink ref="Q15" location="'人员便签报表-部门'!A1" display="2370"/>
    <hyperlink ref="Q16" location="'人员便签报表-部门'!A1" display="2371"/>
    <hyperlink ref="Q17" location="'人员便签报表-部门'!A1" display="2372"/>
    <hyperlink ref="Q18" location="'人员便签报表-部门'!A1" display="2373"/>
    <hyperlink ref="Q19" location="'人员便签报表-部门'!A1" display="2374"/>
    <hyperlink ref="Q20" location="'人员便签报表-部门'!A1" display="2375"/>
    <hyperlink ref="Q21" location="'人员便签报表-部门'!A1" display="2376"/>
    <hyperlink ref="Q22" location="'人员便签报表-部门'!A1" display="2377"/>
    <hyperlink ref="Q23" location="'人员便签报表-部门'!A1" display="2378"/>
    <hyperlink ref="Q24" location="'人员便签报表-部门'!A1" display="2379"/>
    <hyperlink ref="Q25" location="'人员便签报表-部门'!A1" display="2380"/>
    <hyperlink ref="R6" location="'人员便签报表-部门'!A1" display="2362"/>
    <hyperlink ref="R7" location="'人员便签报表-部门'!A1" display="2363"/>
    <hyperlink ref="R8" location="'人员便签报表-部门'!A1" display="2364"/>
    <hyperlink ref="R9" location="'人员便签报表-部门'!A1" display="2365"/>
    <hyperlink ref="R10" location="'人员便签报表-部门'!A1" display="2366"/>
    <hyperlink ref="R11" location="'人员便签报表-部门'!A1" display="2367"/>
    <hyperlink ref="R12" location="'人员便签报表-部门'!A1" display="2368"/>
    <hyperlink ref="R13" location="'人员便签报表-部门'!A1" display="2369"/>
    <hyperlink ref="R14" location="'人员便签报表-部门'!A1" display="2370"/>
    <hyperlink ref="R15" location="'人员便签报表-部门'!A1" display="2371"/>
    <hyperlink ref="R16" location="'人员便签报表-部门'!A1" display="2372"/>
    <hyperlink ref="R17" location="'人员便签报表-部门'!A1" display="2373"/>
    <hyperlink ref="R18" location="'人员便签报表-部门'!A1" display="2374"/>
    <hyperlink ref="R19" location="'人员便签报表-部门'!A1" display="2375"/>
    <hyperlink ref="R20" location="'人员便签报表-部门'!A1" display="2376"/>
    <hyperlink ref="R21" location="'人员便签报表-部门'!A1" display="2377"/>
    <hyperlink ref="R22" location="'人员便签报表-部门'!A1" display="2378"/>
    <hyperlink ref="R23" location="'人员便签报表-部门'!A1" display="2379"/>
    <hyperlink ref="R24" location="'人员便签报表-部门'!A1" display="2380"/>
    <hyperlink ref="R25" location="'人员便签报表-部门'!A1" display="2381"/>
    <hyperlink ref="S6" location="'人员便签报表-部门'!A1" display="2363"/>
    <hyperlink ref="S7" location="'人员便签报表-部门'!A1" display="2364"/>
    <hyperlink ref="S8" location="'人员便签报表-部门'!A1" display="2365"/>
    <hyperlink ref="S9" location="'人员便签报表-部门'!A1" display="2366"/>
    <hyperlink ref="S10" location="'人员便签报表-部门'!A1" display="2367"/>
    <hyperlink ref="S11" location="'人员便签报表-部门'!A1" display="2368"/>
    <hyperlink ref="S12" location="'人员便签报表-部门'!A1" display="2369"/>
    <hyperlink ref="S13" location="'人员便签报表-部门'!A1" display="2370"/>
    <hyperlink ref="S14" location="'人员便签报表-部门'!A1" display="2371"/>
    <hyperlink ref="S15" location="'人员便签报表-部门'!A1" display="2372"/>
    <hyperlink ref="S16" location="'人员便签报表-部门'!A1" display="2373"/>
    <hyperlink ref="S17" location="'人员便签报表-部门'!A1" display="2374"/>
    <hyperlink ref="S18" location="'人员便签报表-部门'!A1" display="2375"/>
    <hyperlink ref="S19" location="'人员便签报表-部门'!A1" display="2376"/>
    <hyperlink ref="S20" location="'人员便签报表-部门'!A1" display="2377"/>
    <hyperlink ref="S21" location="'人员便签报表-部门'!A1" display="2378"/>
    <hyperlink ref="S22" location="'人员便签报表-部门'!A1" display="2379"/>
    <hyperlink ref="S23" location="'人员便签报表-部门'!A1" display="2380"/>
    <hyperlink ref="S24" location="'人员便签报表-部门'!A1" display="2381"/>
    <hyperlink ref="S25" location="'人员便签报表-部门'!A1" display="2382"/>
    <hyperlink ref="T6" location="'人员便签报表-部门'!A1" display="2364"/>
    <hyperlink ref="T7" location="'人员便签报表-部门'!A1" display="2365"/>
    <hyperlink ref="T8" location="'人员便签报表-部门'!A1" display="2366"/>
    <hyperlink ref="T9" location="'人员便签报表-部门'!A1" display="2367"/>
    <hyperlink ref="T10" location="'人员便签报表-部门'!A1" display="2368"/>
    <hyperlink ref="T11" location="'人员便签报表-部门'!A1" display="2369"/>
    <hyperlink ref="T12" location="'人员便签报表-部门'!A1" display="2370"/>
    <hyperlink ref="T13" location="'人员便签报表-部门'!A1" display="2371"/>
    <hyperlink ref="T14" location="'人员便签报表-部门'!A1" display="2372"/>
    <hyperlink ref="T15" location="'人员便签报表-部门'!A1" display="2373"/>
    <hyperlink ref="T16" location="'人员便签报表-部门'!A1" display="2374"/>
    <hyperlink ref="T17" location="'人员便签报表-部门'!A1" display="2375"/>
    <hyperlink ref="T18" location="'人员便签报表-部门'!A1" display="2376"/>
    <hyperlink ref="T19" location="'人员便签报表-部门'!A1" display="2377"/>
    <hyperlink ref="T20" location="'人员便签报表-部门'!A1" display="2378"/>
    <hyperlink ref="T21" location="'人员便签报表-部门'!A1" display="2379"/>
    <hyperlink ref="T22" location="'人员便签报表-部门'!A1" display="2380"/>
    <hyperlink ref="T23" location="'人员便签报表-部门'!A1" display="2381"/>
    <hyperlink ref="T24" location="'人员便签报表-部门'!A1" display="2382"/>
    <hyperlink ref="T25" location="'人员便签报表-部门'!A1" display="2383"/>
    <hyperlink ref="U6" location="'人员便签报表-部门'!A1" display="2365"/>
    <hyperlink ref="U7" location="'人员便签报表-部门'!A1" display="2366"/>
    <hyperlink ref="U8" location="'人员便签报表-部门'!A1" display="2367"/>
    <hyperlink ref="U9" location="'人员便签报表-部门'!A1" display="2368"/>
    <hyperlink ref="U10" location="'人员便签报表-部门'!A1" display="2369"/>
    <hyperlink ref="U11" location="'人员便签报表-部门'!A1" display="2370"/>
    <hyperlink ref="U12" location="'人员便签报表-部门'!A1" display="2371"/>
    <hyperlink ref="U13" location="'人员便签报表-部门'!A1" display="2372"/>
    <hyperlink ref="U14" location="'人员便签报表-部门'!A1" display="2373"/>
    <hyperlink ref="U15" location="'人员便签报表-部门'!A1" display="2374"/>
    <hyperlink ref="U16" location="'人员便签报表-部门'!A1" display="2375"/>
    <hyperlink ref="U17" location="'人员便签报表-部门'!A1" display="2376"/>
    <hyperlink ref="U18" location="'人员便签报表-部门'!A1" display="2377"/>
    <hyperlink ref="U19" location="'人员便签报表-部门'!A1" display="2378"/>
    <hyperlink ref="U20" location="'人员便签报表-部门'!A1" display="2379"/>
    <hyperlink ref="U21" location="'人员便签报表-部门'!A1" display="2380"/>
    <hyperlink ref="U22" location="'人员便签报表-部门'!A1" display="2381"/>
    <hyperlink ref="U23" location="'人员便签报表-部门'!A1" display="2382"/>
    <hyperlink ref="U24" location="'人员便签报表-部门'!A1" display="2383"/>
    <hyperlink ref="U25" location="'人员便签报表-部门'!A1" display="2384"/>
    <hyperlink ref="V6" location="'人员便签报表-部门'!A1" display="2366"/>
    <hyperlink ref="V7" location="'人员便签报表-部门'!A1" display="2367"/>
    <hyperlink ref="V8" location="'人员便签报表-部门'!A1" display="2368"/>
    <hyperlink ref="V9" location="'人员便签报表-部门'!A1" display="2369"/>
    <hyperlink ref="V10" location="'人员便签报表-部门'!A1" display="2370"/>
    <hyperlink ref="V11" location="'人员便签报表-部门'!A1" display="2371"/>
    <hyperlink ref="V12" location="'人员便签报表-部门'!A1" display="2372"/>
    <hyperlink ref="V13" location="'人员便签报表-部门'!A1" display="2373"/>
    <hyperlink ref="V14" location="'人员便签报表-部门'!A1" display="2374"/>
    <hyperlink ref="V15" location="'人员便签报表-部门'!A1" display="2375"/>
    <hyperlink ref="V16" location="'人员便签报表-部门'!A1" display="2376"/>
    <hyperlink ref="V17" location="'人员便签报表-部门'!A1" display="2377"/>
    <hyperlink ref="V18" location="'人员便签报表-部门'!A1" display="2378"/>
    <hyperlink ref="V19" location="'人员便签报表-部门'!A1" display="2379"/>
    <hyperlink ref="V20" location="'人员便签报表-部门'!A1" display="2380"/>
    <hyperlink ref="V21" location="'人员便签报表-部门'!A1" display="2381"/>
    <hyperlink ref="V22" location="'人员便签报表-部门'!A1" display="2382"/>
    <hyperlink ref="V23" location="'人员便签报表-部门'!A1" display="2383"/>
    <hyperlink ref="V24" location="'人员便签报表-部门'!A1" display="2384"/>
    <hyperlink ref="V25" location="'人员便签报表-部门'!A1" display="2385"/>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V25"/>
  <sheetViews>
    <sheetView zoomScale="70" zoomScaleNormal="70" workbookViewId="0">
      <selection activeCell="A1" sqref="A1:V3"/>
    </sheetView>
  </sheetViews>
  <sheetFormatPr defaultColWidth="9.10185185185185" defaultRowHeight="13.2"/>
  <cols>
    <col min="5" max="5" width="8.28703703703704" customWidth="1"/>
    <col min="7" max="7" width="7.07407407407407" customWidth="1"/>
  </cols>
  <sheetData>
    <row r="1" ht="26" customHeight="1" spans="1:21">
      <c r="A1" s="28" t="s">
        <v>1061</v>
      </c>
      <c r="B1" s="28"/>
      <c r="C1" s="28"/>
      <c r="D1" s="28"/>
      <c r="E1" s="28"/>
      <c r="F1" s="28"/>
      <c r="G1" s="28"/>
      <c r="H1" s="28"/>
      <c r="I1" s="28"/>
      <c r="J1" s="28"/>
      <c r="K1" s="28"/>
      <c r="L1" s="28"/>
      <c r="M1" s="28"/>
      <c r="N1" s="28"/>
      <c r="O1" s="28"/>
      <c r="P1" s="28"/>
      <c r="Q1" s="28"/>
      <c r="R1" s="28"/>
      <c r="S1" s="28"/>
      <c r="T1" s="28"/>
      <c r="U1" s="28"/>
    </row>
    <row r="2" spans="1:22">
      <c r="A2" s="77" t="s">
        <v>1006</v>
      </c>
      <c r="B2" s="30" t="s">
        <v>383</v>
      </c>
      <c r="C2" s="30"/>
      <c r="D2" s="30"/>
      <c r="E2" s="30"/>
      <c r="F2" s="30"/>
      <c r="G2" s="30"/>
      <c r="H2" s="30" t="s">
        <v>385</v>
      </c>
      <c r="I2" s="30"/>
      <c r="J2" s="30"/>
      <c r="K2" s="30"/>
      <c r="L2" s="30"/>
      <c r="M2" s="30"/>
      <c r="N2" s="30" t="s">
        <v>386</v>
      </c>
      <c r="O2" s="30"/>
      <c r="P2" s="30"/>
      <c r="Q2" s="30"/>
      <c r="R2" s="30"/>
      <c r="S2" s="78"/>
      <c r="T2" s="30" t="s">
        <v>37</v>
      </c>
      <c r="U2" s="30"/>
      <c r="V2" s="30"/>
    </row>
    <row r="3" spans="1:22">
      <c r="A3" s="77"/>
      <c r="B3" s="30" t="s">
        <v>1062</v>
      </c>
      <c r="C3" s="30"/>
      <c r="D3" s="30"/>
      <c r="E3" s="30" t="s">
        <v>1063</v>
      </c>
      <c r="F3" s="30"/>
      <c r="G3" s="30"/>
      <c r="H3" s="30" t="s">
        <v>1062</v>
      </c>
      <c r="I3" s="30"/>
      <c r="J3" s="30"/>
      <c r="K3" s="30" t="s">
        <v>1063</v>
      </c>
      <c r="L3" s="30"/>
      <c r="M3" s="30"/>
      <c r="N3" s="30" t="s">
        <v>1062</v>
      </c>
      <c r="O3" s="30"/>
      <c r="P3" s="30"/>
      <c r="Q3" s="30" t="s">
        <v>1063</v>
      </c>
      <c r="R3" s="30"/>
      <c r="S3" s="78"/>
      <c r="T3" s="30"/>
      <c r="U3" s="30"/>
      <c r="V3" s="30"/>
    </row>
    <row r="4" spans="1:22">
      <c r="A4" s="32"/>
      <c r="B4" s="32" t="s">
        <v>1019</v>
      </c>
      <c r="C4" s="32" t="s">
        <v>514</v>
      </c>
      <c r="D4" s="32" t="s">
        <v>1064</v>
      </c>
      <c r="E4" s="32" t="s">
        <v>1019</v>
      </c>
      <c r="F4" s="32" t="s">
        <v>514</v>
      </c>
      <c r="G4" s="32" t="s">
        <v>1064</v>
      </c>
      <c r="H4" s="32" t="s">
        <v>1019</v>
      </c>
      <c r="I4" s="32" t="s">
        <v>514</v>
      </c>
      <c r="J4" s="32" t="s">
        <v>1064</v>
      </c>
      <c r="K4" s="32" t="s">
        <v>1019</v>
      </c>
      <c r="L4" s="32" t="s">
        <v>514</v>
      </c>
      <c r="M4" s="32" t="s">
        <v>1064</v>
      </c>
      <c r="N4" s="32" t="s">
        <v>1019</v>
      </c>
      <c r="O4" s="32" t="s">
        <v>514</v>
      </c>
      <c r="P4" s="32" t="s">
        <v>1064</v>
      </c>
      <c r="Q4" s="32" t="s">
        <v>1019</v>
      </c>
      <c r="R4" s="32" t="s">
        <v>514</v>
      </c>
      <c r="S4" s="79" t="s">
        <v>1064</v>
      </c>
      <c r="T4" s="32" t="s">
        <v>1019</v>
      </c>
      <c r="U4" s="32" t="s">
        <v>514</v>
      </c>
      <c r="V4" s="32" t="s">
        <v>1064</v>
      </c>
    </row>
    <row r="5" ht="14.4" spans="1:22">
      <c r="A5" s="67" t="s">
        <v>445</v>
      </c>
      <c r="B5" s="67">
        <v>123</v>
      </c>
      <c r="C5" s="67">
        <v>124</v>
      </c>
      <c r="D5" s="67">
        <v>125</v>
      </c>
      <c r="E5" s="67">
        <v>123</v>
      </c>
      <c r="F5" s="67">
        <v>124</v>
      </c>
      <c r="G5" s="67">
        <v>125</v>
      </c>
      <c r="H5" s="67">
        <v>123</v>
      </c>
      <c r="I5" s="67">
        <v>124</v>
      </c>
      <c r="J5" s="67">
        <v>125</v>
      </c>
      <c r="K5" s="67">
        <v>123</v>
      </c>
      <c r="L5" s="67">
        <v>124</v>
      </c>
      <c r="M5" s="67">
        <v>125</v>
      </c>
      <c r="N5" s="67">
        <v>123</v>
      </c>
      <c r="O5" s="67">
        <v>124</v>
      </c>
      <c r="P5" s="67">
        <v>125</v>
      </c>
      <c r="Q5" s="67">
        <v>123</v>
      </c>
      <c r="R5" s="67">
        <v>124</v>
      </c>
      <c r="S5" s="67">
        <v>125</v>
      </c>
      <c r="T5" s="67">
        <v>123</v>
      </c>
      <c r="U5" s="67">
        <v>124</v>
      </c>
      <c r="V5" s="67">
        <v>125</v>
      </c>
    </row>
    <row r="6" ht="14.4" spans="1:22">
      <c r="A6" s="67" t="s">
        <v>446</v>
      </c>
      <c r="B6" s="67">
        <v>124</v>
      </c>
      <c r="C6" s="67">
        <v>125</v>
      </c>
      <c r="D6" s="67">
        <v>126</v>
      </c>
      <c r="E6" s="67">
        <v>124</v>
      </c>
      <c r="F6" s="67">
        <v>125</v>
      </c>
      <c r="G6" s="67">
        <v>126</v>
      </c>
      <c r="H6" s="67">
        <v>124</v>
      </c>
      <c r="I6" s="67">
        <v>125</v>
      </c>
      <c r="J6" s="67">
        <v>126</v>
      </c>
      <c r="K6" s="67">
        <v>124</v>
      </c>
      <c r="L6" s="67">
        <v>125</v>
      </c>
      <c r="M6" s="67">
        <v>126</v>
      </c>
      <c r="N6" s="67">
        <v>124</v>
      </c>
      <c r="O6" s="67">
        <v>125</v>
      </c>
      <c r="P6" s="67">
        <v>126</v>
      </c>
      <c r="Q6" s="67">
        <v>124</v>
      </c>
      <c r="R6" s="67">
        <v>125</v>
      </c>
      <c r="S6" s="67">
        <v>126</v>
      </c>
      <c r="T6" s="67">
        <v>124</v>
      </c>
      <c r="U6" s="67">
        <v>125</v>
      </c>
      <c r="V6" s="67">
        <v>126</v>
      </c>
    </row>
    <row r="7" ht="14.4" spans="1:22">
      <c r="A7" s="67" t="s">
        <v>447</v>
      </c>
      <c r="B7" s="67">
        <v>125</v>
      </c>
      <c r="C7" s="67">
        <v>126</v>
      </c>
      <c r="D7" s="67">
        <v>127</v>
      </c>
      <c r="E7" s="67">
        <v>125</v>
      </c>
      <c r="F7" s="67">
        <v>126</v>
      </c>
      <c r="G7" s="67">
        <v>127</v>
      </c>
      <c r="H7" s="67">
        <v>125</v>
      </c>
      <c r="I7" s="67">
        <v>126</v>
      </c>
      <c r="J7" s="67">
        <v>127</v>
      </c>
      <c r="K7" s="67">
        <v>125</v>
      </c>
      <c r="L7" s="67">
        <v>126</v>
      </c>
      <c r="M7" s="67">
        <v>127</v>
      </c>
      <c r="N7" s="67">
        <v>125</v>
      </c>
      <c r="O7" s="67">
        <v>126</v>
      </c>
      <c r="P7" s="67">
        <v>127</v>
      </c>
      <c r="Q7" s="67">
        <v>125</v>
      </c>
      <c r="R7" s="67">
        <v>126</v>
      </c>
      <c r="S7" s="67">
        <v>127</v>
      </c>
      <c r="T7" s="67">
        <v>125</v>
      </c>
      <c r="U7" s="67">
        <v>126</v>
      </c>
      <c r="V7" s="67">
        <v>127</v>
      </c>
    </row>
    <row r="8" ht="14.4" spans="1:22">
      <c r="A8" s="67" t="s">
        <v>448</v>
      </c>
      <c r="B8" s="67">
        <v>126</v>
      </c>
      <c r="C8" s="67">
        <v>127</v>
      </c>
      <c r="D8" s="67">
        <v>128</v>
      </c>
      <c r="E8" s="67">
        <v>126</v>
      </c>
      <c r="F8" s="67">
        <v>127</v>
      </c>
      <c r="G8" s="67">
        <v>128</v>
      </c>
      <c r="H8" s="67">
        <v>126</v>
      </c>
      <c r="I8" s="67">
        <v>127</v>
      </c>
      <c r="J8" s="67">
        <v>128</v>
      </c>
      <c r="K8" s="67">
        <v>126</v>
      </c>
      <c r="L8" s="67">
        <v>127</v>
      </c>
      <c r="M8" s="67">
        <v>128</v>
      </c>
      <c r="N8" s="67">
        <v>126</v>
      </c>
      <c r="O8" s="67">
        <v>127</v>
      </c>
      <c r="P8" s="67">
        <v>128</v>
      </c>
      <c r="Q8" s="67">
        <v>126</v>
      </c>
      <c r="R8" s="67">
        <v>127</v>
      </c>
      <c r="S8" s="67">
        <v>128</v>
      </c>
      <c r="T8" s="67">
        <v>126</v>
      </c>
      <c r="U8" s="67">
        <v>127</v>
      </c>
      <c r="V8" s="67">
        <v>128</v>
      </c>
    </row>
    <row r="9" ht="14.4" spans="1:22">
      <c r="A9" s="67" t="s">
        <v>449</v>
      </c>
      <c r="B9" s="67">
        <v>127</v>
      </c>
      <c r="C9" s="67">
        <v>128</v>
      </c>
      <c r="D9" s="67">
        <v>129</v>
      </c>
      <c r="E9" s="67">
        <v>127</v>
      </c>
      <c r="F9" s="67">
        <v>128</v>
      </c>
      <c r="G9" s="67">
        <v>129</v>
      </c>
      <c r="H9" s="67">
        <v>127</v>
      </c>
      <c r="I9" s="67">
        <v>128</v>
      </c>
      <c r="J9" s="67">
        <v>129</v>
      </c>
      <c r="K9" s="67">
        <v>127</v>
      </c>
      <c r="L9" s="67">
        <v>128</v>
      </c>
      <c r="M9" s="67">
        <v>129</v>
      </c>
      <c r="N9" s="67">
        <v>127</v>
      </c>
      <c r="O9" s="67">
        <v>128</v>
      </c>
      <c r="P9" s="67">
        <v>129</v>
      </c>
      <c r="Q9" s="67">
        <v>127</v>
      </c>
      <c r="R9" s="67">
        <v>128</v>
      </c>
      <c r="S9" s="67">
        <v>129</v>
      </c>
      <c r="T9" s="67">
        <v>127</v>
      </c>
      <c r="U9" s="67">
        <v>128</v>
      </c>
      <c r="V9" s="67">
        <v>129</v>
      </c>
    </row>
    <row r="10" ht="14.4" spans="1:22">
      <c r="A10" s="67" t="s">
        <v>450</v>
      </c>
      <c r="B10" s="67">
        <v>128</v>
      </c>
      <c r="C10" s="67">
        <v>129</v>
      </c>
      <c r="D10" s="67">
        <v>130</v>
      </c>
      <c r="E10" s="67">
        <v>128</v>
      </c>
      <c r="F10" s="67">
        <v>129</v>
      </c>
      <c r="G10" s="67">
        <v>130</v>
      </c>
      <c r="H10" s="67">
        <v>128</v>
      </c>
      <c r="I10" s="67">
        <v>129</v>
      </c>
      <c r="J10" s="67">
        <v>130</v>
      </c>
      <c r="K10" s="67">
        <v>128</v>
      </c>
      <c r="L10" s="67">
        <v>129</v>
      </c>
      <c r="M10" s="67">
        <v>130</v>
      </c>
      <c r="N10" s="67">
        <v>128</v>
      </c>
      <c r="O10" s="67">
        <v>129</v>
      </c>
      <c r="P10" s="67">
        <v>130</v>
      </c>
      <c r="Q10" s="67">
        <v>128</v>
      </c>
      <c r="R10" s="67">
        <v>129</v>
      </c>
      <c r="S10" s="67">
        <v>130</v>
      </c>
      <c r="T10" s="67">
        <v>128</v>
      </c>
      <c r="U10" s="67">
        <v>129</v>
      </c>
      <c r="V10" s="67">
        <v>130</v>
      </c>
    </row>
    <row r="11" ht="14.4" spans="1:22">
      <c r="A11" s="67" t="s">
        <v>451</v>
      </c>
      <c r="B11" s="67">
        <v>129</v>
      </c>
      <c r="C11" s="67">
        <v>130</v>
      </c>
      <c r="D11" s="67">
        <v>131</v>
      </c>
      <c r="E11" s="67">
        <v>129</v>
      </c>
      <c r="F11" s="67">
        <v>130</v>
      </c>
      <c r="G11" s="67">
        <v>131</v>
      </c>
      <c r="H11" s="67">
        <v>129</v>
      </c>
      <c r="I11" s="67">
        <v>130</v>
      </c>
      <c r="J11" s="67">
        <v>131</v>
      </c>
      <c r="K11" s="67">
        <v>129</v>
      </c>
      <c r="L11" s="67">
        <v>130</v>
      </c>
      <c r="M11" s="67">
        <v>131</v>
      </c>
      <c r="N11" s="67">
        <v>129</v>
      </c>
      <c r="O11" s="67">
        <v>130</v>
      </c>
      <c r="P11" s="67">
        <v>131</v>
      </c>
      <c r="Q11" s="67">
        <v>129</v>
      </c>
      <c r="R11" s="67">
        <v>130</v>
      </c>
      <c r="S11" s="67">
        <v>131</v>
      </c>
      <c r="T11" s="67">
        <v>129</v>
      </c>
      <c r="U11" s="67">
        <v>130</v>
      </c>
      <c r="V11" s="67">
        <v>131</v>
      </c>
    </row>
    <row r="12" ht="14.4" spans="1:22">
      <c r="A12" s="67" t="s">
        <v>452</v>
      </c>
      <c r="B12" s="67">
        <v>130</v>
      </c>
      <c r="C12" s="67">
        <v>131</v>
      </c>
      <c r="D12" s="67">
        <v>132</v>
      </c>
      <c r="E12" s="67">
        <v>130</v>
      </c>
      <c r="F12" s="67">
        <v>131</v>
      </c>
      <c r="G12" s="67">
        <v>132</v>
      </c>
      <c r="H12" s="67">
        <v>130</v>
      </c>
      <c r="I12" s="67">
        <v>131</v>
      </c>
      <c r="J12" s="67">
        <v>132</v>
      </c>
      <c r="K12" s="67">
        <v>130</v>
      </c>
      <c r="L12" s="67">
        <v>131</v>
      </c>
      <c r="M12" s="67">
        <v>132</v>
      </c>
      <c r="N12" s="67">
        <v>130</v>
      </c>
      <c r="O12" s="67">
        <v>131</v>
      </c>
      <c r="P12" s="67">
        <v>132</v>
      </c>
      <c r="Q12" s="67">
        <v>130</v>
      </c>
      <c r="R12" s="67">
        <v>131</v>
      </c>
      <c r="S12" s="67">
        <v>132</v>
      </c>
      <c r="T12" s="67">
        <v>130</v>
      </c>
      <c r="U12" s="67">
        <v>131</v>
      </c>
      <c r="V12" s="67">
        <v>132</v>
      </c>
    </row>
    <row r="13" ht="14.4" spans="1:22">
      <c r="A13" s="67" t="s">
        <v>453</v>
      </c>
      <c r="B13" s="67">
        <v>131</v>
      </c>
      <c r="C13" s="67">
        <v>132</v>
      </c>
      <c r="D13" s="67">
        <v>133</v>
      </c>
      <c r="E13" s="67">
        <v>131</v>
      </c>
      <c r="F13" s="67">
        <v>132</v>
      </c>
      <c r="G13" s="67">
        <v>133</v>
      </c>
      <c r="H13" s="67">
        <v>131</v>
      </c>
      <c r="I13" s="67">
        <v>132</v>
      </c>
      <c r="J13" s="67">
        <v>133</v>
      </c>
      <c r="K13" s="67">
        <v>131</v>
      </c>
      <c r="L13" s="67">
        <v>132</v>
      </c>
      <c r="M13" s="67">
        <v>133</v>
      </c>
      <c r="N13" s="67">
        <v>131</v>
      </c>
      <c r="O13" s="67">
        <v>132</v>
      </c>
      <c r="P13" s="67">
        <v>133</v>
      </c>
      <c r="Q13" s="67">
        <v>131</v>
      </c>
      <c r="R13" s="67">
        <v>132</v>
      </c>
      <c r="S13" s="67">
        <v>133</v>
      </c>
      <c r="T13" s="67">
        <v>131</v>
      </c>
      <c r="U13" s="67">
        <v>132</v>
      </c>
      <c r="V13" s="67">
        <v>133</v>
      </c>
    </row>
    <row r="14" ht="14.4" spans="1:22">
      <c r="A14" s="67" t="s">
        <v>665</v>
      </c>
      <c r="B14" s="67">
        <v>132</v>
      </c>
      <c r="C14" s="67">
        <v>133</v>
      </c>
      <c r="D14" s="67">
        <v>134</v>
      </c>
      <c r="E14" s="67">
        <v>132</v>
      </c>
      <c r="F14" s="67">
        <v>133</v>
      </c>
      <c r="G14" s="67">
        <v>134</v>
      </c>
      <c r="H14" s="67">
        <v>132</v>
      </c>
      <c r="I14" s="67">
        <v>133</v>
      </c>
      <c r="J14" s="67">
        <v>134</v>
      </c>
      <c r="K14" s="67">
        <v>132</v>
      </c>
      <c r="L14" s="67">
        <v>133</v>
      </c>
      <c r="M14" s="67">
        <v>134</v>
      </c>
      <c r="N14" s="67">
        <v>132</v>
      </c>
      <c r="O14" s="67">
        <v>133</v>
      </c>
      <c r="P14" s="67">
        <v>134</v>
      </c>
      <c r="Q14" s="67">
        <v>132</v>
      </c>
      <c r="R14" s="67">
        <v>133</v>
      </c>
      <c r="S14" s="67">
        <v>134</v>
      </c>
      <c r="T14" s="67">
        <v>132</v>
      </c>
      <c r="U14" s="67">
        <v>133</v>
      </c>
      <c r="V14" s="67">
        <v>134</v>
      </c>
    </row>
    <row r="15" ht="14.4" spans="1:22">
      <c r="A15" s="67" t="s">
        <v>666</v>
      </c>
      <c r="B15" s="67">
        <v>133</v>
      </c>
      <c r="C15" s="67">
        <v>134</v>
      </c>
      <c r="D15" s="67">
        <v>135</v>
      </c>
      <c r="E15" s="67">
        <v>133</v>
      </c>
      <c r="F15" s="67">
        <v>134</v>
      </c>
      <c r="G15" s="67">
        <v>135</v>
      </c>
      <c r="H15" s="67">
        <v>133</v>
      </c>
      <c r="I15" s="67">
        <v>134</v>
      </c>
      <c r="J15" s="67">
        <v>135</v>
      </c>
      <c r="K15" s="67">
        <v>133</v>
      </c>
      <c r="L15" s="67">
        <v>134</v>
      </c>
      <c r="M15" s="67">
        <v>135</v>
      </c>
      <c r="N15" s="67">
        <v>133</v>
      </c>
      <c r="O15" s="67">
        <v>134</v>
      </c>
      <c r="P15" s="67">
        <v>135</v>
      </c>
      <c r="Q15" s="67">
        <v>133</v>
      </c>
      <c r="R15" s="67">
        <v>134</v>
      </c>
      <c r="S15" s="67">
        <v>135</v>
      </c>
      <c r="T15" s="67">
        <v>133</v>
      </c>
      <c r="U15" s="67">
        <v>134</v>
      </c>
      <c r="V15" s="67">
        <v>135</v>
      </c>
    </row>
    <row r="16" ht="14.4" spans="1:22">
      <c r="A16" s="67" t="s">
        <v>667</v>
      </c>
      <c r="B16" s="67">
        <v>134</v>
      </c>
      <c r="C16" s="67">
        <v>135</v>
      </c>
      <c r="D16" s="67">
        <v>136</v>
      </c>
      <c r="E16" s="67">
        <v>134</v>
      </c>
      <c r="F16" s="67">
        <v>135</v>
      </c>
      <c r="G16" s="67">
        <v>136</v>
      </c>
      <c r="H16" s="67">
        <v>134</v>
      </c>
      <c r="I16" s="67">
        <v>135</v>
      </c>
      <c r="J16" s="67">
        <v>136</v>
      </c>
      <c r="K16" s="67">
        <v>134</v>
      </c>
      <c r="L16" s="67">
        <v>135</v>
      </c>
      <c r="M16" s="67">
        <v>136</v>
      </c>
      <c r="N16" s="67">
        <v>134</v>
      </c>
      <c r="O16" s="67">
        <v>135</v>
      </c>
      <c r="P16" s="67">
        <v>136</v>
      </c>
      <c r="Q16" s="67">
        <v>134</v>
      </c>
      <c r="R16" s="67">
        <v>135</v>
      </c>
      <c r="S16" s="67">
        <v>136</v>
      </c>
      <c r="T16" s="67">
        <v>134</v>
      </c>
      <c r="U16" s="67">
        <v>135</v>
      </c>
      <c r="V16" s="67">
        <v>136</v>
      </c>
    </row>
    <row r="17" ht="14.4" spans="1:22">
      <c r="A17" s="67" t="s">
        <v>672</v>
      </c>
      <c r="B17" s="67">
        <v>135</v>
      </c>
      <c r="C17" s="67">
        <v>136</v>
      </c>
      <c r="D17" s="67">
        <v>137</v>
      </c>
      <c r="E17" s="67">
        <v>135</v>
      </c>
      <c r="F17" s="67">
        <v>136</v>
      </c>
      <c r="G17" s="67">
        <v>137</v>
      </c>
      <c r="H17" s="67">
        <v>135</v>
      </c>
      <c r="I17" s="67">
        <v>136</v>
      </c>
      <c r="J17" s="67">
        <v>137</v>
      </c>
      <c r="K17" s="67">
        <v>135</v>
      </c>
      <c r="L17" s="67">
        <v>136</v>
      </c>
      <c r="M17" s="67">
        <v>137</v>
      </c>
      <c r="N17" s="67">
        <v>135</v>
      </c>
      <c r="O17" s="67">
        <v>136</v>
      </c>
      <c r="P17" s="67">
        <v>137</v>
      </c>
      <c r="Q17" s="67">
        <v>135</v>
      </c>
      <c r="R17" s="67">
        <v>136</v>
      </c>
      <c r="S17" s="67">
        <v>137</v>
      </c>
      <c r="T17" s="67">
        <v>135</v>
      </c>
      <c r="U17" s="67">
        <v>136</v>
      </c>
      <c r="V17" s="67">
        <v>137</v>
      </c>
    </row>
    <row r="18" ht="14.4" spans="1:22">
      <c r="A18" s="67" t="s">
        <v>673</v>
      </c>
      <c r="B18" s="67">
        <v>136</v>
      </c>
      <c r="C18" s="67">
        <v>137</v>
      </c>
      <c r="D18" s="67">
        <v>138</v>
      </c>
      <c r="E18" s="67">
        <v>136</v>
      </c>
      <c r="F18" s="67">
        <v>137</v>
      </c>
      <c r="G18" s="67">
        <v>138</v>
      </c>
      <c r="H18" s="67">
        <v>136</v>
      </c>
      <c r="I18" s="67">
        <v>137</v>
      </c>
      <c r="J18" s="67">
        <v>138</v>
      </c>
      <c r="K18" s="67">
        <v>136</v>
      </c>
      <c r="L18" s="67">
        <v>137</v>
      </c>
      <c r="M18" s="67">
        <v>138</v>
      </c>
      <c r="N18" s="67">
        <v>136</v>
      </c>
      <c r="O18" s="67">
        <v>137</v>
      </c>
      <c r="P18" s="67">
        <v>138</v>
      </c>
      <c r="Q18" s="67">
        <v>136</v>
      </c>
      <c r="R18" s="67">
        <v>137</v>
      </c>
      <c r="S18" s="67">
        <v>138</v>
      </c>
      <c r="T18" s="67">
        <v>136</v>
      </c>
      <c r="U18" s="67">
        <v>137</v>
      </c>
      <c r="V18" s="67">
        <v>138</v>
      </c>
    </row>
    <row r="19" ht="14.4" spans="1:22">
      <c r="A19" s="67" t="s">
        <v>674</v>
      </c>
      <c r="B19" s="67">
        <v>137</v>
      </c>
      <c r="C19" s="67">
        <v>138</v>
      </c>
      <c r="D19" s="67">
        <v>139</v>
      </c>
      <c r="E19" s="67">
        <v>137</v>
      </c>
      <c r="F19" s="67">
        <v>138</v>
      </c>
      <c r="G19" s="67">
        <v>139</v>
      </c>
      <c r="H19" s="67">
        <v>137</v>
      </c>
      <c r="I19" s="67">
        <v>138</v>
      </c>
      <c r="J19" s="67">
        <v>139</v>
      </c>
      <c r="K19" s="67">
        <v>137</v>
      </c>
      <c r="L19" s="67">
        <v>138</v>
      </c>
      <c r="M19" s="67">
        <v>139</v>
      </c>
      <c r="N19" s="67">
        <v>137</v>
      </c>
      <c r="O19" s="67">
        <v>138</v>
      </c>
      <c r="P19" s="67">
        <v>139</v>
      </c>
      <c r="Q19" s="67">
        <v>137</v>
      </c>
      <c r="R19" s="67">
        <v>138</v>
      </c>
      <c r="S19" s="67">
        <v>139</v>
      </c>
      <c r="T19" s="67">
        <v>137</v>
      </c>
      <c r="U19" s="67">
        <v>138</v>
      </c>
      <c r="V19" s="67">
        <v>139</v>
      </c>
    </row>
    <row r="20" ht="14.4" spans="1:22">
      <c r="A20" s="67" t="s">
        <v>675</v>
      </c>
      <c r="B20" s="67">
        <v>138</v>
      </c>
      <c r="C20" s="67">
        <v>139</v>
      </c>
      <c r="D20" s="67">
        <v>140</v>
      </c>
      <c r="E20" s="67">
        <v>138</v>
      </c>
      <c r="F20" s="67">
        <v>139</v>
      </c>
      <c r="G20" s="67">
        <v>140</v>
      </c>
      <c r="H20" s="67">
        <v>138</v>
      </c>
      <c r="I20" s="67">
        <v>139</v>
      </c>
      <c r="J20" s="67">
        <v>140</v>
      </c>
      <c r="K20" s="67">
        <v>138</v>
      </c>
      <c r="L20" s="67">
        <v>139</v>
      </c>
      <c r="M20" s="67">
        <v>140</v>
      </c>
      <c r="N20" s="67">
        <v>138</v>
      </c>
      <c r="O20" s="67">
        <v>139</v>
      </c>
      <c r="P20" s="67">
        <v>140</v>
      </c>
      <c r="Q20" s="67">
        <v>138</v>
      </c>
      <c r="R20" s="67">
        <v>139</v>
      </c>
      <c r="S20" s="67">
        <v>140</v>
      </c>
      <c r="T20" s="67">
        <v>138</v>
      </c>
      <c r="U20" s="67">
        <v>139</v>
      </c>
      <c r="V20" s="67">
        <v>140</v>
      </c>
    </row>
    <row r="21" ht="14.4" spans="1:22">
      <c r="A21" s="67" t="s">
        <v>676</v>
      </c>
      <c r="B21" s="67">
        <v>139</v>
      </c>
      <c r="C21" s="67">
        <v>140</v>
      </c>
      <c r="D21" s="67">
        <v>141</v>
      </c>
      <c r="E21" s="67">
        <v>139</v>
      </c>
      <c r="F21" s="67">
        <v>140</v>
      </c>
      <c r="G21" s="67">
        <v>141</v>
      </c>
      <c r="H21" s="67">
        <v>139</v>
      </c>
      <c r="I21" s="67">
        <v>140</v>
      </c>
      <c r="J21" s="67">
        <v>141</v>
      </c>
      <c r="K21" s="67">
        <v>139</v>
      </c>
      <c r="L21" s="67">
        <v>140</v>
      </c>
      <c r="M21" s="67">
        <v>141</v>
      </c>
      <c r="N21" s="67">
        <v>139</v>
      </c>
      <c r="O21" s="67">
        <v>140</v>
      </c>
      <c r="P21" s="67">
        <v>141</v>
      </c>
      <c r="Q21" s="67">
        <v>139</v>
      </c>
      <c r="R21" s="67">
        <v>140</v>
      </c>
      <c r="S21" s="67">
        <v>141</v>
      </c>
      <c r="T21" s="67">
        <v>139</v>
      </c>
      <c r="U21" s="67">
        <v>140</v>
      </c>
      <c r="V21" s="67">
        <v>141</v>
      </c>
    </row>
    <row r="22" ht="14.4" spans="1:22">
      <c r="A22" s="67" t="s">
        <v>677</v>
      </c>
      <c r="B22" s="67">
        <v>140</v>
      </c>
      <c r="C22" s="67">
        <v>141</v>
      </c>
      <c r="D22" s="67">
        <v>142</v>
      </c>
      <c r="E22" s="67">
        <v>140</v>
      </c>
      <c r="F22" s="67">
        <v>141</v>
      </c>
      <c r="G22" s="67">
        <v>142</v>
      </c>
      <c r="H22" s="67">
        <v>140</v>
      </c>
      <c r="I22" s="67">
        <v>141</v>
      </c>
      <c r="J22" s="67">
        <v>142</v>
      </c>
      <c r="K22" s="67">
        <v>140</v>
      </c>
      <c r="L22" s="67">
        <v>141</v>
      </c>
      <c r="M22" s="67">
        <v>142</v>
      </c>
      <c r="N22" s="67">
        <v>140</v>
      </c>
      <c r="O22" s="67">
        <v>141</v>
      </c>
      <c r="P22" s="67">
        <v>142</v>
      </c>
      <c r="Q22" s="67">
        <v>140</v>
      </c>
      <c r="R22" s="67">
        <v>141</v>
      </c>
      <c r="S22" s="67">
        <v>142</v>
      </c>
      <c r="T22" s="67">
        <v>140</v>
      </c>
      <c r="U22" s="67">
        <v>141</v>
      </c>
      <c r="V22" s="67">
        <v>142</v>
      </c>
    </row>
    <row r="23" ht="14.4" spans="1:22">
      <c r="A23" s="67" t="s">
        <v>678</v>
      </c>
      <c r="B23" s="67">
        <v>141</v>
      </c>
      <c r="C23" s="67">
        <v>142</v>
      </c>
      <c r="D23" s="67">
        <v>143</v>
      </c>
      <c r="E23" s="67">
        <v>141</v>
      </c>
      <c r="F23" s="67">
        <v>142</v>
      </c>
      <c r="G23" s="67">
        <v>143</v>
      </c>
      <c r="H23" s="67">
        <v>141</v>
      </c>
      <c r="I23" s="67">
        <v>142</v>
      </c>
      <c r="J23" s="67">
        <v>143</v>
      </c>
      <c r="K23" s="67">
        <v>141</v>
      </c>
      <c r="L23" s="67">
        <v>142</v>
      </c>
      <c r="M23" s="67">
        <v>143</v>
      </c>
      <c r="N23" s="67">
        <v>141</v>
      </c>
      <c r="O23" s="67">
        <v>142</v>
      </c>
      <c r="P23" s="67">
        <v>143</v>
      </c>
      <c r="Q23" s="67">
        <v>141</v>
      </c>
      <c r="R23" s="67">
        <v>142</v>
      </c>
      <c r="S23" s="67">
        <v>143</v>
      </c>
      <c r="T23" s="67">
        <v>141</v>
      </c>
      <c r="U23" s="67">
        <v>142</v>
      </c>
      <c r="V23" s="67">
        <v>143</v>
      </c>
    </row>
    <row r="24" ht="14.4" spans="1:22">
      <c r="A24" s="67" t="s">
        <v>679</v>
      </c>
      <c r="B24" s="67">
        <v>142</v>
      </c>
      <c r="C24" s="67">
        <v>143</v>
      </c>
      <c r="D24" s="67">
        <v>144</v>
      </c>
      <c r="E24" s="67">
        <v>142</v>
      </c>
      <c r="F24" s="67">
        <v>143</v>
      </c>
      <c r="G24" s="67">
        <v>144</v>
      </c>
      <c r="H24" s="67">
        <v>142</v>
      </c>
      <c r="I24" s="67">
        <v>143</v>
      </c>
      <c r="J24" s="67">
        <v>144</v>
      </c>
      <c r="K24" s="67">
        <v>142</v>
      </c>
      <c r="L24" s="67">
        <v>143</v>
      </c>
      <c r="M24" s="67">
        <v>144</v>
      </c>
      <c r="N24" s="67">
        <v>142</v>
      </c>
      <c r="O24" s="67">
        <v>143</v>
      </c>
      <c r="P24" s="67">
        <v>144</v>
      </c>
      <c r="Q24" s="67">
        <v>142</v>
      </c>
      <c r="R24" s="67">
        <v>143</v>
      </c>
      <c r="S24" s="67">
        <v>144</v>
      </c>
      <c r="T24" s="67">
        <v>142</v>
      </c>
      <c r="U24" s="67">
        <v>143</v>
      </c>
      <c r="V24" s="67">
        <v>144</v>
      </c>
    </row>
    <row r="25" ht="14.4" spans="1:22">
      <c r="A25" s="67" t="s">
        <v>680</v>
      </c>
      <c r="B25" s="67">
        <v>143</v>
      </c>
      <c r="C25" s="67">
        <v>144</v>
      </c>
      <c r="D25" s="67">
        <v>145</v>
      </c>
      <c r="E25" s="67">
        <v>143</v>
      </c>
      <c r="F25" s="67">
        <v>144</v>
      </c>
      <c r="G25" s="67">
        <v>145</v>
      </c>
      <c r="H25" s="67">
        <v>143</v>
      </c>
      <c r="I25" s="67">
        <v>144</v>
      </c>
      <c r="J25" s="67">
        <v>145</v>
      </c>
      <c r="K25" s="67">
        <v>143</v>
      </c>
      <c r="L25" s="67">
        <v>144</v>
      </c>
      <c r="M25" s="67">
        <v>145</v>
      </c>
      <c r="N25" s="67">
        <v>143</v>
      </c>
      <c r="O25" s="67">
        <v>144</v>
      </c>
      <c r="P25" s="67">
        <v>145</v>
      </c>
      <c r="Q25" s="67">
        <v>143</v>
      </c>
      <c r="R25" s="67">
        <v>144</v>
      </c>
      <c r="S25" s="67">
        <v>145</v>
      </c>
      <c r="T25" s="67">
        <v>143</v>
      </c>
      <c r="U25" s="67">
        <v>144</v>
      </c>
      <c r="V25" s="67">
        <v>145</v>
      </c>
    </row>
  </sheetData>
  <mergeCells count="12">
    <mergeCell ref="A1:U1"/>
    <mergeCell ref="B2:G2"/>
    <mergeCell ref="H2:M2"/>
    <mergeCell ref="N2:S2"/>
    <mergeCell ref="B3:D3"/>
    <mergeCell ref="E3:G3"/>
    <mergeCell ref="H3:J3"/>
    <mergeCell ref="K3:M3"/>
    <mergeCell ref="N3:P3"/>
    <mergeCell ref="Q3:S3"/>
    <mergeCell ref="A2:A3"/>
    <mergeCell ref="T2:V3"/>
  </mergeCells>
  <dataValidations count="1">
    <dataValidation type="list" allowBlank="1" showInputMessage="1" showErrorMessage="1" sqref="A2:A3">
      <formula1>辅助表!$A$2:$A$4</formula1>
    </dataValidation>
  </dataValidations>
  <hyperlinks>
    <hyperlink ref="A5" location="'人员数据-员工清单'!A1" display="部门1"/>
    <hyperlink ref="B5" location="'人员数据-员工清单'!A1" display="123"/>
    <hyperlink ref="C5" location="'人员数据-员工清单'!A1" display="124"/>
    <hyperlink ref="D5" location="'人员数据-员工清单'!A1" display="125"/>
    <hyperlink ref="H5" location="'人员数据-员工清单'!A1" display="123"/>
    <hyperlink ref="I5" location="'人员数据-员工清单'!A1" display="124"/>
    <hyperlink ref="J5" location="'人员数据-员工清单'!A1" display="125"/>
    <hyperlink ref="E5" location="'人员数据-员工清单'!A1" display="123"/>
    <hyperlink ref="F5" location="'人员数据-员工清单'!A1" display="124"/>
    <hyperlink ref="G5" location="'人员数据-员工清单'!A1" display="125"/>
    <hyperlink ref="K5" location="'人员数据-员工清单'!A1" display="123"/>
    <hyperlink ref="L5" location="'人员数据-员工清单'!A1" display="124"/>
    <hyperlink ref="M5" location="'人员数据-员工清单'!A1" display="125"/>
    <hyperlink ref="N5" location="'人员数据-员工清单'!A1" display="123"/>
    <hyperlink ref="O5" location="'人员数据-员工清单'!A1" display="124"/>
    <hyperlink ref="P5" location="'人员数据-员工清单'!A1" display="125"/>
    <hyperlink ref="Q5" location="'人员数据-员工清单'!A1" display="123"/>
    <hyperlink ref="R5" location="'人员数据-员工清单'!A1" display="124"/>
    <hyperlink ref="S5" location="'人员数据-员工清单'!A1" display="125"/>
    <hyperlink ref="T5" location="'人员数据-员工清单'!A1" display="123"/>
    <hyperlink ref="U5" location="'人员数据-员工清单'!A1" display="124"/>
    <hyperlink ref="V5" location="'人员数据-员工清单'!A1" display="125"/>
    <hyperlink ref="A6" location="'人员数据-员工清单'!A1" display="部门2"/>
    <hyperlink ref="A7" location="'人员数据-员工清单'!A1" display="部门3"/>
    <hyperlink ref="A8" location="'人员数据-员工清单'!A1" display="部门4"/>
    <hyperlink ref="A9" location="'人员数据-员工清单'!A1" display="部门5"/>
    <hyperlink ref="A10" location="'人员数据-员工清单'!A1" display="部门6"/>
    <hyperlink ref="A11" location="'人员数据-员工清单'!A1" display="部门7"/>
    <hyperlink ref="A12" location="'人员数据-员工清单'!A1" display="部门8"/>
    <hyperlink ref="A13" location="'人员数据-员工清单'!A1" display="部门9"/>
    <hyperlink ref="A14" location="'人员数据-员工清单'!A1" display="部门10"/>
    <hyperlink ref="A15" location="'人员数据-员工清单'!A1" display="部门11"/>
    <hyperlink ref="A16" location="'人员数据-员工清单'!A1" display="部门12"/>
    <hyperlink ref="A17" location="'人员数据-员工清单'!A1" display="部门13"/>
    <hyperlink ref="A18" location="'人员数据-员工清单'!A1" display="部门14"/>
    <hyperlink ref="A19" location="'人员数据-员工清单'!A1" display="部门15"/>
    <hyperlink ref="A20" location="'人员数据-员工清单'!A1" display="部门16"/>
    <hyperlink ref="A21" location="'人员数据-员工清单'!A1" display="部门17"/>
    <hyperlink ref="A22" location="'人员数据-员工清单'!A1" display="部门18"/>
    <hyperlink ref="A23" location="'人员数据-员工清单'!A1" display="部门19"/>
    <hyperlink ref="A24" location="'人员数据-员工清单'!A1" display="部门20"/>
    <hyperlink ref="A25" location="'人员数据-员工清单'!A1" display="部门21"/>
    <hyperlink ref="B6" location="'人员数据-员工清单'!A1" display="124"/>
    <hyperlink ref="B7" location="'人员数据-员工清单'!A1" display="125"/>
    <hyperlink ref="B8" location="'人员数据-员工清单'!A1" display="126"/>
    <hyperlink ref="B9" location="'人员数据-员工清单'!A1" display="127"/>
    <hyperlink ref="B10" location="'人员数据-员工清单'!A1" display="128"/>
    <hyperlink ref="B11" location="'人员数据-员工清单'!A1" display="129"/>
    <hyperlink ref="B12" location="'人员数据-员工清单'!A1" display="130"/>
    <hyperlink ref="B13" location="'人员数据-员工清单'!A1" display="131"/>
    <hyperlink ref="B14" location="'人员数据-员工清单'!A1" display="132"/>
    <hyperlink ref="B15" location="'人员数据-员工清单'!A1" display="133"/>
    <hyperlink ref="B16" location="'人员数据-员工清单'!A1" display="134"/>
    <hyperlink ref="B17" location="'人员数据-员工清单'!A1" display="135"/>
    <hyperlink ref="B18" location="'人员数据-员工清单'!A1" display="136"/>
    <hyperlink ref="B19" location="'人员数据-员工清单'!A1" display="137"/>
    <hyperlink ref="B20" location="'人员数据-员工清单'!A1" display="138"/>
    <hyperlink ref="B21" location="'人员数据-员工清单'!A1" display="139"/>
    <hyperlink ref="B22" location="'人员数据-员工清单'!A1" display="140"/>
    <hyperlink ref="B23" location="'人员数据-员工清单'!A1" display="141"/>
    <hyperlink ref="B24" location="'人员数据-员工清单'!A1" display="142"/>
    <hyperlink ref="B25" location="'人员数据-员工清单'!A1" display="143"/>
    <hyperlink ref="C6" location="'人员数据-员工清单'!A1" display="125"/>
    <hyperlink ref="C7" location="'人员数据-员工清单'!A1" display="126"/>
    <hyperlink ref="C8" location="'人员数据-员工清单'!A1" display="127"/>
    <hyperlink ref="C9" location="'人员数据-员工清单'!A1" display="128"/>
    <hyperlink ref="C10" location="'人员数据-员工清单'!A1" display="129"/>
    <hyperlink ref="C11" location="'人员数据-员工清单'!A1" display="130"/>
    <hyperlink ref="C12" location="'人员数据-员工清单'!A1" display="131"/>
    <hyperlink ref="C13" location="'人员数据-员工清单'!A1" display="132"/>
    <hyperlink ref="C14" location="'人员数据-员工清单'!A1" display="133"/>
    <hyperlink ref="C15" location="'人员数据-员工清单'!A1" display="134"/>
    <hyperlink ref="C16" location="'人员数据-员工清单'!A1" display="135"/>
    <hyperlink ref="C17" location="'人员数据-员工清单'!A1" display="136"/>
    <hyperlink ref="C18" location="'人员数据-员工清单'!A1" display="137"/>
    <hyperlink ref="C19" location="'人员数据-员工清单'!A1" display="138"/>
    <hyperlink ref="C20" location="'人员数据-员工清单'!A1" display="139"/>
    <hyperlink ref="C21" location="'人员数据-员工清单'!A1" display="140"/>
    <hyperlink ref="C22" location="'人员数据-员工清单'!A1" display="141"/>
    <hyperlink ref="C23" location="'人员数据-员工清单'!A1" display="142"/>
    <hyperlink ref="C24" location="'人员数据-员工清单'!A1" display="143"/>
    <hyperlink ref="C25" location="'人员数据-员工清单'!A1" display="144"/>
    <hyperlink ref="D6" location="'人员数据-员工清单'!A1" display="126"/>
    <hyperlink ref="D7" location="'人员数据-员工清单'!A1" display="127"/>
    <hyperlink ref="D8" location="'人员数据-员工清单'!A1" display="128"/>
    <hyperlink ref="D9" location="'人员数据-员工清单'!A1" display="129"/>
    <hyperlink ref="D10" location="'人员数据-员工清单'!A1" display="130"/>
    <hyperlink ref="D11" location="'人员数据-员工清单'!A1" display="131"/>
    <hyperlink ref="D12" location="'人员数据-员工清单'!A1" display="132"/>
    <hyperlink ref="D13" location="'人员数据-员工清单'!A1" display="133"/>
    <hyperlink ref="D14" location="'人员数据-员工清单'!A1" display="134"/>
    <hyperlink ref="D15" location="'人员数据-员工清单'!A1" display="135"/>
    <hyperlink ref="D16" location="'人员数据-员工清单'!A1" display="136"/>
    <hyperlink ref="D17" location="'人员数据-员工清单'!A1" display="137"/>
    <hyperlink ref="D18" location="'人员数据-员工清单'!A1" display="138"/>
    <hyperlink ref="D19" location="'人员数据-员工清单'!A1" display="139"/>
    <hyperlink ref="D20" location="'人员数据-员工清单'!A1" display="140"/>
    <hyperlink ref="D21" location="'人员数据-员工清单'!A1" display="141"/>
    <hyperlink ref="D22" location="'人员数据-员工清单'!A1" display="142"/>
    <hyperlink ref="D23" location="'人员数据-员工清单'!A1" display="143"/>
    <hyperlink ref="D24" location="'人员数据-员工清单'!A1" display="144"/>
    <hyperlink ref="D25" location="'人员数据-员工清单'!A1" display="145"/>
    <hyperlink ref="E6" location="'人员数据-员工清单'!A1" display="124"/>
    <hyperlink ref="E7" location="'人员数据-员工清单'!A1" display="125"/>
    <hyperlink ref="E8" location="'人员数据-员工清单'!A1" display="126"/>
    <hyperlink ref="E9" location="'人员数据-员工清单'!A1" display="127"/>
    <hyperlink ref="E10" location="'人员数据-员工清单'!A1" display="128"/>
    <hyperlink ref="E11" location="'人员数据-员工清单'!A1" display="129"/>
    <hyperlink ref="E12" location="'人员数据-员工清单'!A1" display="130"/>
    <hyperlink ref="E13" location="'人员数据-员工清单'!A1" display="131"/>
    <hyperlink ref="E14" location="'人员数据-员工清单'!A1" display="132"/>
    <hyperlink ref="E15" location="'人员数据-员工清单'!A1" display="133"/>
    <hyperlink ref="E16" location="'人员数据-员工清单'!A1" display="134"/>
    <hyperlink ref="E17" location="'人员数据-员工清单'!A1" display="135"/>
    <hyperlink ref="E18" location="'人员数据-员工清单'!A1" display="136"/>
    <hyperlink ref="E19" location="'人员数据-员工清单'!A1" display="137"/>
    <hyperlink ref="E20" location="'人员数据-员工清单'!A1" display="138"/>
    <hyperlink ref="E21" location="'人员数据-员工清单'!A1" display="139"/>
    <hyperlink ref="E22" location="'人员数据-员工清单'!A1" display="140"/>
    <hyperlink ref="E23" location="'人员数据-员工清单'!A1" display="141"/>
    <hyperlink ref="E24" location="'人员数据-员工清单'!A1" display="142"/>
    <hyperlink ref="E25" location="'人员数据-员工清单'!A1" display="143"/>
    <hyperlink ref="F6" location="'人员数据-员工清单'!A1" display="125"/>
    <hyperlink ref="F7" location="'人员数据-员工清单'!A1" display="126"/>
    <hyperlink ref="F8" location="'人员数据-员工清单'!A1" display="127"/>
    <hyperlink ref="F9" location="'人员数据-员工清单'!A1" display="128"/>
    <hyperlink ref="F10" location="'人员数据-员工清单'!A1" display="129"/>
    <hyperlink ref="F11" location="'人员数据-员工清单'!A1" display="130"/>
    <hyperlink ref="F12" location="'人员数据-员工清单'!A1" display="131"/>
    <hyperlink ref="F13" location="'人员数据-员工清单'!A1" display="132"/>
    <hyperlink ref="F14" location="'人员数据-员工清单'!A1" display="133"/>
    <hyperlink ref="F15" location="'人员数据-员工清单'!A1" display="134"/>
    <hyperlink ref="F16" location="'人员数据-员工清单'!A1" display="135"/>
    <hyperlink ref="F17" location="'人员数据-员工清单'!A1" display="136"/>
    <hyperlink ref="F18" location="'人员数据-员工清单'!A1" display="137"/>
    <hyperlink ref="F19" location="'人员数据-员工清单'!A1" display="138"/>
    <hyperlink ref="F20" location="'人员数据-员工清单'!A1" display="139"/>
    <hyperlink ref="F21" location="'人员数据-员工清单'!A1" display="140"/>
    <hyperlink ref="F22" location="'人员数据-员工清单'!A1" display="141"/>
    <hyperlink ref="F23" location="'人员数据-员工清单'!A1" display="142"/>
    <hyperlink ref="F24" location="'人员数据-员工清单'!A1" display="143"/>
    <hyperlink ref="F25" location="'人员数据-员工清单'!A1" display="144"/>
    <hyperlink ref="G6" location="'人员数据-员工清单'!A1" display="126"/>
    <hyperlink ref="G7" location="'人员数据-员工清单'!A1" display="127"/>
    <hyperlink ref="G8" location="'人员数据-员工清单'!A1" display="128"/>
    <hyperlink ref="G9" location="'人员数据-员工清单'!A1" display="129"/>
    <hyperlink ref="G10" location="'人员数据-员工清单'!A1" display="130"/>
    <hyperlink ref="G11" location="'人员数据-员工清单'!A1" display="131"/>
    <hyperlink ref="G12" location="'人员数据-员工清单'!A1" display="132"/>
    <hyperlink ref="G13" location="'人员数据-员工清单'!A1" display="133"/>
    <hyperlink ref="G14" location="'人员数据-员工清单'!A1" display="134"/>
    <hyperlink ref="G15" location="'人员数据-员工清单'!A1" display="135"/>
    <hyperlink ref="G16" location="'人员数据-员工清单'!A1" display="136"/>
    <hyperlink ref="G17" location="'人员数据-员工清单'!A1" display="137"/>
    <hyperlink ref="G18" location="'人员数据-员工清单'!A1" display="138"/>
    <hyperlink ref="G19" location="'人员数据-员工清单'!A1" display="139"/>
    <hyperlink ref="G20" location="'人员数据-员工清单'!A1" display="140"/>
    <hyperlink ref="G21" location="'人员数据-员工清单'!A1" display="141"/>
    <hyperlink ref="G22" location="'人员数据-员工清单'!A1" display="142"/>
    <hyperlink ref="G23" location="'人员数据-员工清单'!A1" display="143"/>
    <hyperlink ref="G24" location="'人员数据-员工清单'!A1" display="144"/>
    <hyperlink ref="G25" location="'人员数据-员工清单'!A1" display="145"/>
    <hyperlink ref="H6" location="'人员数据-员工清单'!A1" display="124"/>
    <hyperlink ref="H7" location="'人员数据-员工清单'!A1" display="125"/>
    <hyperlink ref="H8" location="'人员数据-员工清单'!A1" display="126"/>
    <hyperlink ref="H9" location="'人员数据-员工清单'!A1" display="127"/>
    <hyperlink ref="H10" location="'人员数据-员工清单'!A1" display="128"/>
    <hyperlink ref="H11" location="'人员数据-员工清单'!A1" display="129"/>
    <hyperlink ref="H12" location="'人员数据-员工清单'!A1" display="130"/>
    <hyperlink ref="H13" location="'人员数据-员工清单'!A1" display="131"/>
    <hyperlink ref="H14" location="'人员数据-员工清单'!A1" display="132"/>
    <hyperlink ref="H15" location="'人员数据-员工清单'!A1" display="133"/>
    <hyperlink ref="H16" location="'人员数据-员工清单'!A1" display="134"/>
    <hyperlink ref="H17" location="'人员数据-员工清单'!A1" display="135"/>
    <hyperlink ref="H18" location="'人员数据-员工清单'!A1" display="136"/>
    <hyperlink ref="H19" location="'人员数据-员工清单'!A1" display="137"/>
    <hyperlink ref="H20" location="'人员数据-员工清单'!A1" display="138"/>
    <hyperlink ref="H21" location="'人员数据-员工清单'!A1" display="139"/>
    <hyperlink ref="H22" location="'人员数据-员工清单'!A1" display="140"/>
    <hyperlink ref="H23" location="'人员数据-员工清单'!A1" display="141"/>
    <hyperlink ref="H24" location="'人员数据-员工清单'!A1" display="142"/>
    <hyperlink ref="H25" location="'人员数据-员工清单'!A1" display="143"/>
    <hyperlink ref="I6" location="'人员数据-员工清单'!A1" display="125"/>
    <hyperlink ref="I7" location="'人员数据-员工清单'!A1" display="126"/>
    <hyperlink ref="I8" location="'人员数据-员工清单'!A1" display="127"/>
    <hyperlink ref="I9" location="'人员数据-员工清单'!A1" display="128"/>
    <hyperlink ref="I10" location="'人员数据-员工清单'!A1" display="129"/>
    <hyperlink ref="I11" location="'人员数据-员工清单'!A1" display="130"/>
    <hyperlink ref="I12" location="'人员数据-员工清单'!A1" display="131"/>
    <hyperlink ref="I13" location="'人员数据-员工清单'!A1" display="132"/>
    <hyperlink ref="I14" location="'人员数据-员工清单'!A1" display="133"/>
    <hyperlink ref="I15" location="'人员数据-员工清单'!A1" display="134"/>
    <hyperlink ref="I16" location="'人员数据-员工清单'!A1" display="135"/>
    <hyperlink ref="I17" location="'人员数据-员工清单'!A1" display="136"/>
    <hyperlink ref="I18" location="'人员数据-员工清单'!A1" display="137"/>
    <hyperlink ref="I19" location="'人员数据-员工清单'!A1" display="138"/>
    <hyperlink ref="I20" location="'人员数据-员工清单'!A1" display="139"/>
    <hyperlink ref="I21" location="'人员数据-员工清单'!A1" display="140"/>
    <hyperlink ref="I22" location="'人员数据-员工清单'!A1" display="141"/>
    <hyperlink ref="I23" location="'人员数据-员工清单'!A1" display="142"/>
    <hyperlink ref="I24" location="'人员数据-员工清单'!A1" display="143"/>
    <hyperlink ref="I25" location="'人员数据-员工清单'!A1" display="144"/>
    <hyperlink ref="J6" location="'人员数据-员工清单'!A1" display="126"/>
    <hyperlink ref="J7" location="'人员数据-员工清单'!A1" display="127"/>
    <hyperlink ref="J8" location="'人员数据-员工清单'!A1" display="128"/>
    <hyperlink ref="J9" location="'人员数据-员工清单'!A1" display="129"/>
    <hyperlink ref="J10" location="'人员数据-员工清单'!A1" display="130"/>
    <hyperlink ref="J11" location="'人员数据-员工清单'!A1" display="131"/>
    <hyperlink ref="J12" location="'人员数据-员工清单'!A1" display="132"/>
    <hyperlink ref="J13" location="'人员数据-员工清单'!A1" display="133"/>
    <hyperlink ref="J14" location="'人员数据-员工清单'!A1" display="134"/>
    <hyperlink ref="J15" location="'人员数据-员工清单'!A1" display="135"/>
    <hyperlink ref="J16" location="'人员数据-员工清单'!A1" display="136"/>
    <hyperlink ref="J17" location="'人员数据-员工清单'!A1" display="137"/>
    <hyperlink ref="J18" location="'人员数据-员工清单'!A1" display="138"/>
    <hyperlink ref="J19" location="'人员数据-员工清单'!A1" display="139"/>
    <hyperlink ref="J20" location="'人员数据-员工清单'!A1" display="140"/>
    <hyperlink ref="J21" location="'人员数据-员工清单'!A1" display="141"/>
    <hyperlink ref="J22" location="'人员数据-员工清单'!A1" display="142"/>
    <hyperlink ref="J23" location="'人员数据-员工清单'!A1" display="143"/>
    <hyperlink ref="J24" location="'人员数据-员工清单'!A1" display="144"/>
    <hyperlink ref="J25" location="'人员数据-员工清单'!A1" display="145"/>
    <hyperlink ref="K6" location="'人员数据-员工清单'!A1" display="124"/>
    <hyperlink ref="K7" location="'人员数据-员工清单'!A1" display="125"/>
    <hyperlink ref="K8" location="'人员数据-员工清单'!A1" display="126"/>
    <hyperlink ref="K9" location="'人员数据-员工清单'!A1" display="127"/>
    <hyperlink ref="K10" location="'人员数据-员工清单'!A1" display="128"/>
    <hyperlink ref="K11" location="'人员数据-员工清单'!A1" display="129"/>
    <hyperlink ref="K12" location="'人员数据-员工清单'!A1" display="130"/>
    <hyperlink ref="K13" location="'人员数据-员工清单'!A1" display="131"/>
    <hyperlink ref="K14" location="'人员数据-员工清单'!A1" display="132"/>
    <hyperlink ref="K15" location="'人员数据-员工清单'!A1" display="133"/>
    <hyperlink ref="K16" location="'人员数据-员工清单'!A1" display="134"/>
    <hyperlink ref="K17" location="'人员数据-员工清单'!A1" display="135"/>
    <hyperlink ref="K18" location="'人员数据-员工清单'!A1" display="136"/>
    <hyperlink ref="K19" location="'人员数据-员工清单'!A1" display="137"/>
    <hyperlink ref="K20" location="'人员数据-员工清单'!A1" display="138"/>
    <hyperlink ref="K21" location="'人员数据-员工清单'!A1" display="139"/>
    <hyperlink ref="K22" location="'人员数据-员工清单'!A1" display="140"/>
    <hyperlink ref="K23" location="'人员数据-员工清单'!A1" display="141"/>
    <hyperlink ref="K24" location="'人员数据-员工清单'!A1" display="142"/>
    <hyperlink ref="K25" location="'人员数据-员工清单'!A1" display="143"/>
    <hyperlink ref="L6" location="'人员数据-员工清单'!A1" display="125"/>
    <hyperlink ref="L7" location="'人员数据-员工清单'!A1" display="126"/>
    <hyperlink ref="L8" location="'人员数据-员工清单'!A1" display="127"/>
    <hyperlink ref="L9" location="'人员数据-员工清单'!A1" display="128"/>
    <hyperlink ref="L10" location="'人员数据-员工清单'!A1" display="129"/>
    <hyperlink ref="L11" location="'人员数据-员工清单'!A1" display="130"/>
    <hyperlink ref="L12" location="'人员数据-员工清单'!A1" display="131"/>
    <hyperlink ref="L13" location="'人员数据-员工清单'!A1" display="132"/>
    <hyperlink ref="L14" location="'人员数据-员工清单'!A1" display="133"/>
    <hyperlink ref="L15" location="'人员数据-员工清单'!A1" display="134"/>
    <hyperlink ref="L16" location="'人员数据-员工清单'!A1" display="135"/>
    <hyperlink ref="L17" location="'人员数据-员工清单'!A1" display="136"/>
    <hyperlink ref="L18" location="'人员数据-员工清单'!A1" display="137"/>
    <hyperlink ref="L19" location="'人员数据-员工清单'!A1" display="138"/>
    <hyperlink ref="L20" location="'人员数据-员工清单'!A1" display="139"/>
    <hyperlink ref="L21" location="'人员数据-员工清单'!A1" display="140"/>
    <hyperlink ref="L22" location="'人员数据-员工清单'!A1" display="141"/>
    <hyperlink ref="L23" location="'人员数据-员工清单'!A1" display="142"/>
    <hyperlink ref="L24" location="'人员数据-员工清单'!A1" display="143"/>
    <hyperlink ref="L25" location="'人员数据-员工清单'!A1" display="144"/>
    <hyperlink ref="M6" location="'人员数据-员工清单'!A1" display="126"/>
    <hyperlink ref="M7" location="'人员数据-员工清单'!A1" display="127"/>
    <hyperlink ref="M8" location="'人员数据-员工清单'!A1" display="128"/>
    <hyperlink ref="M9" location="'人员数据-员工清单'!A1" display="129"/>
    <hyperlink ref="M10" location="'人员数据-员工清单'!A1" display="130"/>
    <hyperlink ref="M11" location="'人员数据-员工清单'!A1" display="131"/>
    <hyperlink ref="M12" location="'人员数据-员工清单'!A1" display="132"/>
    <hyperlink ref="M13" location="'人员数据-员工清单'!A1" display="133"/>
    <hyperlink ref="M14" location="'人员数据-员工清单'!A1" display="134"/>
    <hyperlink ref="M15" location="'人员数据-员工清单'!A1" display="135"/>
    <hyperlink ref="M16" location="'人员数据-员工清单'!A1" display="136"/>
    <hyperlink ref="M17" location="'人员数据-员工清单'!A1" display="137"/>
    <hyperlink ref="M18" location="'人员数据-员工清单'!A1" display="138"/>
    <hyperlink ref="M19" location="'人员数据-员工清单'!A1" display="139"/>
    <hyperlink ref="M20" location="'人员数据-员工清单'!A1" display="140"/>
    <hyperlink ref="M21" location="'人员数据-员工清单'!A1" display="141"/>
    <hyperlink ref="M22" location="'人员数据-员工清单'!A1" display="142"/>
    <hyperlink ref="M23" location="'人员数据-员工清单'!A1" display="143"/>
    <hyperlink ref="M24" location="'人员数据-员工清单'!A1" display="144"/>
    <hyperlink ref="M25" location="'人员数据-员工清单'!A1" display="145"/>
    <hyperlink ref="N6" location="'人员数据-员工清单'!A1" display="124"/>
    <hyperlink ref="N7" location="'人员数据-员工清单'!A1" display="125"/>
    <hyperlink ref="N8" location="'人员数据-员工清单'!A1" display="126"/>
    <hyperlink ref="N9" location="'人员数据-员工清单'!A1" display="127"/>
    <hyperlink ref="N10" location="'人员数据-员工清单'!A1" display="128"/>
    <hyperlink ref="N11" location="'人员数据-员工清单'!A1" display="129"/>
    <hyperlink ref="N12" location="'人员数据-员工清单'!A1" display="130"/>
    <hyperlink ref="N13" location="'人员数据-员工清单'!A1" display="131"/>
    <hyperlink ref="N14" location="'人员数据-员工清单'!A1" display="132"/>
    <hyperlink ref="N15" location="'人员数据-员工清单'!A1" display="133"/>
    <hyperlink ref="N16" location="'人员数据-员工清单'!A1" display="134"/>
    <hyperlink ref="N17" location="'人员数据-员工清单'!A1" display="135"/>
    <hyperlink ref="N18" location="'人员数据-员工清单'!A1" display="136"/>
    <hyperlink ref="N19" location="'人员数据-员工清单'!A1" display="137"/>
    <hyperlink ref="N20" location="'人员数据-员工清单'!A1" display="138"/>
    <hyperlink ref="N21" location="'人员数据-员工清单'!A1" display="139"/>
    <hyperlink ref="N22" location="'人员数据-员工清单'!A1" display="140"/>
    <hyperlink ref="N23" location="'人员数据-员工清单'!A1" display="141"/>
    <hyperlink ref="N24" location="'人员数据-员工清单'!A1" display="142"/>
    <hyperlink ref="N25" location="'人员数据-员工清单'!A1" display="143"/>
    <hyperlink ref="O6" location="'人员数据-员工清单'!A1" display="125"/>
    <hyperlink ref="O7" location="'人员数据-员工清单'!A1" display="126"/>
    <hyperlink ref="O8" location="'人员数据-员工清单'!A1" display="127"/>
    <hyperlink ref="O9" location="'人员数据-员工清单'!A1" display="128"/>
    <hyperlink ref="O10" location="'人员数据-员工清单'!A1" display="129"/>
    <hyperlink ref="O11" location="'人员数据-员工清单'!A1" display="130"/>
    <hyperlink ref="O12" location="'人员数据-员工清单'!A1" display="131"/>
    <hyperlink ref="O13" location="'人员数据-员工清单'!A1" display="132"/>
    <hyperlink ref="O14" location="'人员数据-员工清单'!A1" display="133"/>
    <hyperlink ref="O15" location="'人员数据-员工清单'!A1" display="134"/>
    <hyperlink ref="O16" location="'人员数据-员工清单'!A1" display="135"/>
    <hyperlink ref="O17" location="'人员数据-员工清单'!A1" display="136"/>
    <hyperlink ref="O18" location="'人员数据-员工清单'!A1" display="137"/>
    <hyperlink ref="O19" location="'人员数据-员工清单'!A1" display="138"/>
    <hyperlink ref="O20" location="'人员数据-员工清单'!A1" display="139"/>
    <hyperlink ref="O21" location="'人员数据-员工清单'!A1" display="140"/>
    <hyperlink ref="O22" location="'人员数据-员工清单'!A1" display="141"/>
    <hyperlink ref="O23" location="'人员数据-员工清单'!A1" display="142"/>
    <hyperlink ref="O24" location="'人员数据-员工清单'!A1" display="143"/>
    <hyperlink ref="O25" location="'人员数据-员工清单'!A1" display="144"/>
    <hyperlink ref="P6" location="'人员数据-员工清单'!A1" display="126"/>
    <hyperlink ref="P7" location="'人员数据-员工清单'!A1" display="127"/>
    <hyperlink ref="P8" location="'人员数据-员工清单'!A1" display="128"/>
    <hyperlink ref="P9" location="'人员数据-员工清单'!A1" display="129"/>
    <hyperlink ref="P10" location="'人员数据-员工清单'!A1" display="130"/>
    <hyperlink ref="P11" location="'人员数据-员工清单'!A1" display="131"/>
    <hyperlink ref="P12" location="'人员数据-员工清单'!A1" display="132"/>
    <hyperlink ref="P13" location="'人员数据-员工清单'!A1" display="133"/>
    <hyperlink ref="P14" location="'人员数据-员工清单'!A1" display="134"/>
    <hyperlink ref="P15" location="'人员数据-员工清单'!A1" display="135"/>
    <hyperlink ref="P16" location="'人员数据-员工清单'!A1" display="136"/>
    <hyperlink ref="P17" location="'人员数据-员工清单'!A1" display="137"/>
    <hyperlink ref="P18" location="'人员数据-员工清单'!A1" display="138"/>
    <hyperlink ref="P19" location="'人员数据-员工清单'!A1" display="139"/>
    <hyperlink ref="P20" location="'人员数据-员工清单'!A1" display="140"/>
    <hyperlink ref="P21" location="'人员数据-员工清单'!A1" display="141"/>
    <hyperlink ref="P22" location="'人员数据-员工清单'!A1" display="142"/>
    <hyperlink ref="P23" location="'人员数据-员工清单'!A1" display="143"/>
    <hyperlink ref="P24" location="'人员数据-员工清单'!A1" display="144"/>
    <hyperlink ref="P25" location="'人员数据-员工清单'!A1" display="145"/>
    <hyperlink ref="Q6" location="'人员数据-员工清单'!A1" display="124"/>
    <hyperlink ref="Q7" location="'人员数据-员工清单'!A1" display="125"/>
    <hyperlink ref="Q8" location="'人员数据-员工清单'!A1" display="126"/>
    <hyperlink ref="Q9" location="'人员数据-员工清单'!A1" display="127"/>
    <hyperlink ref="Q10" location="'人员数据-员工清单'!A1" display="128"/>
    <hyperlink ref="Q11" location="'人员数据-员工清单'!A1" display="129"/>
    <hyperlink ref="Q12" location="'人员数据-员工清单'!A1" display="130"/>
    <hyperlink ref="Q13" location="'人员数据-员工清单'!A1" display="131"/>
    <hyperlink ref="Q14" location="'人员数据-员工清单'!A1" display="132"/>
    <hyperlink ref="Q15" location="'人员数据-员工清单'!A1" display="133"/>
    <hyperlink ref="Q16" location="'人员数据-员工清单'!A1" display="134"/>
    <hyperlink ref="Q17" location="'人员数据-员工清单'!A1" display="135"/>
    <hyperlink ref="Q18" location="'人员数据-员工清单'!A1" display="136"/>
    <hyperlink ref="Q19" location="'人员数据-员工清单'!A1" display="137"/>
    <hyperlink ref="Q20" location="'人员数据-员工清单'!A1" display="138"/>
    <hyperlink ref="Q21" location="'人员数据-员工清单'!A1" display="139"/>
    <hyperlink ref="Q22" location="'人员数据-员工清单'!A1" display="140"/>
    <hyperlink ref="Q23" location="'人员数据-员工清单'!A1" display="141"/>
    <hyperlink ref="Q24" location="'人员数据-员工清单'!A1" display="142"/>
    <hyperlink ref="Q25" location="'人员数据-员工清单'!A1" display="143"/>
    <hyperlink ref="R6" location="'人员数据-员工清单'!A1" display="125"/>
    <hyperlink ref="R7" location="'人员数据-员工清单'!A1" display="126"/>
    <hyperlink ref="R8" location="'人员数据-员工清单'!A1" display="127"/>
    <hyperlink ref="R9" location="'人员数据-员工清单'!A1" display="128"/>
    <hyperlink ref="R10" location="'人员数据-员工清单'!A1" display="129"/>
    <hyperlink ref="R11" location="'人员数据-员工清单'!A1" display="130"/>
    <hyperlink ref="R12" location="'人员数据-员工清单'!A1" display="131"/>
    <hyperlink ref="R13" location="'人员数据-员工清单'!A1" display="132"/>
    <hyperlink ref="R14" location="'人员数据-员工清单'!A1" display="133"/>
    <hyperlink ref="R15" location="'人员数据-员工清单'!A1" display="134"/>
    <hyperlink ref="R16" location="'人员数据-员工清单'!A1" display="135"/>
    <hyperlink ref="R17" location="'人员数据-员工清单'!A1" display="136"/>
    <hyperlink ref="R18" location="'人员数据-员工清单'!A1" display="137"/>
    <hyperlink ref="R19" location="'人员数据-员工清单'!A1" display="138"/>
    <hyperlink ref="R20" location="'人员数据-员工清单'!A1" display="139"/>
    <hyperlink ref="R21" location="'人员数据-员工清单'!A1" display="140"/>
    <hyperlink ref="R22" location="'人员数据-员工清单'!A1" display="141"/>
    <hyperlink ref="R23" location="'人员数据-员工清单'!A1" display="142"/>
    <hyperlink ref="R24" location="'人员数据-员工清单'!A1" display="143"/>
    <hyperlink ref="R25" location="'人员数据-员工清单'!A1" display="144"/>
    <hyperlink ref="S6" location="'人员数据-员工清单'!A1" display="126"/>
    <hyperlink ref="S7" location="'人员数据-员工清单'!A1" display="127"/>
    <hyperlink ref="S8" location="'人员数据-员工清单'!A1" display="128"/>
    <hyperlink ref="S9" location="'人员数据-员工清单'!A1" display="129"/>
    <hyperlink ref="S10" location="'人员数据-员工清单'!A1" display="130"/>
    <hyperlink ref="S11" location="'人员数据-员工清单'!A1" display="131"/>
    <hyperlink ref="S12" location="'人员数据-员工清单'!A1" display="132"/>
    <hyperlink ref="S13" location="'人员数据-员工清单'!A1" display="133"/>
    <hyperlink ref="S14" location="'人员数据-员工清单'!A1" display="134"/>
    <hyperlink ref="S15" location="'人员数据-员工清单'!A1" display="135"/>
    <hyperlink ref="S16" location="'人员数据-员工清单'!A1" display="136"/>
    <hyperlink ref="S17" location="'人员数据-员工清单'!A1" display="137"/>
    <hyperlink ref="S18" location="'人员数据-员工清单'!A1" display="138"/>
    <hyperlink ref="S19" location="'人员数据-员工清单'!A1" display="139"/>
    <hyperlink ref="S20" location="'人员数据-员工清单'!A1" display="140"/>
    <hyperlink ref="S21" location="'人员数据-员工清单'!A1" display="141"/>
    <hyperlink ref="S22" location="'人员数据-员工清单'!A1" display="142"/>
    <hyperlink ref="S23" location="'人员数据-员工清单'!A1" display="143"/>
    <hyperlink ref="S24" location="'人员数据-员工清单'!A1" display="144"/>
    <hyperlink ref="S25" location="'人员数据-员工清单'!A1" display="145"/>
    <hyperlink ref="T6" location="'人员数据-员工清单'!A1" display="124"/>
    <hyperlink ref="T7" location="'人员数据-员工清单'!A1" display="125"/>
    <hyperlink ref="T8" location="'人员数据-员工清单'!A1" display="126"/>
    <hyperlink ref="T9" location="'人员数据-员工清单'!A1" display="127"/>
    <hyperlink ref="T10" location="'人员数据-员工清单'!A1" display="128"/>
    <hyperlink ref="T11" location="'人员数据-员工清单'!A1" display="129"/>
    <hyperlink ref="T12" location="'人员数据-员工清单'!A1" display="130"/>
    <hyperlink ref="T13" location="'人员数据-员工清单'!A1" display="131"/>
    <hyperlink ref="T14" location="'人员数据-员工清单'!A1" display="132"/>
    <hyperlink ref="T15" location="'人员数据-员工清单'!A1" display="133"/>
    <hyperlink ref="T16" location="'人员数据-员工清单'!A1" display="134"/>
    <hyperlink ref="T17" location="'人员数据-员工清单'!A1" display="135"/>
    <hyperlink ref="T18" location="'人员数据-员工清单'!A1" display="136"/>
    <hyperlink ref="T19" location="'人员数据-员工清单'!A1" display="137"/>
    <hyperlink ref="T20" location="'人员数据-员工清单'!A1" display="138"/>
    <hyperlink ref="T21" location="'人员数据-员工清单'!A1" display="139"/>
    <hyperlink ref="T22" location="'人员数据-员工清单'!A1" display="140"/>
    <hyperlink ref="T23" location="'人员数据-员工清单'!A1" display="141"/>
    <hyperlink ref="T24" location="'人员数据-员工清单'!A1" display="142"/>
    <hyperlink ref="T25" location="'人员数据-员工清单'!A1" display="143"/>
    <hyperlink ref="U6" location="'人员数据-员工清单'!A1" display="125"/>
    <hyperlink ref="U7" location="'人员数据-员工清单'!A1" display="126"/>
    <hyperlink ref="U8" location="'人员数据-员工清单'!A1" display="127"/>
    <hyperlink ref="U9" location="'人员数据-员工清单'!A1" display="128"/>
    <hyperlink ref="U10" location="'人员数据-员工清单'!A1" display="129"/>
    <hyperlink ref="U11" location="'人员数据-员工清单'!A1" display="130"/>
    <hyperlink ref="U12" location="'人员数据-员工清单'!A1" display="131"/>
    <hyperlink ref="U13" location="'人员数据-员工清单'!A1" display="132"/>
    <hyperlink ref="U14" location="'人员数据-员工清单'!A1" display="133"/>
    <hyperlink ref="U15" location="'人员数据-员工清单'!A1" display="134"/>
    <hyperlink ref="U16" location="'人员数据-员工清单'!A1" display="135"/>
    <hyperlink ref="U17" location="'人员数据-员工清单'!A1" display="136"/>
    <hyperlink ref="U18" location="'人员数据-员工清单'!A1" display="137"/>
    <hyperlink ref="U19" location="'人员数据-员工清单'!A1" display="138"/>
    <hyperlink ref="U20" location="'人员数据-员工清单'!A1" display="139"/>
    <hyperlink ref="U21" location="'人员数据-员工清单'!A1" display="140"/>
    <hyperlink ref="U22" location="'人员数据-员工清单'!A1" display="141"/>
    <hyperlink ref="U23" location="'人员数据-员工清单'!A1" display="142"/>
    <hyperlink ref="U24" location="'人员数据-员工清单'!A1" display="143"/>
    <hyperlink ref="U25" location="'人员数据-员工清单'!A1" display="144"/>
    <hyperlink ref="V6" location="'人员数据-员工清单'!A1" display="126"/>
    <hyperlink ref="V7" location="'人员数据-员工清单'!A1" display="127"/>
    <hyperlink ref="V8" location="'人员数据-员工清单'!A1" display="128"/>
    <hyperlink ref="V9" location="'人员数据-员工清单'!A1" display="129"/>
    <hyperlink ref="V10" location="'人员数据-员工清单'!A1" display="130"/>
    <hyperlink ref="V11" location="'人员数据-员工清单'!A1" display="131"/>
    <hyperlink ref="V12" location="'人员数据-员工清单'!A1" display="132"/>
    <hyperlink ref="V13" location="'人员数据-员工清单'!A1" display="133"/>
    <hyperlink ref="V14" location="'人员数据-员工清单'!A1" display="134"/>
    <hyperlink ref="V15" location="'人员数据-员工清单'!A1" display="135"/>
    <hyperlink ref="V16" location="'人员数据-员工清单'!A1" display="136"/>
    <hyperlink ref="V17" location="'人员数据-员工清单'!A1" display="137"/>
    <hyperlink ref="V18" location="'人员数据-员工清单'!A1" display="138"/>
    <hyperlink ref="V19" location="'人员数据-员工清单'!A1" display="139"/>
    <hyperlink ref="V20" location="'人员数据-员工清单'!A1" display="140"/>
    <hyperlink ref="V21" location="'人员数据-员工清单'!A1" display="141"/>
    <hyperlink ref="V22" location="'人员数据-员工清单'!A1" display="142"/>
    <hyperlink ref="V23" location="'人员数据-员工清单'!A1" display="143"/>
    <hyperlink ref="V24" location="'人员数据-员工清单'!A1" display="144"/>
    <hyperlink ref="V25" location="'人员数据-员工清单'!A1" display="145"/>
  </hyperlink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O24"/>
  <sheetViews>
    <sheetView workbookViewId="0">
      <selection activeCell="A1" sqref="A1:O2"/>
    </sheetView>
  </sheetViews>
  <sheetFormatPr defaultColWidth="9.10185185185185" defaultRowHeight="13.2"/>
  <sheetData>
    <row r="1" spans="1:15">
      <c r="A1" s="28" t="s">
        <v>1065</v>
      </c>
      <c r="B1" s="28"/>
      <c r="C1" s="28"/>
      <c r="D1" s="28"/>
      <c r="E1" s="28"/>
      <c r="F1" s="28"/>
      <c r="G1" s="28"/>
      <c r="H1" s="28"/>
      <c r="I1" s="28"/>
      <c r="J1" s="28"/>
      <c r="K1" s="28"/>
      <c r="L1" s="28"/>
      <c r="M1" s="28"/>
      <c r="N1" s="28"/>
      <c r="O1" s="28"/>
    </row>
    <row r="2" spans="2:15">
      <c r="B2" s="28"/>
      <c r="C2" s="28"/>
      <c r="D2" s="28"/>
      <c r="E2" s="28"/>
      <c r="F2" s="28"/>
      <c r="G2" s="28"/>
      <c r="H2" s="28"/>
      <c r="I2" s="28"/>
      <c r="J2" s="28"/>
      <c r="K2" s="28"/>
      <c r="L2" s="28"/>
      <c r="M2" s="28"/>
      <c r="N2" s="28"/>
      <c r="O2" s="28"/>
    </row>
    <row r="3" spans="1:15">
      <c r="A3" s="71" t="s">
        <v>1003</v>
      </c>
      <c r="B3" s="30" t="str">
        <f>A3</f>
        <v>在职人员</v>
      </c>
      <c r="C3" s="30"/>
      <c r="D3" s="30"/>
      <c r="E3" s="30"/>
      <c r="F3" s="30"/>
      <c r="G3" s="30"/>
      <c r="H3" s="30"/>
      <c r="I3" s="30" t="str">
        <f>A3&amp;"占比"</f>
        <v>在职人员占比</v>
      </c>
      <c r="J3" s="30"/>
      <c r="K3" s="30"/>
      <c r="L3" s="30"/>
      <c r="M3" s="30"/>
      <c r="N3" s="30"/>
      <c r="O3" s="30"/>
    </row>
    <row r="4" spans="1:15">
      <c r="A4" s="72"/>
      <c r="B4" s="73" t="s">
        <v>1037</v>
      </c>
      <c r="C4" s="73" t="s">
        <v>1038</v>
      </c>
      <c r="D4" s="73" t="s">
        <v>1039</v>
      </c>
      <c r="E4" s="73" t="s">
        <v>1040</v>
      </c>
      <c r="F4" s="73" t="s">
        <v>1041</v>
      </c>
      <c r="G4" s="73" t="s">
        <v>1042</v>
      </c>
      <c r="H4" s="73" t="s">
        <v>1043</v>
      </c>
      <c r="I4" s="73" t="s">
        <v>1037</v>
      </c>
      <c r="J4" s="73" t="s">
        <v>1038</v>
      </c>
      <c r="K4" s="73" t="s">
        <v>1039</v>
      </c>
      <c r="L4" s="73" t="s">
        <v>1040</v>
      </c>
      <c r="M4" s="73" t="s">
        <v>1041</v>
      </c>
      <c r="N4" s="73" t="s">
        <v>1042</v>
      </c>
      <c r="O4" s="73" t="s">
        <v>1043</v>
      </c>
    </row>
    <row r="5" ht="14.4" spans="1:15">
      <c r="A5" s="74" t="s">
        <v>410</v>
      </c>
      <c r="B5" s="74">
        <v>123</v>
      </c>
      <c r="C5" s="74">
        <v>124</v>
      </c>
      <c r="D5" s="74">
        <v>125</v>
      </c>
      <c r="E5" s="74">
        <v>126</v>
      </c>
      <c r="F5" s="74">
        <v>127</v>
      </c>
      <c r="G5" s="74">
        <v>128</v>
      </c>
      <c r="H5" s="74">
        <v>129</v>
      </c>
      <c r="I5" s="76">
        <v>0.01</v>
      </c>
      <c r="J5" s="76">
        <v>1.01</v>
      </c>
      <c r="K5" s="76">
        <v>2.01</v>
      </c>
      <c r="L5" s="76">
        <v>3.01</v>
      </c>
      <c r="M5" s="76">
        <v>4.01</v>
      </c>
      <c r="N5" s="76">
        <v>5.01</v>
      </c>
      <c r="O5" s="76">
        <v>6.01</v>
      </c>
    </row>
    <row r="6" ht="14.4" spans="1:15">
      <c r="A6" s="74" t="s">
        <v>414</v>
      </c>
      <c r="B6" s="74">
        <v>124</v>
      </c>
      <c r="C6" s="74">
        <v>125</v>
      </c>
      <c r="D6" s="74">
        <v>126</v>
      </c>
      <c r="E6" s="74">
        <v>127</v>
      </c>
      <c r="F6" s="74">
        <v>128</v>
      </c>
      <c r="G6" s="74">
        <v>129</v>
      </c>
      <c r="H6" s="74">
        <v>130</v>
      </c>
      <c r="I6" s="76">
        <v>1.01</v>
      </c>
      <c r="J6" s="76">
        <v>2.01</v>
      </c>
      <c r="K6" s="76">
        <v>3.01</v>
      </c>
      <c r="L6" s="76">
        <v>4.01</v>
      </c>
      <c r="M6" s="76">
        <v>5.01</v>
      </c>
      <c r="N6" s="76">
        <v>6.01</v>
      </c>
      <c r="O6" s="76">
        <v>7.01</v>
      </c>
    </row>
    <row r="7" ht="14.4" spans="1:15">
      <c r="A7" s="74" t="s">
        <v>416</v>
      </c>
      <c r="B7" s="74">
        <v>125</v>
      </c>
      <c r="C7" s="74">
        <v>126</v>
      </c>
      <c r="D7" s="74">
        <v>127</v>
      </c>
      <c r="E7" s="74">
        <v>128</v>
      </c>
      <c r="F7" s="74">
        <v>129</v>
      </c>
      <c r="G7" s="74">
        <v>130</v>
      </c>
      <c r="H7" s="74">
        <v>131</v>
      </c>
      <c r="I7" s="76">
        <v>2.01</v>
      </c>
      <c r="J7" s="76">
        <v>3.01</v>
      </c>
      <c r="K7" s="76">
        <v>4.01</v>
      </c>
      <c r="L7" s="76">
        <v>5.01</v>
      </c>
      <c r="M7" s="76">
        <v>6.01</v>
      </c>
      <c r="N7" s="76">
        <v>7.01</v>
      </c>
      <c r="O7" s="76">
        <v>8.01</v>
      </c>
    </row>
    <row r="8" ht="14.4" spans="1:15">
      <c r="A8" s="74" t="s">
        <v>418</v>
      </c>
      <c r="B8" s="74">
        <v>126</v>
      </c>
      <c r="C8" s="74">
        <v>127</v>
      </c>
      <c r="D8" s="74">
        <v>128</v>
      </c>
      <c r="E8" s="74">
        <v>129</v>
      </c>
      <c r="F8" s="74">
        <v>130</v>
      </c>
      <c r="G8" s="74">
        <v>131</v>
      </c>
      <c r="H8" s="74">
        <v>132</v>
      </c>
      <c r="I8" s="76">
        <v>3.01</v>
      </c>
      <c r="J8" s="76">
        <v>4.01</v>
      </c>
      <c r="K8" s="76">
        <v>5.01</v>
      </c>
      <c r="L8" s="76">
        <v>6.01</v>
      </c>
      <c r="M8" s="76">
        <v>7.01</v>
      </c>
      <c r="N8" s="76">
        <v>8.01</v>
      </c>
      <c r="O8" s="76">
        <v>9.01</v>
      </c>
    </row>
    <row r="9" ht="14.4" spans="1:15">
      <c r="A9" s="74" t="s">
        <v>420</v>
      </c>
      <c r="B9" s="74">
        <v>127</v>
      </c>
      <c r="C9" s="74">
        <v>128</v>
      </c>
      <c r="D9" s="74">
        <v>129</v>
      </c>
      <c r="E9" s="74">
        <v>130</v>
      </c>
      <c r="F9" s="74">
        <v>131</v>
      </c>
      <c r="G9" s="74">
        <v>132</v>
      </c>
      <c r="H9" s="74">
        <v>133</v>
      </c>
      <c r="I9" s="76">
        <v>4.01</v>
      </c>
      <c r="J9" s="76">
        <v>5.01</v>
      </c>
      <c r="K9" s="76">
        <v>6.01</v>
      </c>
      <c r="L9" s="76">
        <v>7.01</v>
      </c>
      <c r="M9" s="76">
        <v>8.01</v>
      </c>
      <c r="N9" s="76">
        <v>9.01</v>
      </c>
      <c r="O9" s="76">
        <v>10.01</v>
      </c>
    </row>
    <row r="10" ht="14.4" spans="1:15">
      <c r="A10" s="74" t="s">
        <v>430</v>
      </c>
      <c r="B10" s="74">
        <v>128</v>
      </c>
      <c r="C10" s="74">
        <v>129</v>
      </c>
      <c r="D10" s="74">
        <v>130</v>
      </c>
      <c r="E10" s="74">
        <v>131</v>
      </c>
      <c r="F10" s="74">
        <v>132</v>
      </c>
      <c r="G10" s="74">
        <v>133</v>
      </c>
      <c r="H10" s="74">
        <v>134</v>
      </c>
      <c r="I10" s="76">
        <v>5.01</v>
      </c>
      <c r="J10" s="76">
        <v>6.01</v>
      </c>
      <c r="K10" s="76">
        <v>7.01</v>
      </c>
      <c r="L10" s="76">
        <v>8.01</v>
      </c>
      <c r="M10" s="76">
        <v>9.01</v>
      </c>
      <c r="N10" s="76">
        <v>10.01</v>
      </c>
      <c r="O10" s="76">
        <v>11.01</v>
      </c>
    </row>
    <row r="11" ht="14.4" spans="1:15">
      <c r="A11" s="74" t="s">
        <v>438</v>
      </c>
      <c r="B11" s="74">
        <v>129</v>
      </c>
      <c r="C11" s="74">
        <v>130</v>
      </c>
      <c r="D11" s="74">
        <v>131</v>
      </c>
      <c r="E11" s="74">
        <v>132</v>
      </c>
      <c r="F11" s="74">
        <v>133</v>
      </c>
      <c r="G11" s="74">
        <v>134</v>
      </c>
      <c r="H11" s="74">
        <v>135</v>
      </c>
      <c r="I11" s="76">
        <v>6.01</v>
      </c>
      <c r="J11" s="76">
        <v>7.01</v>
      </c>
      <c r="K11" s="76">
        <v>8.01</v>
      </c>
      <c r="L11" s="76">
        <v>9.01</v>
      </c>
      <c r="M11" s="76">
        <v>10.01</v>
      </c>
      <c r="N11" s="76">
        <v>11.01</v>
      </c>
      <c r="O11" s="76">
        <v>12.01</v>
      </c>
    </row>
    <row r="12" ht="14.4" spans="1:15">
      <c r="A12" s="74" t="s">
        <v>439</v>
      </c>
      <c r="B12" s="74">
        <v>130</v>
      </c>
      <c r="C12" s="74">
        <v>131</v>
      </c>
      <c r="D12" s="74">
        <v>132</v>
      </c>
      <c r="E12" s="74">
        <v>133</v>
      </c>
      <c r="F12" s="74">
        <v>134</v>
      </c>
      <c r="G12" s="74">
        <v>135</v>
      </c>
      <c r="H12" s="74">
        <v>136</v>
      </c>
      <c r="I12" s="76">
        <v>7.01</v>
      </c>
      <c r="J12" s="76">
        <v>8.01</v>
      </c>
      <c r="K12" s="76">
        <v>9.01</v>
      </c>
      <c r="L12" s="76">
        <v>10.01</v>
      </c>
      <c r="M12" s="76">
        <v>11.01</v>
      </c>
      <c r="N12" s="76">
        <v>12.01</v>
      </c>
      <c r="O12" s="76">
        <v>13.01</v>
      </c>
    </row>
    <row r="13" ht="14.4" spans="1:15">
      <c r="A13" s="74" t="s">
        <v>440</v>
      </c>
      <c r="B13" s="74">
        <v>131</v>
      </c>
      <c r="C13" s="74">
        <v>132</v>
      </c>
      <c r="D13" s="74">
        <v>133</v>
      </c>
      <c r="E13" s="74">
        <v>134</v>
      </c>
      <c r="F13" s="74">
        <v>135</v>
      </c>
      <c r="G13" s="74">
        <v>136</v>
      </c>
      <c r="H13" s="74">
        <v>137</v>
      </c>
      <c r="I13" s="76">
        <v>8.01</v>
      </c>
      <c r="J13" s="76">
        <v>9.01</v>
      </c>
      <c r="K13" s="76">
        <v>10.01</v>
      </c>
      <c r="L13" s="76">
        <v>11.01</v>
      </c>
      <c r="M13" s="76">
        <v>12.01</v>
      </c>
      <c r="N13" s="76">
        <v>13.01</v>
      </c>
      <c r="O13" s="76">
        <v>14.01</v>
      </c>
    </row>
    <row r="14" ht="14.4" spans="1:15">
      <c r="A14" s="74" t="s">
        <v>441</v>
      </c>
      <c r="B14" s="74">
        <v>132</v>
      </c>
      <c r="C14" s="74">
        <v>133</v>
      </c>
      <c r="D14" s="74">
        <v>134</v>
      </c>
      <c r="E14" s="74">
        <v>135</v>
      </c>
      <c r="F14" s="74">
        <v>136</v>
      </c>
      <c r="G14" s="74">
        <v>137</v>
      </c>
      <c r="H14" s="74">
        <v>138</v>
      </c>
      <c r="I14" s="76">
        <v>9.01</v>
      </c>
      <c r="J14" s="76">
        <v>10.01</v>
      </c>
      <c r="K14" s="76">
        <v>11.01</v>
      </c>
      <c r="L14" s="76">
        <v>12.01</v>
      </c>
      <c r="M14" s="76">
        <v>13.01</v>
      </c>
      <c r="N14" s="76">
        <v>14.01</v>
      </c>
      <c r="O14" s="76">
        <v>15.01</v>
      </c>
    </row>
    <row r="15" ht="14.4" spans="1:15">
      <c r="A15" s="74" t="s">
        <v>632</v>
      </c>
      <c r="B15" s="74">
        <v>133</v>
      </c>
      <c r="C15" s="74">
        <v>134</v>
      </c>
      <c r="D15" s="74">
        <v>135</v>
      </c>
      <c r="E15" s="74">
        <v>136</v>
      </c>
      <c r="F15" s="74">
        <v>137</v>
      </c>
      <c r="G15" s="74">
        <v>138</v>
      </c>
      <c r="H15" s="74">
        <v>139</v>
      </c>
      <c r="I15" s="76">
        <v>10.01</v>
      </c>
      <c r="J15" s="76">
        <v>11.01</v>
      </c>
      <c r="K15" s="76">
        <v>12.01</v>
      </c>
      <c r="L15" s="76">
        <v>13.01</v>
      </c>
      <c r="M15" s="76">
        <v>14.01</v>
      </c>
      <c r="N15" s="76">
        <v>15.01</v>
      </c>
      <c r="O15" s="76">
        <v>16.01</v>
      </c>
    </row>
    <row r="16" ht="14.4" spans="1:15">
      <c r="A16" s="74" t="s">
        <v>633</v>
      </c>
      <c r="B16" s="74">
        <v>134</v>
      </c>
      <c r="C16" s="74">
        <v>135</v>
      </c>
      <c r="D16" s="74">
        <v>136</v>
      </c>
      <c r="E16" s="74">
        <v>137</v>
      </c>
      <c r="F16" s="74">
        <v>138</v>
      </c>
      <c r="G16" s="74">
        <v>139</v>
      </c>
      <c r="H16" s="74">
        <v>140</v>
      </c>
      <c r="I16" s="76">
        <v>11.01</v>
      </c>
      <c r="J16" s="76">
        <v>12.01</v>
      </c>
      <c r="K16" s="76">
        <v>13.01</v>
      </c>
      <c r="L16" s="76">
        <v>14.01</v>
      </c>
      <c r="M16" s="76">
        <v>15.01</v>
      </c>
      <c r="N16" s="76">
        <v>16.01</v>
      </c>
      <c r="O16" s="76">
        <v>17.01</v>
      </c>
    </row>
    <row r="17" ht="14.4" spans="1:15">
      <c r="A17" s="74" t="s">
        <v>634</v>
      </c>
      <c r="B17" s="74">
        <v>135</v>
      </c>
      <c r="C17" s="74">
        <v>136</v>
      </c>
      <c r="D17" s="74">
        <v>137</v>
      </c>
      <c r="E17" s="74">
        <v>138</v>
      </c>
      <c r="F17" s="74">
        <v>139</v>
      </c>
      <c r="G17" s="74">
        <v>140</v>
      </c>
      <c r="H17" s="74">
        <v>141</v>
      </c>
      <c r="I17" s="76">
        <v>12.01</v>
      </c>
      <c r="J17" s="76">
        <v>13.01</v>
      </c>
      <c r="K17" s="76">
        <v>14.01</v>
      </c>
      <c r="L17" s="76">
        <v>15.01</v>
      </c>
      <c r="M17" s="76">
        <v>16.01</v>
      </c>
      <c r="N17" s="76">
        <v>17.01</v>
      </c>
      <c r="O17" s="76">
        <v>18.01</v>
      </c>
    </row>
    <row r="18" ht="14.4" spans="1:15">
      <c r="A18" s="74" t="s">
        <v>635</v>
      </c>
      <c r="B18" s="74">
        <v>136</v>
      </c>
      <c r="C18" s="74">
        <v>137</v>
      </c>
      <c r="D18" s="74">
        <v>138</v>
      </c>
      <c r="E18" s="74">
        <v>139</v>
      </c>
      <c r="F18" s="74">
        <v>140</v>
      </c>
      <c r="G18" s="74">
        <v>141</v>
      </c>
      <c r="H18" s="74">
        <v>142</v>
      </c>
      <c r="I18" s="76">
        <v>13.01</v>
      </c>
      <c r="J18" s="76">
        <v>14.01</v>
      </c>
      <c r="K18" s="76">
        <v>15.01</v>
      </c>
      <c r="L18" s="76">
        <v>16.01</v>
      </c>
      <c r="M18" s="76">
        <v>17.01</v>
      </c>
      <c r="N18" s="76">
        <v>18.01</v>
      </c>
      <c r="O18" s="76">
        <v>19.01</v>
      </c>
    </row>
    <row r="19" ht="14.4" spans="1:15">
      <c r="A19" s="74" t="s">
        <v>636</v>
      </c>
      <c r="B19" s="74">
        <v>137</v>
      </c>
      <c r="C19" s="74">
        <v>138</v>
      </c>
      <c r="D19" s="74">
        <v>139</v>
      </c>
      <c r="E19" s="74">
        <v>140</v>
      </c>
      <c r="F19" s="74">
        <v>141</v>
      </c>
      <c r="G19" s="74">
        <v>142</v>
      </c>
      <c r="H19" s="74">
        <v>143</v>
      </c>
      <c r="I19" s="76">
        <v>14.01</v>
      </c>
      <c r="J19" s="76">
        <v>15.01</v>
      </c>
      <c r="K19" s="76">
        <v>16.01</v>
      </c>
      <c r="L19" s="76">
        <v>17.01</v>
      </c>
      <c r="M19" s="76">
        <v>18.01</v>
      </c>
      <c r="N19" s="76">
        <v>19.01</v>
      </c>
      <c r="O19" s="76">
        <v>20.01</v>
      </c>
    </row>
    <row r="20" ht="14.4" spans="1:15">
      <c r="A20" s="74" t="s">
        <v>637</v>
      </c>
      <c r="B20" s="74">
        <v>138</v>
      </c>
      <c r="C20" s="74">
        <v>139</v>
      </c>
      <c r="D20" s="74">
        <v>140</v>
      </c>
      <c r="E20" s="74">
        <v>141</v>
      </c>
      <c r="F20" s="74">
        <v>142</v>
      </c>
      <c r="G20" s="74">
        <v>143</v>
      </c>
      <c r="H20" s="74">
        <v>144</v>
      </c>
      <c r="I20" s="76">
        <v>15.01</v>
      </c>
      <c r="J20" s="76">
        <v>16.01</v>
      </c>
      <c r="K20" s="76">
        <v>17.01</v>
      </c>
      <c r="L20" s="76">
        <v>18.01</v>
      </c>
      <c r="M20" s="76">
        <v>19.01</v>
      </c>
      <c r="N20" s="76">
        <v>20.01</v>
      </c>
      <c r="O20" s="76">
        <v>21.01</v>
      </c>
    </row>
    <row r="21" ht="14.4" spans="1:15">
      <c r="A21" s="74" t="s">
        <v>638</v>
      </c>
      <c r="B21" s="74">
        <v>139</v>
      </c>
      <c r="C21" s="74">
        <v>140</v>
      </c>
      <c r="D21" s="74">
        <v>141</v>
      </c>
      <c r="E21" s="74">
        <v>142</v>
      </c>
      <c r="F21" s="74">
        <v>143</v>
      </c>
      <c r="G21" s="74">
        <v>144</v>
      </c>
      <c r="H21" s="74">
        <v>145</v>
      </c>
      <c r="I21" s="76">
        <v>16.01</v>
      </c>
      <c r="J21" s="76">
        <v>17.01</v>
      </c>
      <c r="K21" s="76">
        <v>18.01</v>
      </c>
      <c r="L21" s="76">
        <v>19.01</v>
      </c>
      <c r="M21" s="76">
        <v>20.01</v>
      </c>
      <c r="N21" s="76">
        <v>21.01</v>
      </c>
      <c r="O21" s="76">
        <v>22.01</v>
      </c>
    </row>
    <row r="22" ht="14.4" spans="1:15">
      <c r="A22" s="74" t="s">
        <v>639</v>
      </c>
      <c r="B22" s="74">
        <v>140</v>
      </c>
      <c r="C22" s="74">
        <v>141</v>
      </c>
      <c r="D22" s="74">
        <v>142</v>
      </c>
      <c r="E22" s="74">
        <v>143</v>
      </c>
      <c r="F22" s="74">
        <v>144</v>
      </c>
      <c r="G22" s="74">
        <v>145</v>
      </c>
      <c r="H22" s="74">
        <v>146</v>
      </c>
      <c r="I22" s="76">
        <v>17.01</v>
      </c>
      <c r="J22" s="76">
        <v>18.01</v>
      </c>
      <c r="K22" s="76">
        <v>19.01</v>
      </c>
      <c r="L22" s="76">
        <v>20.01</v>
      </c>
      <c r="M22" s="76">
        <v>21.01</v>
      </c>
      <c r="N22" s="76">
        <v>22.01</v>
      </c>
      <c r="O22" s="76">
        <v>23.01</v>
      </c>
    </row>
    <row r="23" ht="14.4" spans="1:15">
      <c r="A23" s="74" t="s">
        <v>640</v>
      </c>
      <c r="B23" s="74">
        <v>141</v>
      </c>
      <c r="C23" s="74">
        <v>142</v>
      </c>
      <c r="D23" s="74">
        <v>143</v>
      </c>
      <c r="E23" s="74">
        <v>144</v>
      </c>
      <c r="F23" s="74">
        <v>145</v>
      </c>
      <c r="G23" s="74">
        <v>146</v>
      </c>
      <c r="H23" s="74">
        <v>147</v>
      </c>
      <c r="I23" s="76">
        <v>18.01</v>
      </c>
      <c r="J23" s="76">
        <v>19.01</v>
      </c>
      <c r="K23" s="76">
        <v>20.01</v>
      </c>
      <c r="L23" s="76">
        <v>21.01</v>
      </c>
      <c r="M23" s="76">
        <v>22.01</v>
      </c>
      <c r="N23" s="76">
        <v>23.01</v>
      </c>
      <c r="O23" s="76">
        <v>24.01</v>
      </c>
    </row>
    <row r="24" ht="14.4" spans="1:15">
      <c r="A24" s="74" t="s">
        <v>641</v>
      </c>
      <c r="B24" s="74">
        <v>142</v>
      </c>
      <c r="C24" s="74">
        <v>143</v>
      </c>
      <c r="D24" s="74">
        <v>144</v>
      </c>
      <c r="E24" s="74">
        <v>145</v>
      </c>
      <c r="F24" s="74">
        <v>146</v>
      </c>
      <c r="G24" s="74">
        <v>147</v>
      </c>
      <c r="H24" s="74">
        <v>148</v>
      </c>
      <c r="I24" s="76">
        <v>19.01</v>
      </c>
      <c r="J24" s="76">
        <v>20.01</v>
      </c>
      <c r="K24" s="76">
        <v>21.01</v>
      </c>
      <c r="L24" s="76">
        <v>22.01</v>
      </c>
      <c r="M24" s="76">
        <v>23.01</v>
      </c>
      <c r="N24" s="76">
        <v>24.01</v>
      </c>
      <c r="O24" s="76">
        <v>25.01</v>
      </c>
    </row>
  </sheetData>
  <mergeCells count="4">
    <mergeCell ref="A1:O1"/>
    <mergeCell ref="B3:H3"/>
    <mergeCell ref="I3:O3"/>
    <mergeCell ref="A3:A4"/>
  </mergeCells>
  <dataValidations count="1">
    <dataValidation type="list" allowBlank="1" showInputMessage="1" showErrorMessage="1" sqref="A3">
      <formula1>辅助表!$C$2:$C$4</formula1>
    </dataValidation>
  </dataValidations>
  <hyperlinks>
    <hyperlink ref="A5" location="'人员等级报表-部门'!A1" display="体系1"/>
    <hyperlink ref="A6" location="'人员等级报表-部门'!A1" display="体系2"/>
    <hyperlink ref="A7" location="'人员等级报表-部门'!A1" display="体系3"/>
    <hyperlink ref="A8" location="'人员等级报表-部门'!A1" display="体系4"/>
    <hyperlink ref="A9" location="'人员等级报表-部门'!A1" display="体系5"/>
    <hyperlink ref="A10" location="'人员等级报表-部门'!A1" display="体系6"/>
    <hyperlink ref="A11" location="'人员等级报表-部门'!A1" display="体系7"/>
    <hyperlink ref="A12" location="'人员等级报表-部门'!A1" display="体系8"/>
    <hyperlink ref="A13" location="'人员等级报表-部门'!A1" display="体系9"/>
    <hyperlink ref="A14" location="'人员等级报表-部门'!A1" display="体系10"/>
    <hyperlink ref="A15" location="'人员等级报表-部门'!A1" display="体系11"/>
    <hyperlink ref="A16" location="'人员等级报表-部门'!A1" display="体系12"/>
    <hyperlink ref="A17" location="'人员等级报表-部门'!A1" display="体系13"/>
    <hyperlink ref="A18" location="'人员等级报表-部门'!A1" display="体系14"/>
    <hyperlink ref="A19" location="'人员等级报表-部门'!A1" display="体系15"/>
    <hyperlink ref="A20" location="'人员等级报表-部门'!A1" display="体系16"/>
    <hyperlink ref="A21" location="'人员等级报表-部门'!A1" display="体系17"/>
    <hyperlink ref="A22" location="'人员等级报表-部门'!A1" display="体系18"/>
    <hyperlink ref="A23" location="'人员等级报表-部门'!A1" display="体系19"/>
    <hyperlink ref="A24" location="'人员等级报表-部门'!A1" display="体系20"/>
    <hyperlink ref="B5" location="'人员等级报表-部门'!A1" display="123"/>
    <hyperlink ref="C5" location="'人员等级报表-部门'!A1" display="124"/>
    <hyperlink ref="D5" location="'人员等级报表-部门'!A1" display="125"/>
    <hyperlink ref="E5" location="'人员等级报表-部门'!A1" display="126"/>
    <hyperlink ref="F5" location="'人员等级报表-部门'!A1" display="127"/>
    <hyperlink ref="G5" location="'人员等级报表-部门'!A1" display="128"/>
    <hyperlink ref="H5" location="'人员等级报表-部门'!A1" display="129"/>
    <hyperlink ref="I5" location="'人员等级报表-部门'!A1" display="0.01"/>
    <hyperlink ref="J5" location="'人员等级报表-部门'!A1" display="1.01"/>
    <hyperlink ref="K5" location="'人员等级报表-部门'!A1" display="2.01"/>
    <hyperlink ref="L5" location="'人员等级报表-部门'!A1" display="3.01"/>
    <hyperlink ref="M5" location="'人员等级报表-部门'!A1" display="4.01"/>
    <hyperlink ref="N5" location="'人员等级报表-部门'!A1" display="5.01"/>
    <hyperlink ref="O5" location="'人员等级报表-部门'!A1" display="6.01"/>
    <hyperlink ref="B6" location="'人员等级报表-部门'!A1" display="124"/>
    <hyperlink ref="B7" location="'人员等级报表-部门'!A1" display="125"/>
    <hyperlink ref="B8" location="'人员等级报表-部门'!A1" display="126"/>
    <hyperlink ref="B9" location="'人员等级报表-部门'!A1" display="127"/>
    <hyperlink ref="B10" location="'人员等级报表-部门'!A1" display="128"/>
    <hyperlink ref="B11" location="'人员等级报表-部门'!A1" display="129"/>
    <hyperlink ref="B12" location="'人员等级报表-部门'!A1" display="130"/>
    <hyperlink ref="B13" location="'人员等级报表-部门'!A1" display="131"/>
    <hyperlink ref="B14" location="'人员等级报表-部门'!A1" display="132"/>
    <hyperlink ref="B15" location="'人员等级报表-部门'!A1" display="133"/>
    <hyperlink ref="B16" location="'人员等级报表-部门'!A1" display="134"/>
    <hyperlink ref="B17" location="'人员等级报表-部门'!A1" display="135"/>
    <hyperlink ref="B18" location="'人员等级报表-部门'!A1" display="136"/>
    <hyperlink ref="B19" location="'人员等级报表-部门'!A1" display="137"/>
    <hyperlink ref="B20" location="'人员等级报表-部门'!A1" display="138"/>
    <hyperlink ref="B21" location="'人员等级报表-部门'!A1" display="139"/>
    <hyperlink ref="B22" location="'人员等级报表-部门'!A1" display="140"/>
    <hyperlink ref="B23" location="'人员等级报表-部门'!A1" display="141"/>
    <hyperlink ref="B24" location="'人员等级报表-部门'!A1" display="142"/>
    <hyperlink ref="C6" location="'人员等级报表-部门'!A1" display="125"/>
    <hyperlink ref="C7" location="'人员等级报表-部门'!A1" display="126"/>
    <hyperlink ref="C8" location="'人员等级报表-部门'!A1" display="127"/>
    <hyperlink ref="C9" location="'人员等级报表-部门'!A1" display="128"/>
    <hyperlink ref="C10" location="'人员等级报表-部门'!A1" display="129"/>
    <hyperlink ref="C11" location="'人员等级报表-部门'!A1" display="130"/>
    <hyperlink ref="C12" location="'人员等级报表-部门'!A1" display="131"/>
    <hyperlink ref="C13" location="'人员等级报表-部门'!A1" display="132"/>
    <hyperlink ref="C14" location="'人员等级报表-部门'!A1" display="133"/>
    <hyperlink ref="C15" location="'人员等级报表-部门'!A1" display="134"/>
    <hyperlink ref="C16" location="'人员等级报表-部门'!A1" display="135"/>
    <hyperlink ref="C17" location="'人员等级报表-部门'!A1" display="136"/>
    <hyperlink ref="C18" location="'人员等级报表-部门'!A1" display="137"/>
    <hyperlink ref="C19" location="'人员等级报表-部门'!A1" display="138"/>
    <hyperlink ref="C20" location="'人员等级报表-部门'!A1" display="139"/>
    <hyperlink ref="C21" location="'人员等级报表-部门'!A1" display="140"/>
    <hyperlink ref="C22" location="'人员等级报表-部门'!A1" display="141"/>
    <hyperlink ref="C23" location="'人员等级报表-部门'!A1" display="142"/>
    <hyperlink ref="C24" location="'人员等级报表-部门'!A1" display="143"/>
    <hyperlink ref="D6" location="'人员等级报表-部门'!A1" display="126"/>
    <hyperlink ref="D7" location="'人员等级报表-部门'!A1" display="127"/>
    <hyperlink ref="D8" location="'人员等级报表-部门'!A1" display="128"/>
    <hyperlink ref="D9" location="'人员等级报表-部门'!A1" display="129"/>
    <hyperlink ref="D10" location="'人员等级报表-部门'!A1" display="130"/>
    <hyperlink ref="D11" location="'人员等级报表-部门'!A1" display="131"/>
    <hyperlink ref="D12" location="'人员等级报表-部门'!A1" display="132"/>
    <hyperlink ref="D13" location="'人员等级报表-部门'!A1" display="133"/>
    <hyperlink ref="D14" location="'人员等级报表-部门'!A1" display="134"/>
    <hyperlink ref="D15" location="'人员等级报表-部门'!A1" display="135"/>
    <hyperlink ref="D16" location="'人员等级报表-部门'!A1" display="136"/>
    <hyperlink ref="D17" location="'人员等级报表-部门'!A1" display="137"/>
    <hyperlink ref="D18" location="'人员等级报表-部门'!A1" display="138"/>
    <hyperlink ref="D19" location="'人员等级报表-部门'!A1" display="139"/>
    <hyperlink ref="D20" location="'人员等级报表-部门'!A1" display="140"/>
    <hyperlink ref="D21" location="'人员等级报表-部门'!A1" display="141"/>
    <hyperlink ref="D22" location="'人员等级报表-部门'!A1" display="142"/>
    <hyperlink ref="D23" location="'人员等级报表-部门'!A1" display="143"/>
    <hyperlink ref="D24" location="'人员等级报表-部门'!A1" display="144"/>
    <hyperlink ref="E6" location="'人员等级报表-部门'!A1" display="127"/>
    <hyperlink ref="E7" location="'人员等级报表-部门'!A1" display="128"/>
    <hyperlink ref="E8" location="'人员等级报表-部门'!A1" display="129"/>
    <hyperlink ref="E9" location="'人员等级报表-部门'!A1" display="130"/>
    <hyperlink ref="E10" location="'人员等级报表-部门'!A1" display="131"/>
    <hyperlink ref="E11" location="'人员等级报表-部门'!A1" display="132"/>
    <hyperlink ref="E12" location="'人员等级报表-部门'!A1" display="133"/>
    <hyperlink ref="E13" location="'人员等级报表-部门'!A1" display="134"/>
    <hyperlink ref="E14" location="'人员等级报表-部门'!A1" display="135"/>
    <hyperlink ref="E15" location="'人员等级报表-部门'!A1" display="136"/>
    <hyperlink ref="E16" location="'人员等级报表-部门'!A1" display="137"/>
    <hyperlink ref="E17" location="'人员等级报表-部门'!A1" display="138"/>
    <hyperlink ref="E18" location="'人员等级报表-部门'!A1" display="139"/>
    <hyperlink ref="E19" location="'人员等级报表-部门'!A1" display="140"/>
    <hyperlink ref="E20" location="'人员等级报表-部门'!A1" display="141"/>
    <hyperlink ref="E21" location="'人员等级报表-部门'!A1" display="142"/>
    <hyperlink ref="E22" location="'人员等级报表-部门'!A1" display="143"/>
    <hyperlink ref="E23" location="'人员等级报表-部门'!A1" display="144"/>
    <hyperlink ref="E24" location="'人员等级报表-部门'!A1" display="145"/>
    <hyperlink ref="F6" location="'人员等级报表-部门'!A1" display="128"/>
    <hyperlink ref="F7" location="'人员等级报表-部门'!A1" display="129"/>
    <hyperlink ref="F8" location="'人员等级报表-部门'!A1" display="130"/>
    <hyperlink ref="F9" location="'人员等级报表-部门'!A1" display="131"/>
    <hyperlink ref="F10" location="'人员等级报表-部门'!A1" display="132"/>
    <hyperlink ref="F11" location="'人员等级报表-部门'!A1" display="133"/>
    <hyperlink ref="F12" location="'人员等级报表-部门'!A1" display="134"/>
    <hyperlink ref="F13" location="'人员等级报表-部门'!A1" display="135"/>
    <hyperlink ref="F14" location="'人员等级报表-部门'!A1" display="136"/>
    <hyperlink ref="F15" location="'人员等级报表-部门'!A1" display="137"/>
    <hyperlink ref="F16" location="'人员等级报表-部门'!A1" display="138"/>
    <hyperlink ref="F17" location="'人员等级报表-部门'!A1" display="139"/>
    <hyperlink ref="F18" location="'人员等级报表-部门'!A1" display="140"/>
    <hyperlink ref="F19" location="'人员等级报表-部门'!A1" display="141"/>
    <hyperlink ref="F20" location="'人员等级报表-部门'!A1" display="142"/>
    <hyperlink ref="F21" location="'人员等级报表-部门'!A1" display="143"/>
    <hyperlink ref="F22" location="'人员等级报表-部门'!A1" display="144"/>
    <hyperlink ref="F23" location="'人员等级报表-部门'!A1" display="145"/>
    <hyperlink ref="F24" location="'人员等级报表-部门'!A1" display="146"/>
    <hyperlink ref="G6" location="'人员等级报表-部门'!A1" display="129"/>
    <hyperlink ref="G7" location="'人员等级报表-部门'!A1" display="130"/>
    <hyperlink ref="G8" location="'人员等级报表-部门'!A1" display="131"/>
    <hyperlink ref="G9" location="'人员等级报表-部门'!A1" display="132"/>
    <hyperlink ref="G10" location="'人员等级报表-部门'!A1" display="133"/>
    <hyperlink ref="G11" location="'人员等级报表-部门'!A1" display="134"/>
    <hyperlink ref="G12" location="'人员等级报表-部门'!A1" display="135"/>
    <hyperlink ref="G13" location="'人员等级报表-部门'!A1" display="136"/>
    <hyperlink ref="G14" location="'人员等级报表-部门'!A1" display="137"/>
    <hyperlink ref="G15" location="'人员等级报表-部门'!A1" display="138"/>
    <hyperlink ref="G16" location="'人员等级报表-部门'!A1" display="139"/>
    <hyperlink ref="G17" location="'人员等级报表-部门'!A1" display="140"/>
    <hyperlink ref="G18" location="'人员等级报表-部门'!A1" display="141"/>
    <hyperlink ref="G19" location="'人员等级报表-部门'!A1" display="142"/>
    <hyperlink ref="G20" location="'人员等级报表-部门'!A1" display="143"/>
    <hyperlink ref="G21" location="'人员等级报表-部门'!A1" display="144"/>
    <hyperlink ref="G22" location="'人员等级报表-部门'!A1" display="145"/>
    <hyperlink ref="G23" location="'人员等级报表-部门'!A1" display="146"/>
    <hyperlink ref="G24" location="'人员等级报表-部门'!A1" display="147"/>
    <hyperlink ref="H6" location="'人员等级报表-部门'!A1" display="130"/>
    <hyperlink ref="H7" location="'人员等级报表-部门'!A1" display="131"/>
    <hyperlink ref="H8" location="'人员等级报表-部门'!A1" display="132"/>
    <hyperlink ref="H9" location="'人员等级报表-部门'!A1" display="133"/>
    <hyperlink ref="H10" location="'人员等级报表-部门'!A1" display="134"/>
    <hyperlink ref="H11" location="'人员等级报表-部门'!A1" display="135"/>
    <hyperlink ref="H12" location="'人员等级报表-部门'!A1" display="136"/>
    <hyperlink ref="H13" location="'人员等级报表-部门'!A1" display="137"/>
    <hyperlink ref="H14" location="'人员等级报表-部门'!A1" display="138"/>
    <hyperlink ref="H15" location="'人员等级报表-部门'!A1" display="139"/>
    <hyperlink ref="H16" location="'人员等级报表-部门'!A1" display="140"/>
    <hyperlink ref="H17" location="'人员等级报表-部门'!A1" display="141"/>
    <hyperlink ref="H18" location="'人员等级报表-部门'!A1" display="142"/>
    <hyperlink ref="H19" location="'人员等级报表-部门'!A1" display="143"/>
    <hyperlink ref="H20" location="'人员等级报表-部门'!A1" display="144"/>
    <hyperlink ref="H21" location="'人员等级报表-部门'!A1" display="145"/>
    <hyperlink ref="H22" location="'人员等级报表-部门'!A1" display="146"/>
    <hyperlink ref="H23" location="'人员等级报表-部门'!A1" display="147"/>
    <hyperlink ref="H24" location="'人员等级报表-部门'!A1" display="148"/>
    <hyperlink ref="I6" location="'人员等级报表-部门'!A1" display="1.01"/>
    <hyperlink ref="I7" location="'人员等级报表-部门'!A1" display="2.01"/>
    <hyperlink ref="I8" location="'人员等级报表-部门'!A1" display="3.01"/>
    <hyperlink ref="I9" location="'人员等级报表-部门'!A1" display="4.01"/>
    <hyperlink ref="I10" location="'人员等级报表-部门'!A1" display="5.01"/>
    <hyperlink ref="I11" location="'人员等级报表-部门'!A1" display="6.01"/>
    <hyperlink ref="I12" location="'人员等级报表-部门'!A1" display="7.01"/>
    <hyperlink ref="I13" location="'人员等级报表-部门'!A1" display="8.01"/>
    <hyperlink ref="I14" location="'人员等级报表-部门'!A1" display="9.01"/>
    <hyperlink ref="I15" location="'人员等级报表-部门'!A1" display="10.01"/>
    <hyperlink ref="I16" location="'人员等级报表-部门'!A1" display="11.01"/>
    <hyperlink ref="I17" location="'人员等级报表-部门'!A1" display="12.01"/>
    <hyperlink ref="I18" location="'人员等级报表-部门'!A1" display="13.01"/>
    <hyperlink ref="I19" location="'人员等级报表-部门'!A1" display="14.01"/>
    <hyperlink ref="I20" location="'人员等级报表-部门'!A1" display="15.01"/>
    <hyperlink ref="I21" location="'人员等级报表-部门'!A1" display="16.01"/>
    <hyperlink ref="I22" location="'人员等级报表-部门'!A1" display="17.01"/>
    <hyperlink ref="I23" location="'人员等级报表-部门'!A1" display="18.01"/>
    <hyperlink ref="I24" location="'人员等级报表-部门'!A1" display="19.01"/>
    <hyperlink ref="J6" location="'人员等级报表-部门'!A1" display="2.01"/>
    <hyperlink ref="J7" location="'人员等级报表-部门'!A1" display="3.01"/>
    <hyperlink ref="J8" location="'人员等级报表-部门'!A1" display="4.01"/>
    <hyperlink ref="J9" location="'人员等级报表-部门'!A1" display="5.01"/>
    <hyperlink ref="J10" location="'人员等级报表-部门'!A1" display="6.01"/>
    <hyperlink ref="J11" location="'人员等级报表-部门'!A1" display="7.01"/>
    <hyperlink ref="J12" location="'人员等级报表-部门'!A1" display="8.01"/>
    <hyperlink ref="J13" location="'人员等级报表-部门'!A1" display="9.01"/>
    <hyperlink ref="J14" location="'人员等级报表-部门'!A1" display="10.01"/>
    <hyperlink ref="J15" location="'人员等级报表-部门'!A1" display="11.01"/>
    <hyperlink ref="J16" location="'人员等级报表-部门'!A1" display="12.01"/>
    <hyperlink ref="J17" location="'人员等级报表-部门'!A1" display="13.01"/>
    <hyperlink ref="J18" location="'人员等级报表-部门'!A1" display="14.01"/>
    <hyperlink ref="J19" location="'人员等级报表-部门'!A1" display="15.01"/>
    <hyperlink ref="J20" location="'人员等级报表-部门'!A1" display="16.01"/>
    <hyperlink ref="J21" location="'人员等级报表-部门'!A1" display="17.01"/>
    <hyperlink ref="J22" location="'人员等级报表-部门'!A1" display="18.01"/>
    <hyperlink ref="J23" location="'人员等级报表-部门'!A1" display="19.01"/>
    <hyperlink ref="J24" location="'人员等级报表-部门'!A1" display="20.01"/>
    <hyperlink ref="K6" location="'人员等级报表-部门'!A1" display="3.01"/>
    <hyperlink ref="K7" location="'人员等级报表-部门'!A1" display="4.01"/>
    <hyperlink ref="K8" location="'人员等级报表-部门'!A1" display="5.01"/>
    <hyperlink ref="K9" location="'人员等级报表-部门'!A1" display="6.01"/>
    <hyperlink ref="K10" location="'人员等级报表-部门'!A1" display="7.01"/>
    <hyperlink ref="K11" location="'人员等级报表-部门'!A1" display="8.01"/>
    <hyperlink ref="K12" location="'人员等级报表-部门'!A1" display="9.01"/>
    <hyperlink ref="K13" location="'人员等级报表-部门'!A1" display="10.01"/>
    <hyperlink ref="K14" location="'人员等级报表-部门'!A1" display="11.01"/>
    <hyperlink ref="K15" location="'人员等级报表-部门'!A1" display="12.01"/>
    <hyperlink ref="K16" location="'人员等级报表-部门'!A1" display="13.01"/>
    <hyperlink ref="K17" location="'人员等级报表-部门'!A1" display="14.01"/>
    <hyperlink ref="K18" location="'人员等级报表-部门'!A1" display="15.01"/>
    <hyperlink ref="K19" location="'人员等级报表-部门'!A1" display="16.01"/>
    <hyperlink ref="K20" location="'人员等级报表-部门'!A1" display="17.01"/>
    <hyperlink ref="K21" location="'人员等级报表-部门'!A1" display="18.01"/>
    <hyperlink ref="K22" location="'人员等级报表-部门'!A1" display="19.01"/>
    <hyperlink ref="K23" location="'人员等级报表-部门'!A1" display="20.01"/>
    <hyperlink ref="K24" location="'人员等级报表-部门'!A1" display="21.01"/>
    <hyperlink ref="L6" location="'人员等级报表-部门'!A1" display="4.01"/>
    <hyperlink ref="L7" location="'人员等级报表-部门'!A1" display="5.01"/>
    <hyperlink ref="L8" location="'人员等级报表-部门'!A1" display="6.01"/>
    <hyperlink ref="L9" location="'人员等级报表-部门'!A1" display="7.01"/>
    <hyperlink ref="L10" location="'人员等级报表-部门'!A1" display="8.01"/>
    <hyperlink ref="L11" location="'人员等级报表-部门'!A1" display="9.01"/>
    <hyperlink ref="L12" location="'人员等级报表-部门'!A1" display="10.01"/>
    <hyperlink ref="L13" location="'人员等级报表-部门'!A1" display="11.01"/>
    <hyperlink ref="L14" location="'人员等级报表-部门'!A1" display="12.01"/>
    <hyperlink ref="L15" location="'人员等级报表-部门'!A1" display="13.01"/>
    <hyperlink ref="L16" location="'人员等级报表-部门'!A1" display="14.01"/>
    <hyperlink ref="L17" location="'人员等级报表-部门'!A1" display="15.01"/>
    <hyperlink ref="L18" location="'人员等级报表-部门'!A1" display="16.01"/>
    <hyperlink ref="L19" location="'人员等级报表-部门'!A1" display="17.01"/>
    <hyperlink ref="L20" location="'人员等级报表-部门'!A1" display="18.01"/>
    <hyperlink ref="L21" location="'人员等级报表-部门'!A1" display="19.01"/>
    <hyperlink ref="L22" location="'人员等级报表-部门'!A1" display="20.01"/>
    <hyperlink ref="L23" location="'人员等级报表-部门'!A1" display="21.01"/>
    <hyperlink ref="L24" location="'人员等级报表-部门'!A1" display="22.01"/>
    <hyperlink ref="M6" location="'人员等级报表-部门'!A1" display="5.01"/>
    <hyperlink ref="M7" location="'人员等级报表-部门'!A1" display="6.01"/>
    <hyperlink ref="M8" location="'人员等级报表-部门'!A1" display="7.01"/>
    <hyperlink ref="M9" location="'人员等级报表-部门'!A1" display="8.01"/>
    <hyperlink ref="M10" location="'人员等级报表-部门'!A1" display="9.01"/>
    <hyperlink ref="M11" location="'人员等级报表-部门'!A1" display="10.01"/>
    <hyperlink ref="M12" location="'人员等级报表-部门'!A1" display="11.01"/>
    <hyperlink ref="M13" location="'人员等级报表-部门'!A1" display="12.01"/>
    <hyperlink ref="M14" location="'人员等级报表-部门'!A1" display="13.01"/>
    <hyperlink ref="M15" location="'人员等级报表-部门'!A1" display="14.01"/>
    <hyperlink ref="M16" location="'人员等级报表-部门'!A1" display="15.01"/>
    <hyperlink ref="M17" location="'人员等级报表-部门'!A1" display="16.01"/>
    <hyperlink ref="M18" location="'人员等级报表-部门'!A1" display="17.01"/>
    <hyperlink ref="M19" location="'人员等级报表-部门'!A1" display="18.01"/>
    <hyperlink ref="M20" location="'人员等级报表-部门'!A1" display="19.01"/>
    <hyperlink ref="M21" location="'人员等级报表-部门'!A1" display="20.01"/>
    <hyperlink ref="M22" location="'人员等级报表-部门'!A1" display="21.01"/>
    <hyperlink ref="M23" location="'人员等级报表-部门'!A1" display="22.01"/>
    <hyperlink ref="M24" location="'人员等级报表-部门'!A1" display="23.01"/>
    <hyperlink ref="N6" location="'人员等级报表-部门'!A1" display="6.01"/>
    <hyperlink ref="N7" location="'人员等级报表-部门'!A1" display="7.01"/>
    <hyperlink ref="N8" location="'人员等级报表-部门'!A1" display="8.01"/>
    <hyperlink ref="N9" location="'人员等级报表-部门'!A1" display="9.01"/>
    <hyperlink ref="N10" location="'人员等级报表-部门'!A1" display="10.01"/>
    <hyperlink ref="N11" location="'人员等级报表-部门'!A1" display="11.01"/>
    <hyperlink ref="N12" location="'人员等级报表-部门'!A1" display="12.01"/>
    <hyperlink ref="N13" location="'人员等级报表-部门'!A1" display="13.01"/>
    <hyperlink ref="N14" location="'人员等级报表-部门'!A1" display="14.01"/>
    <hyperlink ref="N15" location="'人员等级报表-部门'!A1" display="15.01"/>
    <hyperlink ref="N16" location="'人员等级报表-部门'!A1" display="16.01"/>
    <hyperlink ref="N17" location="'人员等级报表-部门'!A1" display="17.01"/>
    <hyperlink ref="N18" location="'人员等级报表-部门'!A1" display="18.01"/>
    <hyperlink ref="N19" location="'人员等级报表-部门'!A1" display="19.01"/>
    <hyperlink ref="N20" location="'人员等级报表-部门'!A1" display="20.01"/>
    <hyperlink ref="N21" location="'人员等级报表-部门'!A1" display="21.01"/>
    <hyperlink ref="N22" location="'人员等级报表-部门'!A1" display="22.01"/>
    <hyperlink ref="N23" location="'人员等级报表-部门'!A1" display="23.01"/>
    <hyperlink ref="N24" location="'人员等级报表-部门'!A1" display="24.01"/>
    <hyperlink ref="O6" location="'人员等级报表-部门'!A1" display="7.01"/>
    <hyperlink ref="O7" location="'人员等级报表-部门'!A1" display="8.01"/>
    <hyperlink ref="O8" location="'人员等级报表-部门'!A1" display="9.01"/>
    <hyperlink ref="O9" location="'人员等级报表-部门'!A1" display="10.01"/>
    <hyperlink ref="O10" location="'人员等级报表-部门'!A1" display="11.01"/>
    <hyperlink ref="O11" location="'人员等级报表-部门'!A1" display="12.01"/>
    <hyperlink ref="O12" location="'人员等级报表-部门'!A1" display="13.01"/>
    <hyperlink ref="O13" location="'人员等级报表-部门'!A1" display="14.01"/>
    <hyperlink ref="O14" location="'人员等级报表-部门'!A1" display="15.01"/>
    <hyperlink ref="O15" location="'人员等级报表-部门'!A1" display="16.01"/>
    <hyperlink ref="O16" location="'人员等级报表-部门'!A1" display="17.01"/>
    <hyperlink ref="O17" location="'人员等级报表-部门'!A1" display="18.01"/>
    <hyperlink ref="O18" location="'人员等级报表-部门'!A1" display="19.01"/>
    <hyperlink ref="O19" location="'人员等级报表-部门'!A1" display="20.01"/>
    <hyperlink ref="O20" location="'人员等级报表-部门'!A1" display="21.01"/>
    <hyperlink ref="O21" location="'人员等级报表-部门'!A1" display="22.01"/>
    <hyperlink ref="O22" location="'人员等级报表-部门'!A1" display="23.01"/>
    <hyperlink ref="O23" location="'人员等级报表-部门'!A1" display="24.01"/>
    <hyperlink ref="O24" location="'人员等级报表-部门'!A1" display="25.01"/>
  </hyperlink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0"/>
  <dimension ref="A1:O24"/>
  <sheetViews>
    <sheetView workbookViewId="0">
      <selection activeCell="A1" sqref="A1:O2"/>
    </sheetView>
  </sheetViews>
  <sheetFormatPr defaultColWidth="9.10185185185185" defaultRowHeight="13.2"/>
  <sheetData>
    <row r="1" spans="1:15">
      <c r="A1" s="28" t="s">
        <v>1065</v>
      </c>
      <c r="B1" s="28"/>
      <c r="C1" s="28"/>
      <c r="D1" s="28"/>
      <c r="E1" s="28"/>
      <c r="F1" s="28"/>
      <c r="G1" s="28"/>
      <c r="H1" s="28"/>
      <c r="I1" s="28"/>
      <c r="J1" s="28"/>
      <c r="K1" s="28"/>
      <c r="L1" s="28"/>
      <c r="M1" s="28"/>
      <c r="N1" s="28"/>
      <c r="O1" s="28"/>
    </row>
    <row r="2" spans="2:15">
      <c r="B2" s="28"/>
      <c r="C2" s="28"/>
      <c r="D2" s="28"/>
      <c r="E2" s="28"/>
      <c r="F2" s="28"/>
      <c r="G2" s="28"/>
      <c r="H2" s="28"/>
      <c r="I2" s="28"/>
      <c r="J2" s="28"/>
      <c r="K2" s="28"/>
      <c r="L2" s="28"/>
      <c r="M2" s="28"/>
      <c r="N2" s="28"/>
      <c r="O2" s="28"/>
    </row>
    <row r="3" spans="1:15">
      <c r="A3" s="71" t="s">
        <v>1003</v>
      </c>
      <c r="B3" s="30" t="str">
        <f>A3</f>
        <v>在职人员</v>
      </c>
      <c r="C3" s="30"/>
      <c r="D3" s="30"/>
      <c r="E3" s="30"/>
      <c r="F3" s="30"/>
      <c r="G3" s="30"/>
      <c r="H3" s="30"/>
      <c r="I3" s="30" t="str">
        <f>A3&amp;"占比"</f>
        <v>在职人员占比</v>
      </c>
      <c r="J3" s="30"/>
      <c r="K3" s="30"/>
      <c r="L3" s="30"/>
      <c r="M3" s="30"/>
      <c r="N3" s="30"/>
      <c r="O3" s="30"/>
    </row>
    <row r="4" spans="1:15">
      <c r="A4" s="72"/>
      <c r="B4" s="73" t="s">
        <v>1037</v>
      </c>
      <c r="C4" s="73" t="s">
        <v>1038</v>
      </c>
      <c r="D4" s="73" t="s">
        <v>1039</v>
      </c>
      <c r="E4" s="73" t="s">
        <v>1040</v>
      </c>
      <c r="F4" s="73" t="s">
        <v>1041</v>
      </c>
      <c r="G4" s="73" t="s">
        <v>1042</v>
      </c>
      <c r="H4" s="73" t="s">
        <v>1043</v>
      </c>
      <c r="I4" s="73" t="s">
        <v>1037</v>
      </c>
      <c r="J4" s="73" t="s">
        <v>1038</v>
      </c>
      <c r="K4" s="73" t="s">
        <v>1039</v>
      </c>
      <c r="L4" s="73" t="s">
        <v>1040</v>
      </c>
      <c r="M4" s="73" t="s">
        <v>1041</v>
      </c>
      <c r="N4" s="73" t="s">
        <v>1042</v>
      </c>
      <c r="O4" s="73" t="s">
        <v>1043</v>
      </c>
    </row>
    <row r="5" ht="14.4" spans="1:15">
      <c r="A5" s="74" t="s">
        <v>445</v>
      </c>
      <c r="B5" s="74">
        <v>123</v>
      </c>
      <c r="C5" s="74">
        <v>124</v>
      </c>
      <c r="D5" s="74">
        <v>125</v>
      </c>
      <c r="E5" s="74">
        <v>126</v>
      </c>
      <c r="F5" s="74">
        <v>127</v>
      </c>
      <c r="G5" s="74">
        <v>128</v>
      </c>
      <c r="H5" s="74">
        <v>129</v>
      </c>
      <c r="I5" s="75">
        <v>0.01</v>
      </c>
      <c r="J5" s="75">
        <v>0.01</v>
      </c>
      <c r="K5" s="75">
        <v>0.01</v>
      </c>
      <c r="L5" s="75">
        <v>0.01</v>
      </c>
      <c r="M5" s="75">
        <v>0.01</v>
      </c>
      <c r="N5" s="75">
        <v>0.01</v>
      </c>
      <c r="O5" s="75">
        <v>0.01</v>
      </c>
    </row>
    <row r="6" ht="14.4" spans="1:15">
      <c r="A6" s="74" t="s">
        <v>446</v>
      </c>
      <c r="B6" s="74">
        <v>124</v>
      </c>
      <c r="C6" s="74">
        <v>125</v>
      </c>
      <c r="D6" s="74">
        <v>126</v>
      </c>
      <c r="E6" s="74">
        <v>127</v>
      </c>
      <c r="F6" s="74">
        <v>128</v>
      </c>
      <c r="G6" s="74">
        <v>129</v>
      </c>
      <c r="H6" s="74">
        <v>130</v>
      </c>
      <c r="I6" s="75">
        <v>1.01</v>
      </c>
      <c r="J6" s="75">
        <v>1.01</v>
      </c>
      <c r="K6" s="75">
        <v>1.01</v>
      </c>
      <c r="L6" s="75">
        <v>1.01</v>
      </c>
      <c r="M6" s="75">
        <v>1.01</v>
      </c>
      <c r="N6" s="75">
        <v>1.01</v>
      </c>
      <c r="O6" s="75">
        <v>1.01</v>
      </c>
    </row>
    <row r="7" ht="14.4" spans="1:15">
      <c r="A7" s="74" t="s">
        <v>447</v>
      </c>
      <c r="B7" s="74">
        <v>125</v>
      </c>
      <c r="C7" s="74">
        <v>126</v>
      </c>
      <c r="D7" s="74">
        <v>127</v>
      </c>
      <c r="E7" s="74">
        <v>128</v>
      </c>
      <c r="F7" s="74">
        <v>129</v>
      </c>
      <c r="G7" s="74">
        <v>130</v>
      </c>
      <c r="H7" s="74">
        <v>131</v>
      </c>
      <c r="I7" s="75">
        <v>2.01</v>
      </c>
      <c r="J7" s="75">
        <v>2.01</v>
      </c>
      <c r="K7" s="75">
        <v>2.01</v>
      </c>
      <c r="L7" s="75">
        <v>2.01</v>
      </c>
      <c r="M7" s="75">
        <v>2.01</v>
      </c>
      <c r="N7" s="75">
        <v>2.01</v>
      </c>
      <c r="O7" s="75">
        <v>2.01</v>
      </c>
    </row>
    <row r="8" ht="14.4" spans="1:15">
      <c r="A8" s="74" t="s">
        <v>448</v>
      </c>
      <c r="B8" s="74">
        <v>126</v>
      </c>
      <c r="C8" s="74">
        <v>127</v>
      </c>
      <c r="D8" s="74">
        <v>128</v>
      </c>
      <c r="E8" s="74">
        <v>129</v>
      </c>
      <c r="F8" s="74">
        <v>130</v>
      </c>
      <c r="G8" s="74">
        <v>131</v>
      </c>
      <c r="H8" s="74">
        <v>132</v>
      </c>
      <c r="I8" s="75">
        <v>3.01</v>
      </c>
      <c r="J8" s="75">
        <v>3.01</v>
      </c>
      <c r="K8" s="75">
        <v>3.01</v>
      </c>
      <c r="L8" s="75">
        <v>3.01</v>
      </c>
      <c r="M8" s="75">
        <v>3.01</v>
      </c>
      <c r="N8" s="75">
        <v>3.01</v>
      </c>
      <c r="O8" s="75">
        <v>3.01</v>
      </c>
    </row>
    <row r="9" ht="14.4" spans="1:15">
      <c r="A9" s="74" t="s">
        <v>449</v>
      </c>
      <c r="B9" s="74">
        <v>127</v>
      </c>
      <c r="C9" s="74">
        <v>128</v>
      </c>
      <c r="D9" s="74">
        <v>129</v>
      </c>
      <c r="E9" s="74">
        <v>130</v>
      </c>
      <c r="F9" s="74">
        <v>131</v>
      </c>
      <c r="G9" s="74">
        <v>132</v>
      </c>
      <c r="H9" s="74">
        <v>133</v>
      </c>
      <c r="I9" s="75">
        <v>4.01</v>
      </c>
      <c r="J9" s="75">
        <v>4.01</v>
      </c>
      <c r="K9" s="75">
        <v>4.01</v>
      </c>
      <c r="L9" s="75">
        <v>4.01</v>
      </c>
      <c r="M9" s="75">
        <v>4.01</v>
      </c>
      <c r="N9" s="75">
        <v>4.01</v>
      </c>
      <c r="O9" s="75">
        <v>4.01</v>
      </c>
    </row>
    <row r="10" ht="14.4" spans="1:15">
      <c r="A10" s="74" t="s">
        <v>450</v>
      </c>
      <c r="B10" s="74">
        <v>128</v>
      </c>
      <c r="C10" s="74">
        <v>129</v>
      </c>
      <c r="D10" s="74">
        <v>130</v>
      </c>
      <c r="E10" s="74">
        <v>131</v>
      </c>
      <c r="F10" s="74">
        <v>132</v>
      </c>
      <c r="G10" s="74">
        <v>133</v>
      </c>
      <c r="H10" s="74">
        <v>134</v>
      </c>
      <c r="I10" s="75">
        <v>5.01</v>
      </c>
      <c r="J10" s="75">
        <v>5.01</v>
      </c>
      <c r="K10" s="75">
        <v>5.01</v>
      </c>
      <c r="L10" s="75">
        <v>5.01</v>
      </c>
      <c r="M10" s="75">
        <v>5.01</v>
      </c>
      <c r="N10" s="75">
        <v>5.01</v>
      </c>
      <c r="O10" s="75">
        <v>5.01</v>
      </c>
    </row>
    <row r="11" ht="14.4" spans="1:15">
      <c r="A11" s="74" t="s">
        <v>451</v>
      </c>
      <c r="B11" s="74">
        <v>129</v>
      </c>
      <c r="C11" s="74">
        <v>130</v>
      </c>
      <c r="D11" s="74">
        <v>131</v>
      </c>
      <c r="E11" s="74">
        <v>132</v>
      </c>
      <c r="F11" s="74">
        <v>133</v>
      </c>
      <c r="G11" s="74">
        <v>134</v>
      </c>
      <c r="H11" s="74">
        <v>135</v>
      </c>
      <c r="I11" s="75">
        <v>6.01</v>
      </c>
      <c r="J11" s="75">
        <v>6.01</v>
      </c>
      <c r="K11" s="75">
        <v>6.01</v>
      </c>
      <c r="L11" s="75">
        <v>6.01</v>
      </c>
      <c r="M11" s="75">
        <v>6.01</v>
      </c>
      <c r="N11" s="75">
        <v>6.01</v>
      </c>
      <c r="O11" s="75">
        <v>6.01</v>
      </c>
    </row>
    <row r="12" ht="14.4" spans="1:15">
      <c r="A12" s="74" t="s">
        <v>452</v>
      </c>
      <c r="B12" s="74">
        <v>130</v>
      </c>
      <c r="C12" s="74">
        <v>131</v>
      </c>
      <c r="D12" s="74">
        <v>132</v>
      </c>
      <c r="E12" s="74">
        <v>133</v>
      </c>
      <c r="F12" s="74">
        <v>134</v>
      </c>
      <c r="G12" s="74">
        <v>135</v>
      </c>
      <c r="H12" s="74">
        <v>136</v>
      </c>
      <c r="I12" s="75">
        <v>7.01</v>
      </c>
      <c r="J12" s="75">
        <v>7.01</v>
      </c>
      <c r="K12" s="75">
        <v>7.01</v>
      </c>
      <c r="L12" s="75">
        <v>7.01</v>
      </c>
      <c r="M12" s="75">
        <v>7.01</v>
      </c>
      <c r="N12" s="75">
        <v>7.01</v>
      </c>
      <c r="O12" s="75">
        <v>7.01</v>
      </c>
    </row>
    <row r="13" ht="14.4" spans="1:15">
      <c r="A13" s="74" t="s">
        <v>453</v>
      </c>
      <c r="B13" s="74">
        <v>131</v>
      </c>
      <c r="C13" s="74">
        <v>132</v>
      </c>
      <c r="D13" s="74">
        <v>133</v>
      </c>
      <c r="E13" s="74">
        <v>134</v>
      </c>
      <c r="F13" s="74">
        <v>135</v>
      </c>
      <c r="G13" s="74">
        <v>136</v>
      </c>
      <c r="H13" s="74">
        <v>137</v>
      </c>
      <c r="I13" s="75">
        <v>8.01</v>
      </c>
      <c r="J13" s="75">
        <v>8.01</v>
      </c>
      <c r="K13" s="75">
        <v>8.01</v>
      </c>
      <c r="L13" s="75">
        <v>8.01</v>
      </c>
      <c r="M13" s="75">
        <v>8.01</v>
      </c>
      <c r="N13" s="75">
        <v>8.01</v>
      </c>
      <c r="O13" s="75">
        <v>8.01</v>
      </c>
    </row>
    <row r="14" ht="14.4" spans="1:15">
      <c r="A14" s="74" t="s">
        <v>665</v>
      </c>
      <c r="B14" s="74">
        <v>132</v>
      </c>
      <c r="C14" s="74">
        <v>133</v>
      </c>
      <c r="D14" s="74">
        <v>134</v>
      </c>
      <c r="E14" s="74">
        <v>135</v>
      </c>
      <c r="F14" s="74">
        <v>136</v>
      </c>
      <c r="G14" s="74">
        <v>137</v>
      </c>
      <c r="H14" s="74">
        <v>138</v>
      </c>
      <c r="I14" s="75">
        <v>9.01</v>
      </c>
      <c r="J14" s="75">
        <v>9.01</v>
      </c>
      <c r="K14" s="75">
        <v>9.01</v>
      </c>
      <c r="L14" s="75">
        <v>9.01</v>
      </c>
      <c r="M14" s="75">
        <v>9.01</v>
      </c>
      <c r="N14" s="75">
        <v>9.01</v>
      </c>
      <c r="O14" s="75">
        <v>9.01</v>
      </c>
    </row>
    <row r="15" ht="14.4" spans="1:15">
      <c r="A15" s="74" t="s">
        <v>666</v>
      </c>
      <c r="B15" s="74">
        <v>133</v>
      </c>
      <c r="C15" s="74">
        <v>134</v>
      </c>
      <c r="D15" s="74">
        <v>135</v>
      </c>
      <c r="E15" s="74">
        <v>136</v>
      </c>
      <c r="F15" s="74">
        <v>137</v>
      </c>
      <c r="G15" s="74">
        <v>138</v>
      </c>
      <c r="H15" s="74">
        <v>139</v>
      </c>
      <c r="I15" s="75">
        <v>10.01</v>
      </c>
      <c r="J15" s="75">
        <v>10.01</v>
      </c>
      <c r="K15" s="75">
        <v>10.01</v>
      </c>
      <c r="L15" s="75">
        <v>10.01</v>
      </c>
      <c r="M15" s="75">
        <v>10.01</v>
      </c>
      <c r="N15" s="75">
        <v>10.01</v>
      </c>
      <c r="O15" s="75">
        <v>10.01</v>
      </c>
    </row>
    <row r="16" ht="14.4" spans="1:15">
      <c r="A16" s="74" t="s">
        <v>667</v>
      </c>
      <c r="B16" s="74">
        <v>134</v>
      </c>
      <c r="C16" s="74">
        <v>135</v>
      </c>
      <c r="D16" s="74">
        <v>136</v>
      </c>
      <c r="E16" s="74">
        <v>137</v>
      </c>
      <c r="F16" s="74">
        <v>138</v>
      </c>
      <c r="G16" s="74">
        <v>139</v>
      </c>
      <c r="H16" s="74">
        <v>140</v>
      </c>
      <c r="I16" s="75">
        <v>11.01</v>
      </c>
      <c r="J16" s="75">
        <v>11.01</v>
      </c>
      <c r="K16" s="75">
        <v>11.01</v>
      </c>
      <c r="L16" s="75">
        <v>11.01</v>
      </c>
      <c r="M16" s="75">
        <v>11.01</v>
      </c>
      <c r="N16" s="75">
        <v>11.01</v>
      </c>
      <c r="O16" s="75">
        <v>11.01</v>
      </c>
    </row>
    <row r="17" ht="14.4" spans="1:15">
      <c r="A17" s="74" t="s">
        <v>672</v>
      </c>
      <c r="B17" s="74">
        <v>135</v>
      </c>
      <c r="C17" s="74">
        <v>136</v>
      </c>
      <c r="D17" s="74">
        <v>137</v>
      </c>
      <c r="E17" s="74">
        <v>138</v>
      </c>
      <c r="F17" s="74">
        <v>139</v>
      </c>
      <c r="G17" s="74">
        <v>140</v>
      </c>
      <c r="H17" s="74">
        <v>141</v>
      </c>
      <c r="I17" s="75">
        <v>12.01</v>
      </c>
      <c r="J17" s="75">
        <v>12.01</v>
      </c>
      <c r="K17" s="75">
        <v>12.01</v>
      </c>
      <c r="L17" s="75">
        <v>12.01</v>
      </c>
      <c r="M17" s="75">
        <v>12.01</v>
      </c>
      <c r="N17" s="75">
        <v>12.01</v>
      </c>
      <c r="O17" s="75">
        <v>12.01</v>
      </c>
    </row>
    <row r="18" ht="14.4" spans="1:15">
      <c r="A18" s="74" t="s">
        <v>673</v>
      </c>
      <c r="B18" s="74">
        <v>136</v>
      </c>
      <c r="C18" s="74">
        <v>137</v>
      </c>
      <c r="D18" s="74">
        <v>138</v>
      </c>
      <c r="E18" s="74">
        <v>139</v>
      </c>
      <c r="F18" s="74">
        <v>140</v>
      </c>
      <c r="G18" s="74">
        <v>141</v>
      </c>
      <c r="H18" s="74">
        <v>142</v>
      </c>
      <c r="I18" s="75">
        <v>13.01</v>
      </c>
      <c r="J18" s="75">
        <v>13.01</v>
      </c>
      <c r="K18" s="75">
        <v>13.01</v>
      </c>
      <c r="L18" s="75">
        <v>13.01</v>
      </c>
      <c r="M18" s="75">
        <v>13.01</v>
      </c>
      <c r="N18" s="75">
        <v>13.01</v>
      </c>
      <c r="O18" s="75">
        <v>13.01</v>
      </c>
    </row>
    <row r="19" ht="14.4" spans="1:15">
      <c r="A19" s="74" t="s">
        <v>674</v>
      </c>
      <c r="B19" s="74">
        <v>137</v>
      </c>
      <c r="C19" s="74">
        <v>138</v>
      </c>
      <c r="D19" s="74">
        <v>139</v>
      </c>
      <c r="E19" s="74">
        <v>140</v>
      </c>
      <c r="F19" s="74">
        <v>141</v>
      </c>
      <c r="G19" s="74">
        <v>142</v>
      </c>
      <c r="H19" s="74">
        <v>143</v>
      </c>
      <c r="I19" s="75">
        <v>14.01</v>
      </c>
      <c r="J19" s="75">
        <v>14.01</v>
      </c>
      <c r="K19" s="75">
        <v>14.01</v>
      </c>
      <c r="L19" s="75">
        <v>14.01</v>
      </c>
      <c r="M19" s="75">
        <v>14.01</v>
      </c>
      <c r="N19" s="75">
        <v>14.01</v>
      </c>
      <c r="O19" s="75">
        <v>14.01</v>
      </c>
    </row>
    <row r="20" ht="14.4" spans="1:15">
      <c r="A20" s="74" t="s">
        <v>675</v>
      </c>
      <c r="B20" s="74">
        <v>138</v>
      </c>
      <c r="C20" s="74">
        <v>139</v>
      </c>
      <c r="D20" s="74">
        <v>140</v>
      </c>
      <c r="E20" s="74">
        <v>141</v>
      </c>
      <c r="F20" s="74">
        <v>142</v>
      </c>
      <c r="G20" s="74">
        <v>143</v>
      </c>
      <c r="H20" s="74">
        <v>144</v>
      </c>
      <c r="I20" s="75">
        <v>15.01</v>
      </c>
      <c r="J20" s="75">
        <v>15.01</v>
      </c>
      <c r="K20" s="75">
        <v>15.01</v>
      </c>
      <c r="L20" s="75">
        <v>15.01</v>
      </c>
      <c r="M20" s="75">
        <v>15.01</v>
      </c>
      <c r="N20" s="75">
        <v>15.01</v>
      </c>
      <c r="O20" s="75">
        <v>15.01</v>
      </c>
    </row>
    <row r="21" ht="14.4" spans="1:15">
      <c r="A21" s="74" t="s">
        <v>676</v>
      </c>
      <c r="B21" s="74">
        <v>139</v>
      </c>
      <c r="C21" s="74">
        <v>140</v>
      </c>
      <c r="D21" s="74">
        <v>141</v>
      </c>
      <c r="E21" s="74">
        <v>142</v>
      </c>
      <c r="F21" s="74">
        <v>143</v>
      </c>
      <c r="G21" s="74">
        <v>144</v>
      </c>
      <c r="H21" s="74">
        <v>145</v>
      </c>
      <c r="I21" s="75">
        <v>16.01</v>
      </c>
      <c r="J21" s="75">
        <v>16.01</v>
      </c>
      <c r="K21" s="75">
        <v>16.01</v>
      </c>
      <c r="L21" s="75">
        <v>16.01</v>
      </c>
      <c r="M21" s="75">
        <v>16.01</v>
      </c>
      <c r="N21" s="75">
        <v>16.01</v>
      </c>
      <c r="O21" s="75">
        <v>16.01</v>
      </c>
    </row>
    <row r="22" ht="14.4" spans="1:15">
      <c r="A22" s="74" t="s">
        <v>677</v>
      </c>
      <c r="B22" s="74">
        <v>140</v>
      </c>
      <c r="C22" s="74">
        <v>141</v>
      </c>
      <c r="D22" s="74">
        <v>142</v>
      </c>
      <c r="E22" s="74">
        <v>143</v>
      </c>
      <c r="F22" s="74">
        <v>144</v>
      </c>
      <c r="G22" s="74">
        <v>145</v>
      </c>
      <c r="H22" s="74">
        <v>146</v>
      </c>
      <c r="I22" s="75">
        <v>17.01</v>
      </c>
      <c r="J22" s="75">
        <v>17.01</v>
      </c>
      <c r="K22" s="75">
        <v>17.01</v>
      </c>
      <c r="L22" s="75">
        <v>17.01</v>
      </c>
      <c r="M22" s="75">
        <v>17.01</v>
      </c>
      <c r="N22" s="75">
        <v>17.01</v>
      </c>
      <c r="O22" s="75">
        <v>17.01</v>
      </c>
    </row>
    <row r="23" ht="14.4" spans="1:15">
      <c r="A23" s="74" t="s">
        <v>678</v>
      </c>
      <c r="B23" s="74">
        <v>141</v>
      </c>
      <c r="C23" s="74">
        <v>142</v>
      </c>
      <c r="D23" s="74">
        <v>143</v>
      </c>
      <c r="E23" s="74">
        <v>144</v>
      </c>
      <c r="F23" s="74">
        <v>145</v>
      </c>
      <c r="G23" s="74">
        <v>146</v>
      </c>
      <c r="H23" s="74">
        <v>147</v>
      </c>
      <c r="I23" s="75">
        <v>18.01</v>
      </c>
      <c r="J23" s="75">
        <v>18.01</v>
      </c>
      <c r="K23" s="75">
        <v>18.01</v>
      </c>
      <c r="L23" s="75">
        <v>18.01</v>
      </c>
      <c r="M23" s="75">
        <v>18.01</v>
      </c>
      <c r="N23" s="75">
        <v>18.01</v>
      </c>
      <c r="O23" s="75">
        <v>18.01</v>
      </c>
    </row>
    <row r="24" ht="14.4" spans="1:15">
      <c r="A24" s="74" t="s">
        <v>679</v>
      </c>
      <c r="B24" s="74">
        <v>142</v>
      </c>
      <c r="C24" s="74">
        <v>143</v>
      </c>
      <c r="D24" s="74">
        <v>144</v>
      </c>
      <c r="E24" s="74">
        <v>145</v>
      </c>
      <c r="F24" s="74">
        <v>146</v>
      </c>
      <c r="G24" s="74">
        <v>147</v>
      </c>
      <c r="H24" s="74">
        <v>148</v>
      </c>
      <c r="I24" s="75">
        <v>19.01</v>
      </c>
      <c r="J24" s="75">
        <v>19.01</v>
      </c>
      <c r="K24" s="75">
        <v>19.01</v>
      </c>
      <c r="L24" s="75">
        <v>19.01</v>
      </c>
      <c r="M24" s="75">
        <v>19.01</v>
      </c>
      <c r="N24" s="75">
        <v>19.01</v>
      </c>
      <c r="O24" s="75">
        <v>19.01</v>
      </c>
    </row>
  </sheetData>
  <mergeCells count="4">
    <mergeCell ref="A1:O1"/>
    <mergeCell ref="B3:H3"/>
    <mergeCell ref="I3:O3"/>
    <mergeCell ref="A3:A4"/>
  </mergeCells>
  <dataValidations count="1">
    <dataValidation type="list" allowBlank="1" showInputMessage="1" showErrorMessage="1" sqref="A3">
      <formula1>辅助表!$C$2:$C$4</formula1>
    </dataValidation>
  </dataValidations>
  <hyperlinks>
    <hyperlink ref="A5" location="'人员数据-员工清单'!A1" display="部门1"/>
    <hyperlink ref="B5" location="'人员数据-员工清单'!A1" display="123"/>
    <hyperlink ref="C5" location="'人员数据-员工清单'!A1" display="124"/>
    <hyperlink ref="D5" location="'人员数据-员工清单'!A1" display="125"/>
    <hyperlink ref="E5" location="'人员数据-员工清单'!A1" display="126"/>
    <hyperlink ref="F5" location="'人员数据-员工清单'!A1" display="127"/>
    <hyperlink ref="G5" location="'人员数据-员工清单'!A1" display="128"/>
    <hyperlink ref="H5" location="'人员数据-员工清单'!A1" display="129"/>
    <hyperlink ref="I5" location="'人员数据-员工清单'!A1" display="0.01"/>
    <hyperlink ref="J5" location="'人员数据-员工清单'!A1" display="0.01"/>
    <hyperlink ref="K5" location="'人员数据-员工清单'!A1" display="0.01"/>
    <hyperlink ref="L5" location="'人员数据-员工清单'!A1" display="0.01"/>
    <hyperlink ref="M5" location="'人员数据-员工清单'!A1" display="0.01"/>
    <hyperlink ref="N5" location="'人员数据-员工清单'!A1" display="0.01"/>
    <hyperlink ref="O5" location="'人员数据-员工清单'!A1" display="0.01"/>
    <hyperlink ref="A6" location="'人员数据-员工清单'!A1" display="部门2"/>
    <hyperlink ref="A7" location="'人员数据-员工清单'!A1" display="部门3"/>
    <hyperlink ref="A8" location="'人员数据-员工清单'!A1" display="部门4"/>
    <hyperlink ref="A9" location="'人员数据-员工清单'!A1" display="部门5"/>
    <hyperlink ref="A10" location="'人员数据-员工清单'!A1" display="部门6"/>
    <hyperlink ref="A11" location="'人员数据-员工清单'!A1" display="部门7"/>
    <hyperlink ref="A12" location="'人员数据-员工清单'!A1" display="部门8"/>
    <hyperlink ref="A13" location="'人员数据-员工清单'!A1" display="部门9"/>
    <hyperlink ref="A14" location="'人员数据-员工清单'!A1" display="部门10"/>
    <hyperlink ref="A15" location="'人员数据-员工清单'!A1" display="部门11"/>
    <hyperlink ref="A16" location="'人员数据-员工清单'!A1" display="部门12"/>
    <hyperlink ref="A17" location="'人员数据-员工清单'!A1" display="部门13"/>
    <hyperlink ref="A18" location="'人员数据-员工清单'!A1" display="部门14"/>
    <hyperlink ref="A19" location="'人员数据-员工清单'!A1" display="部门15"/>
    <hyperlink ref="A20" location="'人员数据-员工清单'!A1" display="部门16"/>
    <hyperlink ref="A21" location="'人员数据-员工清单'!A1" display="部门17"/>
    <hyperlink ref="A22" location="'人员数据-员工清单'!A1" display="部门18"/>
    <hyperlink ref="A23" location="'人员数据-员工清单'!A1" display="部门19"/>
    <hyperlink ref="A24" location="'人员数据-员工清单'!A1" display="部门20"/>
    <hyperlink ref="B6" location="'人员数据-员工清单'!A1" display="124"/>
    <hyperlink ref="B7" location="'人员数据-员工清单'!A1" display="125"/>
    <hyperlink ref="B8" location="'人员数据-员工清单'!A1" display="126"/>
    <hyperlink ref="B9" location="'人员数据-员工清单'!A1" display="127"/>
    <hyperlink ref="B10" location="'人员数据-员工清单'!A1" display="128"/>
    <hyperlink ref="B11" location="'人员数据-员工清单'!A1" display="129"/>
    <hyperlink ref="B12" location="'人员数据-员工清单'!A1" display="130"/>
    <hyperlink ref="B13" location="'人员数据-员工清单'!A1" display="131"/>
    <hyperlink ref="B14" location="'人员数据-员工清单'!A1" display="132"/>
    <hyperlink ref="B15" location="'人员数据-员工清单'!A1" display="133"/>
    <hyperlink ref="B16" location="'人员数据-员工清单'!A1" display="134"/>
    <hyperlink ref="B17" location="'人员数据-员工清单'!A1" display="135"/>
    <hyperlink ref="B18" location="'人员数据-员工清单'!A1" display="136"/>
    <hyperlink ref="B19" location="'人员数据-员工清单'!A1" display="137"/>
    <hyperlink ref="B20" location="'人员数据-员工清单'!A1" display="138"/>
    <hyperlink ref="B21" location="'人员数据-员工清单'!A1" display="139"/>
    <hyperlink ref="B22" location="'人员数据-员工清单'!A1" display="140"/>
    <hyperlink ref="B23" location="'人员数据-员工清单'!A1" display="141"/>
    <hyperlink ref="B24" location="'人员数据-员工清单'!A1" display="142"/>
    <hyperlink ref="C6" location="'人员数据-员工清单'!A1" display="125"/>
    <hyperlink ref="C7" location="'人员数据-员工清单'!A1" display="126"/>
    <hyperlink ref="C8" location="'人员数据-员工清单'!A1" display="127"/>
    <hyperlink ref="C9" location="'人员数据-员工清单'!A1" display="128"/>
    <hyperlink ref="C10" location="'人员数据-员工清单'!A1" display="129"/>
    <hyperlink ref="C11" location="'人员数据-员工清单'!A1" display="130"/>
    <hyperlink ref="C12" location="'人员数据-员工清单'!A1" display="131"/>
    <hyperlink ref="C13" location="'人员数据-员工清单'!A1" display="132"/>
    <hyperlink ref="C14" location="'人员数据-员工清单'!A1" display="133"/>
    <hyperlink ref="C15" location="'人员数据-员工清单'!A1" display="134"/>
    <hyperlink ref="C16" location="'人员数据-员工清单'!A1" display="135"/>
    <hyperlink ref="C17" location="'人员数据-员工清单'!A1" display="136"/>
    <hyperlink ref="C18" location="'人员数据-员工清单'!A1" display="137"/>
    <hyperlink ref="C19" location="'人员数据-员工清单'!A1" display="138"/>
    <hyperlink ref="C20" location="'人员数据-员工清单'!A1" display="139"/>
    <hyperlink ref="C21" location="'人员数据-员工清单'!A1" display="140"/>
    <hyperlink ref="C22" location="'人员数据-员工清单'!A1" display="141"/>
    <hyperlink ref="C23" location="'人员数据-员工清单'!A1" display="142"/>
    <hyperlink ref="C24" location="'人员数据-员工清单'!A1" display="143"/>
    <hyperlink ref="D6" location="'人员数据-员工清单'!A1" display="126"/>
    <hyperlink ref="D7" location="'人员数据-员工清单'!A1" display="127"/>
    <hyperlink ref="D8" location="'人员数据-员工清单'!A1" display="128"/>
    <hyperlink ref="D9" location="'人员数据-员工清单'!A1" display="129"/>
    <hyperlink ref="D10" location="'人员数据-员工清单'!A1" display="130"/>
    <hyperlink ref="D11" location="'人员数据-员工清单'!A1" display="131"/>
    <hyperlink ref="D12" location="'人员数据-员工清单'!A1" display="132"/>
    <hyperlink ref="D13" location="'人员数据-员工清单'!A1" display="133"/>
    <hyperlink ref="D14" location="'人员数据-员工清单'!A1" display="134"/>
    <hyperlink ref="D15" location="'人员数据-员工清单'!A1" display="135"/>
    <hyperlink ref="D16" location="'人员数据-员工清单'!A1" display="136"/>
    <hyperlink ref="D17" location="'人员数据-员工清单'!A1" display="137"/>
    <hyperlink ref="D18" location="'人员数据-员工清单'!A1" display="138"/>
    <hyperlink ref="D19" location="'人员数据-员工清单'!A1" display="139"/>
    <hyperlink ref="D20" location="'人员数据-员工清单'!A1" display="140"/>
    <hyperlink ref="D21" location="'人员数据-员工清单'!A1" display="141"/>
    <hyperlink ref="D22" location="'人员数据-员工清单'!A1" display="142"/>
    <hyperlink ref="D23" location="'人员数据-员工清单'!A1" display="143"/>
    <hyperlink ref="D24" location="'人员数据-员工清单'!A1" display="144"/>
    <hyperlink ref="E6" location="'人员数据-员工清单'!A1" display="127"/>
    <hyperlink ref="E7" location="'人员数据-员工清单'!A1" display="128"/>
    <hyperlink ref="E8" location="'人员数据-员工清单'!A1" display="129"/>
    <hyperlink ref="E9" location="'人员数据-员工清单'!A1" display="130"/>
    <hyperlink ref="E10" location="'人员数据-员工清单'!A1" display="131"/>
    <hyperlink ref="E11" location="'人员数据-员工清单'!A1" display="132"/>
    <hyperlink ref="E12" location="'人员数据-员工清单'!A1" display="133"/>
    <hyperlink ref="E13" location="'人员数据-员工清单'!A1" display="134"/>
    <hyperlink ref="E14" location="'人员数据-员工清单'!A1" display="135"/>
    <hyperlink ref="E15" location="'人员数据-员工清单'!A1" display="136"/>
    <hyperlink ref="E16" location="'人员数据-员工清单'!A1" display="137"/>
    <hyperlink ref="E17" location="'人员数据-员工清单'!A1" display="138"/>
    <hyperlink ref="E18" location="'人员数据-员工清单'!A1" display="139"/>
    <hyperlink ref="E19" location="'人员数据-员工清单'!A1" display="140"/>
    <hyperlink ref="E20" location="'人员数据-员工清单'!A1" display="141"/>
    <hyperlink ref="E21" location="'人员数据-员工清单'!A1" display="142"/>
    <hyperlink ref="E22" location="'人员数据-员工清单'!A1" display="143"/>
    <hyperlink ref="E23" location="'人员数据-员工清单'!A1" display="144"/>
    <hyperlink ref="E24" location="'人员数据-员工清单'!A1" display="145"/>
    <hyperlink ref="F6" location="'人员数据-员工清单'!A1" display="128"/>
    <hyperlink ref="F7" location="'人员数据-员工清单'!A1" display="129"/>
    <hyperlink ref="F8" location="'人员数据-员工清单'!A1" display="130"/>
    <hyperlink ref="F9" location="'人员数据-员工清单'!A1" display="131"/>
    <hyperlink ref="F10" location="'人员数据-员工清单'!A1" display="132"/>
    <hyperlink ref="F11" location="'人员数据-员工清单'!A1" display="133"/>
    <hyperlink ref="F12" location="'人员数据-员工清单'!A1" display="134"/>
    <hyperlink ref="F13" location="'人员数据-员工清单'!A1" display="135"/>
    <hyperlink ref="F14" location="'人员数据-员工清单'!A1" display="136"/>
    <hyperlink ref="F15" location="'人员数据-员工清单'!A1" display="137"/>
    <hyperlink ref="F16" location="'人员数据-员工清单'!A1" display="138"/>
    <hyperlink ref="F17" location="'人员数据-员工清单'!A1" display="139"/>
    <hyperlink ref="F18" location="'人员数据-员工清单'!A1" display="140"/>
    <hyperlink ref="F19" location="'人员数据-员工清单'!A1" display="141"/>
    <hyperlink ref="F20" location="'人员数据-员工清单'!A1" display="142"/>
    <hyperlink ref="F21" location="'人员数据-员工清单'!A1" display="143"/>
    <hyperlink ref="F22" location="'人员数据-员工清单'!A1" display="144"/>
    <hyperlink ref="F23" location="'人员数据-员工清单'!A1" display="145"/>
    <hyperlink ref="F24" location="'人员数据-员工清单'!A1" display="146"/>
    <hyperlink ref="G6" location="'人员数据-员工清单'!A1" display="129"/>
    <hyperlink ref="G7" location="'人员数据-员工清单'!A1" display="130"/>
    <hyperlink ref="G8" location="'人员数据-员工清单'!A1" display="131"/>
    <hyperlink ref="G9" location="'人员数据-员工清单'!A1" display="132"/>
    <hyperlink ref="G10" location="'人员数据-员工清单'!A1" display="133"/>
    <hyperlink ref="G11" location="'人员数据-员工清单'!A1" display="134"/>
    <hyperlink ref="G12" location="'人员数据-员工清单'!A1" display="135"/>
    <hyperlink ref="G13" location="'人员数据-员工清单'!A1" display="136"/>
    <hyperlink ref="G14" location="'人员数据-员工清单'!A1" display="137"/>
    <hyperlink ref="G15" location="'人员数据-员工清单'!A1" display="138"/>
    <hyperlink ref="G16" location="'人员数据-员工清单'!A1" display="139"/>
    <hyperlink ref="G17" location="'人员数据-员工清单'!A1" display="140"/>
    <hyperlink ref="G18" location="'人员数据-员工清单'!A1" display="141"/>
    <hyperlink ref="G19" location="'人员数据-员工清单'!A1" display="142"/>
    <hyperlink ref="G20" location="'人员数据-员工清单'!A1" display="143"/>
    <hyperlink ref="G21" location="'人员数据-员工清单'!A1" display="144"/>
    <hyperlink ref="G22" location="'人员数据-员工清单'!A1" display="145"/>
    <hyperlink ref="G23" location="'人员数据-员工清单'!A1" display="146"/>
    <hyperlink ref="G24" location="'人员数据-员工清单'!A1" display="147"/>
    <hyperlink ref="H6" location="'人员数据-员工清单'!A1" display="130"/>
    <hyperlink ref="H7" location="'人员数据-员工清单'!A1" display="131"/>
    <hyperlink ref="H8" location="'人员数据-员工清单'!A1" display="132"/>
    <hyperlink ref="H9" location="'人员数据-员工清单'!A1" display="133"/>
    <hyperlink ref="H10" location="'人员数据-员工清单'!A1" display="134"/>
    <hyperlink ref="H11" location="'人员数据-员工清单'!A1" display="135"/>
    <hyperlink ref="H12" location="'人员数据-员工清单'!A1" display="136"/>
    <hyperlink ref="H13" location="'人员数据-员工清单'!A1" display="137"/>
    <hyperlink ref="H14" location="'人员数据-员工清单'!A1" display="138"/>
    <hyperlink ref="H15" location="'人员数据-员工清单'!A1" display="139"/>
    <hyperlink ref="H16" location="'人员数据-员工清单'!A1" display="140"/>
    <hyperlink ref="H17" location="'人员数据-员工清单'!A1" display="141"/>
    <hyperlink ref="H18" location="'人员数据-员工清单'!A1" display="142"/>
    <hyperlink ref="H19" location="'人员数据-员工清单'!A1" display="143"/>
    <hyperlink ref="H20" location="'人员数据-员工清单'!A1" display="144"/>
    <hyperlink ref="H21" location="'人员数据-员工清单'!A1" display="145"/>
    <hyperlink ref="H22" location="'人员数据-员工清单'!A1" display="146"/>
    <hyperlink ref="H23" location="'人员数据-员工清单'!A1" display="147"/>
    <hyperlink ref="H24" location="'人员数据-员工清单'!A1" display="148"/>
    <hyperlink ref="I6" location="'人员数据-员工清单'!A1" display="1.01"/>
    <hyperlink ref="I7" location="'人员数据-员工清单'!A1" display="2.01"/>
    <hyperlink ref="I8" location="'人员数据-员工清单'!A1" display="3.01"/>
    <hyperlink ref="I9" location="'人员数据-员工清单'!A1" display="4.01"/>
    <hyperlink ref="I10" location="'人员数据-员工清单'!A1" display="5.01"/>
    <hyperlink ref="I11" location="'人员数据-员工清单'!A1" display="6.01"/>
    <hyperlink ref="I12" location="'人员数据-员工清单'!A1" display="7.01"/>
    <hyperlink ref="I13" location="'人员数据-员工清单'!A1" display="8.01"/>
    <hyperlink ref="I14" location="'人员数据-员工清单'!A1" display="9.01"/>
    <hyperlink ref="I15" location="'人员数据-员工清单'!A1" display="10.01"/>
    <hyperlink ref="I16" location="'人员数据-员工清单'!A1" display="11.01"/>
    <hyperlink ref="I17" location="'人员数据-员工清单'!A1" display="12.01"/>
    <hyperlink ref="I18" location="'人员数据-员工清单'!A1" display="13.01"/>
    <hyperlink ref="I19" location="'人员数据-员工清单'!A1" display="14.01"/>
    <hyperlink ref="I20" location="'人员数据-员工清单'!A1" display="15.01"/>
    <hyperlink ref="I21" location="'人员数据-员工清单'!A1" display="16.01"/>
    <hyperlink ref="I22" location="'人员数据-员工清单'!A1" display="17.01"/>
    <hyperlink ref="I23" location="'人员数据-员工清单'!A1" display="18.01"/>
    <hyperlink ref="I24" location="'人员数据-员工清单'!A1" display="19.01"/>
    <hyperlink ref="J6" location="'人员数据-员工清单'!A1" display="1.01"/>
    <hyperlink ref="J7" location="'人员数据-员工清单'!A1" display="2.01"/>
    <hyperlink ref="J8" location="'人员数据-员工清单'!A1" display="3.01"/>
    <hyperlink ref="J9" location="'人员数据-员工清单'!A1" display="4.01"/>
    <hyperlink ref="J10" location="'人员数据-员工清单'!A1" display="5.01"/>
    <hyperlink ref="J11" location="'人员数据-员工清单'!A1" display="6.01"/>
    <hyperlink ref="J12" location="'人员数据-员工清单'!A1" display="7.01"/>
    <hyperlink ref="J13" location="'人员数据-员工清单'!A1" display="8.01"/>
    <hyperlink ref="J14" location="'人员数据-员工清单'!A1" display="9.01"/>
    <hyperlink ref="J15" location="'人员数据-员工清单'!A1" display="10.01"/>
    <hyperlink ref="J16" location="'人员数据-员工清单'!A1" display="11.01"/>
    <hyperlink ref="J17" location="'人员数据-员工清单'!A1" display="12.01"/>
    <hyperlink ref="J18" location="'人员数据-员工清单'!A1" display="13.01"/>
    <hyperlink ref="J19" location="'人员数据-员工清单'!A1" display="14.01"/>
    <hyperlink ref="J20" location="'人员数据-员工清单'!A1" display="15.01"/>
    <hyperlink ref="J21" location="'人员数据-员工清单'!A1" display="16.01"/>
    <hyperlink ref="J22" location="'人员数据-员工清单'!A1" display="17.01"/>
    <hyperlink ref="J23" location="'人员数据-员工清单'!A1" display="18.01"/>
    <hyperlink ref="J24" location="'人员数据-员工清单'!A1" display="19.01"/>
    <hyperlink ref="K6" location="'人员数据-员工清单'!A1" display="1.01"/>
    <hyperlink ref="K7" location="'人员数据-员工清单'!A1" display="2.01"/>
    <hyperlink ref="K8" location="'人员数据-员工清单'!A1" display="3.01"/>
    <hyperlink ref="K9" location="'人员数据-员工清单'!A1" display="4.01"/>
    <hyperlink ref="K10" location="'人员数据-员工清单'!A1" display="5.01"/>
    <hyperlink ref="K11" location="'人员数据-员工清单'!A1" display="6.01"/>
    <hyperlink ref="K12" location="'人员数据-员工清单'!A1" display="7.01"/>
    <hyperlink ref="K13" location="'人员数据-员工清单'!A1" display="8.01"/>
    <hyperlink ref="K14" location="'人员数据-员工清单'!A1" display="9.01"/>
    <hyperlink ref="K15" location="'人员数据-员工清单'!A1" display="10.01"/>
    <hyperlink ref="K16" location="'人员数据-员工清单'!A1" display="11.01"/>
    <hyperlink ref="K17" location="'人员数据-员工清单'!A1" display="12.01"/>
    <hyperlink ref="K18" location="'人员数据-员工清单'!A1" display="13.01"/>
    <hyperlink ref="K19" location="'人员数据-员工清单'!A1" display="14.01"/>
    <hyperlink ref="K20" location="'人员数据-员工清单'!A1" display="15.01"/>
    <hyperlink ref="K21" location="'人员数据-员工清单'!A1" display="16.01"/>
    <hyperlink ref="K22" location="'人员数据-员工清单'!A1" display="17.01"/>
    <hyperlink ref="K23" location="'人员数据-员工清单'!A1" display="18.01"/>
    <hyperlink ref="K24" location="'人员数据-员工清单'!A1" display="19.01"/>
    <hyperlink ref="L6" location="'人员数据-员工清单'!A1" display="1.01"/>
    <hyperlink ref="L7" location="'人员数据-员工清单'!A1" display="2.01"/>
    <hyperlink ref="L8" location="'人员数据-员工清单'!A1" display="3.01"/>
    <hyperlink ref="L9" location="'人员数据-员工清单'!A1" display="4.01"/>
    <hyperlink ref="L10" location="'人员数据-员工清单'!A1" display="5.01"/>
    <hyperlink ref="L11" location="'人员数据-员工清单'!A1" display="6.01"/>
    <hyperlink ref="L12" location="'人员数据-员工清单'!A1" display="7.01"/>
    <hyperlink ref="L13" location="'人员数据-员工清单'!A1" display="8.01"/>
    <hyperlink ref="L14" location="'人员数据-员工清单'!A1" display="9.01"/>
    <hyperlink ref="L15" location="'人员数据-员工清单'!A1" display="10.01"/>
    <hyperlink ref="L16" location="'人员数据-员工清单'!A1" display="11.01"/>
    <hyperlink ref="L17" location="'人员数据-员工清单'!A1" display="12.01"/>
    <hyperlink ref="L18" location="'人员数据-员工清单'!A1" display="13.01"/>
    <hyperlink ref="L19" location="'人员数据-员工清单'!A1" display="14.01"/>
    <hyperlink ref="L20" location="'人员数据-员工清单'!A1" display="15.01"/>
    <hyperlink ref="L21" location="'人员数据-员工清单'!A1" display="16.01"/>
    <hyperlink ref="L22" location="'人员数据-员工清单'!A1" display="17.01"/>
    <hyperlink ref="L23" location="'人员数据-员工清单'!A1" display="18.01"/>
    <hyperlink ref="L24" location="'人员数据-员工清单'!A1" display="19.01"/>
    <hyperlink ref="M6" location="'人员数据-员工清单'!A1" display="1.01"/>
    <hyperlink ref="M7" location="'人员数据-员工清单'!A1" display="2.01"/>
    <hyperlink ref="M8" location="'人员数据-员工清单'!A1" display="3.01"/>
    <hyperlink ref="M9" location="'人员数据-员工清单'!A1" display="4.01"/>
    <hyperlink ref="M10" location="'人员数据-员工清单'!A1" display="5.01"/>
    <hyperlink ref="M11" location="'人员数据-员工清单'!A1" display="6.01"/>
    <hyperlink ref="M12" location="'人员数据-员工清单'!A1" display="7.01"/>
    <hyperlink ref="M13" location="'人员数据-员工清单'!A1" display="8.01"/>
    <hyperlink ref="M14" location="'人员数据-员工清单'!A1" display="9.01"/>
    <hyperlink ref="M15" location="'人员数据-员工清单'!A1" display="10.01"/>
    <hyperlink ref="M16" location="'人员数据-员工清单'!A1" display="11.01"/>
    <hyperlink ref="M17" location="'人员数据-员工清单'!A1" display="12.01"/>
    <hyperlink ref="M18" location="'人员数据-员工清单'!A1" display="13.01"/>
    <hyperlink ref="M19" location="'人员数据-员工清单'!A1" display="14.01"/>
    <hyperlink ref="M20" location="'人员数据-员工清单'!A1" display="15.01"/>
    <hyperlink ref="M21" location="'人员数据-员工清单'!A1" display="16.01"/>
    <hyperlink ref="M22" location="'人员数据-员工清单'!A1" display="17.01"/>
    <hyperlink ref="M23" location="'人员数据-员工清单'!A1" display="18.01"/>
    <hyperlink ref="M24" location="'人员数据-员工清单'!A1" display="19.01"/>
    <hyperlink ref="N6" location="'人员数据-员工清单'!A1" display="1.01"/>
    <hyperlink ref="N7" location="'人员数据-员工清单'!A1" display="2.01"/>
    <hyperlink ref="N8" location="'人员数据-员工清单'!A1" display="3.01"/>
    <hyperlink ref="N9" location="'人员数据-员工清单'!A1" display="4.01"/>
    <hyperlink ref="N10" location="'人员数据-员工清单'!A1" display="5.01"/>
    <hyperlink ref="N11" location="'人员数据-员工清单'!A1" display="6.01"/>
    <hyperlink ref="N12" location="'人员数据-员工清单'!A1" display="7.01"/>
    <hyperlink ref="N13" location="'人员数据-员工清单'!A1" display="8.01"/>
    <hyperlink ref="N14" location="'人员数据-员工清单'!A1" display="9.01"/>
    <hyperlink ref="N15" location="'人员数据-员工清单'!A1" display="10.01"/>
    <hyperlink ref="N16" location="'人员数据-员工清单'!A1" display="11.01"/>
    <hyperlink ref="N17" location="'人员数据-员工清单'!A1" display="12.01"/>
    <hyperlink ref="N18" location="'人员数据-员工清单'!A1" display="13.01"/>
    <hyperlink ref="N19" location="'人员数据-员工清单'!A1" display="14.01"/>
    <hyperlink ref="N20" location="'人员数据-员工清单'!A1" display="15.01"/>
    <hyperlink ref="N21" location="'人员数据-员工清单'!A1" display="16.01"/>
    <hyperlink ref="N22" location="'人员数据-员工清单'!A1" display="17.01"/>
    <hyperlink ref="N23" location="'人员数据-员工清单'!A1" display="18.01"/>
    <hyperlink ref="N24" location="'人员数据-员工清单'!A1" display="19.01"/>
    <hyperlink ref="O6" location="'人员数据-员工清单'!A1" display="1.01"/>
    <hyperlink ref="O7" location="'人员数据-员工清单'!A1" display="2.01"/>
    <hyperlink ref="O8" location="'人员数据-员工清单'!A1" display="3.01"/>
    <hyperlink ref="O9" location="'人员数据-员工清单'!A1" display="4.01"/>
    <hyperlink ref="O10" location="'人员数据-员工清单'!A1" display="5.01"/>
    <hyperlink ref="O11" location="'人员数据-员工清单'!A1" display="6.01"/>
    <hyperlink ref="O12" location="'人员数据-员工清单'!A1" display="7.01"/>
    <hyperlink ref="O13" location="'人员数据-员工清单'!A1" display="8.01"/>
    <hyperlink ref="O14" location="'人员数据-员工清单'!A1" display="9.01"/>
    <hyperlink ref="O15" location="'人员数据-员工清单'!A1" display="10.01"/>
    <hyperlink ref="O16" location="'人员数据-员工清单'!A1" display="11.01"/>
    <hyperlink ref="O17" location="'人员数据-员工清单'!A1" display="12.01"/>
    <hyperlink ref="O18" location="'人员数据-员工清单'!A1" display="13.01"/>
    <hyperlink ref="O19" location="'人员数据-员工清单'!A1" display="14.01"/>
    <hyperlink ref="O20" location="'人员数据-员工清单'!A1" display="15.01"/>
    <hyperlink ref="O21" location="'人员数据-员工清单'!A1" display="16.01"/>
    <hyperlink ref="O22" location="'人员数据-员工清单'!A1" display="17.01"/>
    <hyperlink ref="O23" location="'人员数据-员工清单'!A1" display="18.01"/>
    <hyperlink ref="O24" location="'人员数据-员工清单'!A1" display="19.01"/>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3"/>
  <dimension ref="A1:W15"/>
  <sheetViews>
    <sheetView workbookViewId="0">
      <pane xSplit="2" ySplit="2" topLeftCell="B3" activePane="bottomRight" state="frozenSplit"/>
      <selection/>
      <selection pane="topRight"/>
      <selection pane="bottomLeft"/>
      <selection pane="bottomRight" activeCell="A1" sqref="A1:A2"/>
    </sheetView>
  </sheetViews>
  <sheetFormatPr defaultColWidth="9.10185185185185" defaultRowHeight="13.2"/>
  <sheetData>
    <row r="1" spans="1:23">
      <c r="A1" s="278" t="s">
        <v>431</v>
      </c>
      <c r="B1" s="278" t="s">
        <v>444</v>
      </c>
      <c r="C1" s="279" t="s">
        <v>432</v>
      </c>
      <c r="D1" s="279"/>
      <c r="E1" s="279"/>
      <c r="F1" s="279"/>
      <c r="G1" s="279"/>
      <c r="H1" s="279"/>
      <c r="I1" s="279" t="s">
        <v>364</v>
      </c>
      <c r="J1" s="279"/>
      <c r="K1" s="279"/>
      <c r="L1" s="279" t="s">
        <v>369</v>
      </c>
      <c r="M1" s="279"/>
      <c r="N1" s="279"/>
      <c r="O1" s="279" t="s">
        <v>375</v>
      </c>
      <c r="P1" s="279"/>
      <c r="Q1" s="279"/>
      <c r="R1" s="279" t="s">
        <v>433</v>
      </c>
      <c r="S1" s="279"/>
      <c r="T1" s="279"/>
      <c r="U1" s="279" t="s">
        <v>434</v>
      </c>
      <c r="V1" s="279"/>
      <c r="W1" s="279"/>
    </row>
    <row r="2" spans="1:23">
      <c r="A2" s="278"/>
      <c r="B2" s="278"/>
      <c r="C2" s="280" t="s">
        <v>435</v>
      </c>
      <c r="D2" s="280" t="s">
        <v>428</v>
      </c>
      <c r="E2" s="280" t="s">
        <v>400</v>
      </c>
      <c r="F2" s="280" t="s">
        <v>380</v>
      </c>
      <c r="G2" s="281" t="s">
        <v>436</v>
      </c>
      <c r="H2" s="282" t="s">
        <v>392</v>
      </c>
      <c r="I2" s="279" t="s">
        <v>428</v>
      </c>
      <c r="J2" s="279" t="s">
        <v>380</v>
      </c>
      <c r="K2" s="279" t="s">
        <v>392</v>
      </c>
      <c r="L2" s="279" t="s">
        <v>428</v>
      </c>
      <c r="M2" s="279" t="s">
        <v>380</v>
      </c>
      <c r="N2" s="279" t="s">
        <v>392</v>
      </c>
      <c r="O2" s="279" t="s">
        <v>428</v>
      </c>
      <c r="P2" s="279" t="s">
        <v>380</v>
      </c>
      <c r="Q2" s="279" t="s">
        <v>392</v>
      </c>
      <c r="R2" s="279" t="s">
        <v>428</v>
      </c>
      <c r="S2" s="279" t="s">
        <v>380</v>
      </c>
      <c r="T2" s="279" t="s">
        <v>392</v>
      </c>
      <c r="U2" s="279" t="s">
        <v>428</v>
      </c>
      <c r="V2" s="279" t="s">
        <v>380</v>
      </c>
      <c r="W2" s="279" t="s">
        <v>392</v>
      </c>
    </row>
    <row r="3" ht="14.4" spans="1:23">
      <c r="A3" s="30" t="s">
        <v>431</v>
      </c>
      <c r="B3" s="31" t="s">
        <v>437</v>
      </c>
      <c r="C3" s="32"/>
      <c r="D3" s="32"/>
      <c r="E3" s="32"/>
      <c r="F3" s="32"/>
      <c r="G3" s="32"/>
      <c r="H3" s="32"/>
      <c r="I3" s="32"/>
      <c r="J3" s="32"/>
      <c r="K3" s="32"/>
      <c r="L3" s="32"/>
      <c r="M3" s="32"/>
      <c r="N3" s="32"/>
      <c r="O3" s="32"/>
      <c r="P3" s="32"/>
      <c r="Q3" s="32"/>
      <c r="R3" s="32"/>
      <c r="S3" s="32"/>
      <c r="T3" s="32"/>
      <c r="U3" s="32"/>
      <c r="V3" s="32"/>
      <c r="W3" s="32"/>
    </row>
    <row r="4" ht="14.4" spans="1:23">
      <c r="A4" s="30"/>
      <c r="B4" s="31" t="s">
        <v>445</v>
      </c>
      <c r="C4" s="32"/>
      <c r="D4" s="32"/>
      <c r="E4" s="32"/>
      <c r="F4" s="32"/>
      <c r="G4" s="32"/>
      <c r="H4" s="32"/>
      <c r="I4" s="32"/>
      <c r="J4" s="32"/>
      <c r="K4" s="32"/>
      <c r="L4" s="32"/>
      <c r="M4" s="32"/>
      <c r="N4" s="32"/>
      <c r="O4" s="32"/>
      <c r="P4" s="32"/>
      <c r="Q4" s="32"/>
      <c r="R4" s="32"/>
      <c r="S4" s="32"/>
      <c r="T4" s="32"/>
      <c r="U4" s="32"/>
      <c r="V4" s="32"/>
      <c r="W4" s="32"/>
    </row>
    <row r="5" ht="14.4" spans="1:23">
      <c r="A5" s="30"/>
      <c r="B5" s="31" t="s">
        <v>446</v>
      </c>
      <c r="C5" s="32"/>
      <c r="D5" s="32"/>
      <c r="E5" s="32"/>
      <c r="F5" s="32"/>
      <c r="G5" s="32"/>
      <c r="H5" s="32"/>
      <c r="I5" s="32"/>
      <c r="J5" s="32"/>
      <c r="K5" s="32"/>
      <c r="L5" s="32"/>
      <c r="M5" s="32"/>
      <c r="N5" s="32"/>
      <c r="O5" s="32"/>
      <c r="P5" s="32"/>
      <c r="Q5" s="32"/>
      <c r="R5" s="32"/>
      <c r="S5" s="32"/>
      <c r="T5" s="32"/>
      <c r="U5" s="32"/>
      <c r="V5" s="32"/>
      <c r="W5" s="32"/>
    </row>
    <row r="6" ht="14.4" spans="1:23">
      <c r="A6" s="30"/>
      <c r="B6" s="31" t="s">
        <v>447</v>
      </c>
      <c r="C6" s="32"/>
      <c r="D6" s="32"/>
      <c r="E6" s="32"/>
      <c r="F6" s="32"/>
      <c r="G6" s="32"/>
      <c r="H6" s="32"/>
      <c r="I6" s="32"/>
      <c r="J6" s="32"/>
      <c r="K6" s="32"/>
      <c r="L6" s="32"/>
      <c r="M6" s="32"/>
      <c r="N6" s="32"/>
      <c r="O6" s="32"/>
      <c r="P6" s="32"/>
      <c r="Q6" s="32"/>
      <c r="R6" s="32"/>
      <c r="S6" s="32"/>
      <c r="T6" s="32"/>
      <c r="U6" s="32"/>
      <c r="V6" s="32"/>
      <c r="W6" s="32"/>
    </row>
    <row r="7" ht="14.4" spans="1:23">
      <c r="A7" s="30"/>
      <c r="B7" s="31" t="s">
        <v>448</v>
      </c>
      <c r="C7" s="32"/>
      <c r="D7" s="32"/>
      <c r="E7" s="32"/>
      <c r="F7" s="32"/>
      <c r="G7" s="32"/>
      <c r="H7" s="32"/>
      <c r="I7" s="32"/>
      <c r="J7" s="32"/>
      <c r="K7" s="32"/>
      <c r="L7" s="32"/>
      <c r="M7" s="32"/>
      <c r="N7" s="32"/>
      <c r="O7" s="32"/>
      <c r="P7" s="32"/>
      <c r="Q7" s="32"/>
      <c r="R7" s="32"/>
      <c r="S7" s="32"/>
      <c r="T7" s="32"/>
      <c r="U7" s="32"/>
      <c r="V7" s="32"/>
      <c r="W7" s="32"/>
    </row>
    <row r="8" ht="14.4" spans="1:23">
      <c r="A8" s="30"/>
      <c r="B8" s="31" t="s">
        <v>449</v>
      </c>
      <c r="C8" s="32"/>
      <c r="D8" s="32"/>
      <c r="E8" s="32"/>
      <c r="F8" s="32"/>
      <c r="G8" s="32"/>
      <c r="H8" s="32"/>
      <c r="I8" s="32"/>
      <c r="J8" s="32"/>
      <c r="K8" s="32"/>
      <c r="L8" s="32"/>
      <c r="M8" s="32"/>
      <c r="N8" s="32"/>
      <c r="O8" s="32"/>
      <c r="P8" s="32"/>
      <c r="Q8" s="32"/>
      <c r="R8" s="32"/>
      <c r="S8" s="32"/>
      <c r="T8" s="32"/>
      <c r="U8" s="32"/>
      <c r="V8" s="32"/>
      <c r="W8" s="32"/>
    </row>
    <row r="9" ht="14.4" spans="1:23">
      <c r="A9" s="30"/>
      <c r="B9" s="31" t="s">
        <v>450</v>
      </c>
      <c r="C9" s="32"/>
      <c r="D9" s="32"/>
      <c r="E9" s="32"/>
      <c r="F9" s="32"/>
      <c r="G9" s="32"/>
      <c r="H9" s="32"/>
      <c r="I9" s="32"/>
      <c r="J9" s="32"/>
      <c r="K9" s="32"/>
      <c r="L9" s="32"/>
      <c r="M9" s="32"/>
      <c r="N9" s="32"/>
      <c r="O9" s="32"/>
      <c r="P9" s="32"/>
      <c r="Q9" s="32"/>
      <c r="R9" s="32"/>
      <c r="S9" s="32"/>
      <c r="T9" s="32"/>
      <c r="U9" s="32"/>
      <c r="V9" s="32"/>
      <c r="W9" s="32"/>
    </row>
    <row r="10" ht="14.4" spans="1:23">
      <c r="A10" s="30"/>
      <c r="B10" s="31" t="s">
        <v>451</v>
      </c>
      <c r="C10" s="32"/>
      <c r="D10" s="32"/>
      <c r="E10" s="32"/>
      <c r="F10" s="32"/>
      <c r="G10" s="32"/>
      <c r="H10" s="32"/>
      <c r="I10" s="32"/>
      <c r="J10" s="32"/>
      <c r="K10" s="32"/>
      <c r="L10" s="32"/>
      <c r="M10" s="32"/>
      <c r="N10" s="32"/>
      <c r="O10" s="32"/>
      <c r="P10" s="32"/>
      <c r="Q10" s="32"/>
      <c r="R10" s="32"/>
      <c r="S10" s="32"/>
      <c r="T10" s="32"/>
      <c r="U10" s="32"/>
      <c r="V10" s="32"/>
      <c r="W10" s="32"/>
    </row>
    <row r="11" ht="14.4" spans="1:23">
      <c r="A11" s="30"/>
      <c r="B11" s="31" t="s">
        <v>452</v>
      </c>
      <c r="C11" s="32"/>
      <c r="D11" s="32"/>
      <c r="E11" s="32"/>
      <c r="F11" s="32"/>
      <c r="G11" s="32"/>
      <c r="H11" s="32"/>
      <c r="I11" s="32"/>
      <c r="J11" s="32"/>
      <c r="K11" s="32"/>
      <c r="L11" s="32"/>
      <c r="M11" s="32"/>
      <c r="N11" s="32"/>
      <c r="O11" s="32"/>
      <c r="P11" s="32"/>
      <c r="Q11" s="32"/>
      <c r="R11" s="32"/>
      <c r="S11" s="32"/>
      <c r="T11" s="32"/>
      <c r="U11" s="32"/>
      <c r="V11" s="32"/>
      <c r="W11" s="32"/>
    </row>
    <row r="12" ht="14.4" spans="1:23">
      <c r="A12" s="30"/>
      <c r="B12" s="31" t="s">
        <v>453</v>
      </c>
      <c r="C12" s="32"/>
      <c r="D12" s="32"/>
      <c r="E12" s="32"/>
      <c r="F12" s="32"/>
      <c r="G12" s="32"/>
      <c r="H12" s="32"/>
      <c r="I12" s="32"/>
      <c r="J12" s="32"/>
      <c r="K12" s="32"/>
      <c r="L12" s="32"/>
      <c r="M12" s="32"/>
      <c r="N12" s="32"/>
      <c r="O12" s="32"/>
      <c r="P12" s="32"/>
      <c r="Q12" s="32"/>
      <c r="R12" s="32"/>
      <c r="S12" s="32"/>
      <c r="T12" s="32"/>
      <c r="U12" s="32"/>
      <c r="V12" s="32"/>
      <c r="W12" s="32"/>
    </row>
    <row r="15" spans="4:5">
      <c r="D15" t="s">
        <v>442</v>
      </c>
      <c r="E15" s="223" t="s">
        <v>443</v>
      </c>
    </row>
  </sheetData>
  <mergeCells count="9">
    <mergeCell ref="C1:H1"/>
    <mergeCell ref="I1:K1"/>
    <mergeCell ref="L1:N1"/>
    <mergeCell ref="O1:Q1"/>
    <mergeCell ref="R1:T1"/>
    <mergeCell ref="U1:W1"/>
    <mergeCell ref="A1:A2"/>
    <mergeCell ref="A3:A12"/>
    <mergeCell ref="B1:B2"/>
  </mergeCells>
  <hyperlinks>
    <hyperlink ref="B4" location="'现金利润-体系&amp;部门 &amp;项目'!A1" display="部门1"/>
    <hyperlink ref="B5" location="'现金利润-体系&amp;部门 &amp;项目'!A1" display="部门2"/>
    <hyperlink ref="B6" location="'现金利润-体系&amp;部门 &amp;项目'!A1" display="部门3"/>
    <hyperlink ref="B7" location="'现金利润-体系&amp;部门 &amp;项目'!A1" display="部门4"/>
    <hyperlink ref="B8" location="'现金利润-体系&amp;部门 &amp;项目'!A1" display="部门5"/>
    <hyperlink ref="B9" location="'现金利润-体系&amp;部门 &amp;项目'!A1" display="部门6"/>
    <hyperlink ref="B10" location="'现金利润-体系&amp;部门 &amp;项目'!A1" display="部门7"/>
    <hyperlink ref="B11" location="'现金利润-体系&amp;部门 &amp;项目'!A1" display="部门8"/>
    <hyperlink ref="B12" location="'现金利润-体系&amp;部门 &amp;项目'!A1" display="部门9"/>
    <hyperlink ref="B3" location="'现金利润-体系&amp;部门 &amp;项目'!A1" display="合计"/>
  </hyperlinks>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O17"/>
  <sheetViews>
    <sheetView workbookViewId="0">
      <pane xSplit="1" ySplit="4" topLeftCell="B5" activePane="bottomRight" state="frozenSplit"/>
      <selection/>
      <selection pane="topRight"/>
      <selection pane="bottomLeft"/>
      <selection pane="bottomRight" activeCell="A1" sqref="A1:M2"/>
    </sheetView>
  </sheetViews>
  <sheetFormatPr defaultColWidth="9.10185185185185" defaultRowHeight="13.2"/>
  <cols>
    <col min="1" max="1" width="11.4351851851852" customWidth="1"/>
    <col min="2" max="2" width="10.9351851851852" customWidth="1"/>
    <col min="3" max="3" width="13.8611111111111" customWidth="1"/>
    <col min="4" max="4" width="8.87037037037037" customWidth="1"/>
    <col min="8" max="8" width="11.1388888888889" customWidth="1"/>
  </cols>
  <sheetData>
    <row r="1" spans="1:13">
      <c r="A1" s="63" t="s">
        <v>1066</v>
      </c>
      <c r="B1" s="64"/>
      <c r="C1" s="64"/>
      <c r="D1" s="64"/>
      <c r="E1" s="64"/>
      <c r="F1" s="64"/>
      <c r="G1" s="64"/>
      <c r="H1" s="64"/>
      <c r="I1" s="64"/>
      <c r="J1" s="64"/>
      <c r="K1" s="64"/>
      <c r="L1" s="64"/>
      <c r="M1" s="64"/>
    </row>
    <row r="2" spans="1:13">
      <c r="A2" s="63"/>
      <c r="B2" s="64"/>
      <c r="C2" s="64"/>
      <c r="D2" s="64"/>
      <c r="E2" s="64"/>
      <c r="F2" s="64"/>
      <c r="G2" s="64"/>
      <c r="H2" s="64"/>
      <c r="I2" s="64"/>
      <c r="J2" s="64"/>
      <c r="K2" s="64"/>
      <c r="L2" s="64"/>
      <c r="M2" s="64"/>
    </row>
    <row r="3" spans="1:15">
      <c r="A3" s="32"/>
      <c r="B3" s="30" t="s">
        <v>383</v>
      </c>
      <c r="C3" s="30"/>
      <c r="D3" s="30"/>
      <c r="E3" s="30" t="s">
        <v>385</v>
      </c>
      <c r="F3" s="30"/>
      <c r="G3" s="30"/>
      <c r="H3" s="30" t="s">
        <v>386</v>
      </c>
      <c r="I3" s="30"/>
      <c r="J3" s="30"/>
      <c r="K3" s="30" t="s">
        <v>37</v>
      </c>
      <c r="L3" s="30"/>
      <c r="M3" s="30"/>
      <c r="N3" s="28"/>
      <c r="O3" s="28"/>
    </row>
    <row r="4" spans="1:13">
      <c r="A4" s="32"/>
      <c r="B4" s="32" t="s">
        <v>428</v>
      </c>
      <c r="C4" s="32" t="s">
        <v>380</v>
      </c>
      <c r="D4" s="32" t="s">
        <v>392</v>
      </c>
      <c r="E4" s="32" t="s">
        <v>428</v>
      </c>
      <c r="F4" s="32" t="s">
        <v>380</v>
      </c>
      <c r="G4" s="32" t="s">
        <v>392</v>
      </c>
      <c r="H4" s="32" t="s">
        <v>428</v>
      </c>
      <c r="I4" s="32" t="s">
        <v>380</v>
      </c>
      <c r="J4" s="32" t="s">
        <v>392</v>
      </c>
      <c r="K4" s="32" t="s">
        <v>428</v>
      </c>
      <c r="L4" s="32" t="s">
        <v>380</v>
      </c>
      <c r="M4" s="32" t="s">
        <v>392</v>
      </c>
    </row>
    <row r="5" ht="14.4" spans="1:13">
      <c r="A5" s="68" t="s">
        <v>410</v>
      </c>
      <c r="B5" s="67">
        <v>123</v>
      </c>
      <c r="C5" s="67">
        <v>124</v>
      </c>
      <c r="D5" s="67">
        <v>125</v>
      </c>
      <c r="E5" s="67">
        <v>126</v>
      </c>
      <c r="F5" s="67">
        <v>127</v>
      </c>
      <c r="G5" s="67">
        <v>128</v>
      </c>
      <c r="H5" s="67">
        <v>129</v>
      </c>
      <c r="I5" s="67">
        <v>130</v>
      </c>
      <c r="J5" s="67">
        <v>131</v>
      </c>
      <c r="K5" s="67">
        <v>132</v>
      </c>
      <c r="L5" s="67">
        <v>133</v>
      </c>
      <c r="M5" s="67">
        <v>134</v>
      </c>
    </row>
    <row r="6" ht="14.4" spans="1:13">
      <c r="A6" s="68" t="s">
        <v>414</v>
      </c>
      <c r="B6" s="67">
        <v>124</v>
      </c>
      <c r="C6" s="67">
        <v>125</v>
      </c>
      <c r="D6" s="67">
        <v>126</v>
      </c>
      <c r="E6" s="67">
        <v>127</v>
      </c>
      <c r="F6" s="67">
        <v>128</v>
      </c>
      <c r="G6" s="67">
        <v>129</v>
      </c>
      <c r="H6" s="67">
        <v>130</v>
      </c>
      <c r="I6" s="67">
        <v>131</v>
      </c>
      <c r="J6" s="67">
        <v>132</v>
      </c>
      <c r="K6" s="67">
        <v>133</v>
      </c>
      <c r="L6" s="67">
        <v>134</v>
      </c>
      <c r="M6" s="67">
        <v>135</v>
      </c>
    </row>
    <row r="7" ht="14.4" spans="1:13">
      <c r="A7" s="68" t="s">
        <v>416</v>
      </c>
      <c r="B7" s="67">
        <v>125</v>
      </c>
      <c r="C7" s="67">
        <v>126</v>
      </c>
      <c r="D7" s="67">
        <v>127</v>
      </c>
      <c r="E7" s="67">
        <v>128</v>
      </c>
      <c r="F7" s="67">
        <v>129</v>
      </c>
      <c r="G7" s="67">
        <v>130</v>
      </c>
      <c r="H7" s="67">
        <v>131</v>
      </c>
      <c r="I7" s="67">
        <v>132</v>
      </c>
      <c r="J7" s="67">
        <v>133</v>
      </c>
      <c r="K7" s="67">
        <v>134</v>
      </c>
      <c r="L7" s="67">
        <v>135</v>
      </c>
      <c r="M7" s="67">
        <v>136</v>
      </c>
    </row>
    <row r="8" ht="14.4" spans="1:13">
      <c r="A8" s="68" t="s">
        <v>418</v>
      </c>
      <c r="B8" s="67">
        <v>126</v>
      </c>
      <c r="C8" s="67">
        <v>127</v>
      </c>
      <c r="D8" s="67">
        <v>128</v>
      </c>
      <c r="E8" s="67">
        <v>129</v>
      </c>
      <c r="F8" s="67">
        <v>130</v>
      </c>
      <c r="G8" s="67">
        <v>131</v>
      </c>
      <c r="H8" s="67">
        <v>132</v>
      </c>
      <c r="I8" s="67">
        <v>133</v>
      </c>
      <c r="J8" s="67">
        <v>134</v>
      </c>
      <c r="K8" s="67">
        <v>135</v>
      </c>
      <c r="L8" s="67">
        <v>136</v>
      </c>
      <c r="M8" s="67">
        <v>137</v>
      </c>
    </row>
    <row r="9" ht="14.4" spans="1:13">
      <c r="A9" s="68" t="s">
        <v>420</v>
      </c>
      <c r="B9" s="67">
        <v>127</v>
      </c>
      <c r="C9" s="67">
        <v>128</v>
      </c>
      <c r="D9" s="67">
        <v>129</v>
      </c>
      <c r="E9" s="67">
        <v>130</v>
      </c>
      <c r="F9" s="67">
        <v>131</v>
      </c>
      <c r="G9" s="67">
        <v>132</v>
      </c>
      <c r="H9" s="67">
        <v>133</v>
      </c>
      <c r="I9" s="67">
        <v>134</v>
      </c>
      <c r="J9" s="67">
        <v>135</v>
      </c>
      <c r="K9" s="67">
        <v>136</v>
      </c>
      <c r="L9" s="67">
        <v>137</v>
      </c>
      <c r="M9" s="67">
        <v>138</v>
      </c>
    </row>
    <row r="10" ht="14.4" spans="1:13">
      <c r="A10" s="68" t="s">
        <v>430</v>
      </c>
      <c r="B10" s="67">
        <v>128</v>
      </c>
      <c r="C10" s="67">
        <v>129</v>
      </c>
      <c r="D10" s="67">
        <v>130</v>
      </c>
      <c r="E10" s="67">
        <v>131</v>
      </c>
      <c r="F10" s="67">
        <v>132</v>
      </c>
      <c r="G10" s="67">
        <v>133</v>
      </c>
      <c r="H10" s="67">
        <v>134</v>
      </c>
      <c r="I10" s="67">
        <v>135</v>
      </c>
      <c r="J10" s="67">
        <v>136</v>
      </c>
      <c r="K10" s="67">
        <v>137</v>
      </c>
      <c r="L10" s="67">
        <v>138</v>
      </c>
      <c r="M10" s="67">
        <v>139</v>
      </c>
    </row>
    <row r="11" ht="14.4" spans="1:13">
      <c r="A11" s="68" t="s">
        <v>438</v>
      </c>
      <c r="B11" s="67">
        <v>129</v>
      </c>
      <c r="C11" s="67">
        <v>130</v>
      </c>
      <c r="D11" s="67">
        <v>131</v>
      </c>
      <c r="E11" s="67">
        <v>132</v>
      </c>
      <c r="F11" s="67">
        <v>133</v>
      </c>
      <c r="G11" s="67">
        <v>134</v>
      </c>
      <c r="H11" s="67">
        <v>135</v>
      </c>
      <c r="I11" s="67">
        <v>136</v>
      </c>
      <c r="J11" s="67">
        <v>137</v>
      </c>
      <c r="K11" s="67">
        <v>138</v>
      </c>
      <c r="L11" s="67">
        <v>139</v>
      </c>
      <c r="M11" s="67">
        <v>140</v>
      </c>
    </row>
    <row r="12" ht="14.4" spans="1:13">
      <c r="A12" s="68" t="s">
        <v>439</v>
      </c>
      <c r="B12" s="67">
        <v>130</v>
      </c>
      <c r="C12" s="67">
        <v>131</v>
      </c>
      <c r="D12" s="67">
        <v>132</v>
      </c>
      <c r="E12" s="67">
        <v>133</v>
      </c>
      <c r="F12" s="67">
        <v>134</v>
      </c>
      <c r="G12" s="67">
        <v>135</v>
      </c>
      <c r="H12" s="67">
        <v>136</v>
      </c>
      <c r="I12" s="67">
        <v>137</v>
      </c>
      <c r="J12" s="67">
        <v>138</v>
      </c>
      <c r="K12" s="67">
        <v>139</v>
      </c>
      <c r="L12" s="67">
        <v>140</v>
      </c>
      <c r="M12" s="67">
        <v>141</v>
      </c>
    </row>
    <row r="13" ht="14.4" spans="1:13">
      <c r="A13" s="68" t="s">
        <v>440</v>
      </c>
      <c r="B13" s="67">
        <v>131</v>
      </c>
      <c r="C13" s="67">
        <v>132</v>
      </c>
      <c r="D13" s="67">
        <v>133</v>
      </c>
      <c r="E13" s="67">
        <v>134</v>
      </c>
      <c r="F13" s="67">
        <v>135</v>
      </c>
      <c r="G13" s="67">
        <v>136</v>
      </c>
      <c r="H13" s="67">
        <v>137</v>
      </c>
      <c r="I13" s="67">
        <v>138</v>
      </c>
      <c r="J13" s="67">
        <v>139</v>
      </c>
      <c r="K13" s="67">
        <v>140</v>
      </c>
      <c r="L13" s="67">
        <v>141</v>
      </c>
      <c r="M13" s="67">
        <v>142</v>
      </c>
    </row>
    <row r="14" ht="14.4" spans="1:13">
      <c r="A14" s="68" t="s">
        <v>441</v>
      </c>
      <c r="B14" s="67">
        <v>132</v>
      </c>
      <c r="C14" s="67">
        <v>133</v>
      </c>
      <c r="D14" s="67">
        <v>134</v>
      </c>
      <c r="E14" s="67">
        <v>135</v>
      </c>
      <c r="F14" s="67">
        <v>136</v>
      </c>
      <c r="G14" s="67">
        <v>137</v>
      </c>
      <c r="H14" s="67">
        <v>138</v>
      </c>
      <c r="I14" s="67">
        <v>139</v>
      </c>
      <c r="J14" s="67">
        <v>140</v>
      </c>
      <c r="K14" s="67">
        <v>141</v>
      </c>
      <c r="L14" s="67">
        <v>142</v>
      </c>
      <c r="M14" s="67">
        <v>143</v>
      </c>
    </row>
    <row r="15" ht="14.4" spans="1:13">
      <c r="A15" s="68" t="s">
        <v>632</v>
      </c>
      <c r="B15" s="67">
        <v>133</v>
      </c>
      <c r="C15" s="67">
        <v>134</v>
      </c>
      <c r="D15" s="67">
        <v>135</v>
      </c>
      <c r="E15" s="67">
        <v>136</v>
      </c>
      <c r="F15" s="67">
        <v>137</v>
      </c>
      <c r="G15" s="67">
        <v>138</v>
      </c>
      <c r="H15" s="67">
        <v>139</v>
      </c>
      <c r="I15" s="67">
        <v>140</v>
      </c>
      <c r="J15" s="67">
        <v>141</v>
      </c>
      <c r="K15" s="67">
        <v>142</v>
      </c>
      <c r="L15" s="67">
        <v>143</v>
      </c>
      <c r="M15" s="67">
        <v>144</v>
      </c>
    </row>
    <row r="16" ht="14.4" spans="1:13">
      <c r="A16" s="68" t="s">
        <v>633</v>
      </c>
      <c r="B16" s="67">
        <v>134</v>
      </c>
      <c r="C16" s="67">
        <v>135</v>
      </c>
      <c r="D16" s="67">
        <v>136</v>
      </c>
      <c r="E16" s="67">
        <v>137</v>
      </c>
      <c r="F16" s="67">
        <v>138</v>
      </c>
      <c r="G16" s="67">
        <v>139</v>
      </c>
      <c r="H16" s="67">
        <v>140</v>
      </c>
      <c r="I16" s="67">
        <v>141</v>
      </c>
      <c r="J16" s="67">
        <v>142</v>
      </c>
      <c r="K16" s="67">
        <v>143</v>
      </c>
      <c r="L16" s="67">
        <v>144</v>
      </c>
      <c r="M16" s="67">
        <v>145</v>
      </c>
    </row>
    <row r="17" ht="14.4" spans="1:13">
      <c r="A17" s="68" t="s">
        <v>634</v>
      </c>
      <c r="B17" s="67">
        <v>135</v>
      </c>
      <c r="C17" s="67">
        <v>136</v>
      </c>
      <c r="D17" s="67">
        <v>137</v>
      </c>
      <c r="E17" s="67">
        <v>138</v>
      </c>
      <c r="F17" s="67">
        <v>139</v>
      </c>
      <c r="G17" s="67">
        <v>140</v>
      </c>
      <c r="H17" s="67">
        <v>141</v>
      </c>
      <c r="I17" s="67">
        <v>142</v>
      </c>
      <c r="J17" s="67">
        <v>143</v>
      </c>
      <c r="K17" s="67">
        <v>144</v>
      </c>
      <c r="L17" s="67">
        <v>145</v>
      </c>
      <c r="M17" s="67">
        <v>146</v>
      </c>
    </row>
  </sheetData>
  <mergeCells count="6">
    <mergeCell ref="B3:D3"/>
    <mergeCell ref="E3:G3"/>
    <mergeCell ref="H3:J3"/>
    <mergeCell ref="K3:M3"/>
    <mergeCell ref="N3:O3"/>
    <mergeCell ref="A1:M2"/>
  </mergeCells>
  <hyperlinks>
    <hyperlink ref="A5" location="'人员数据-体系&amp;部门'!A1" display="体系1"/>
    <hyperlink ref="A6" location="'人员数据-体系&amp;部门'!A1" display="体系2"/>
    <hyperlink ref="A7" location="'人员数据-体系&amp;部门'!A1" display="体系3"/>
    <hyperlink ref="A8" location="'人员数据-体系&amp;部门'!A1" display="体系4"/>
    <hyperlink ref="A9" location="'人员数据-体系&amp;部门'!A1" display="体系5"/>
    <hyperlink ref="A10" location="'人员数据-体系&amp;部门'!A1" display="体系6"/>
    <hyperlink ref="A11" location="'人员数据-体系&amp;部门'!A1" display="体系7"/>
    <hyperlink ref="A12" location="'人员数据-体系&amp;部门'!A1" display="体系8"/>
    <hyperlink ref="A13" location="'人员数据-体系&amp;部门'!A1" display="体系9"/>
    <hyperlink ref="A14" location="'人员数据-体系&amp;部门'!A1" display="体系10"/>
    <hyperlink ref="A15" location="'人员数据-体系&amp;部门'!A1" display="体系11"/>
    <hyperlink ref="A16" location="'人员数据-体系&amp;部门'!A1" display="体系12"/>
    <hyperlink ref="A17" location="'人员数据-体系&amp;部门'!A1" display="体系13"/>
    <hyperlink ref="B5" location="'人员数据-体系&amp;部门'!A1" display="123"/>
    <hyperlink ref="B6" location="'人员数据-体系&amp;部门'!A1" display="124"/>
    <hyperlink ref="B7" location="'人员数据-体系&amp;部门'!A1" display="125"/>
    <hyperlink ref="B8" location="'人员数据-体系&amp;部门'!A1" display="126"/>
    <hyperlink ref="B9" location="'人员数据-体系&amp;部门'!A1" display="127"/>
    <hyperlink ref="B10" location="'人员数据-体系&amp;部门'!A1" display="128"/>
    <hyperlink ref="B11" location="'人员数据-体系&amp;部门'!A1" display="129"/>
    <hyperlink ref="B12" location="'人员数据-体系&amp;部门'!A1" display="130"/>
    <hyperlink ref="B13" location="'人员数据-体系&amp;部门'!A1" display="131"/>
    <hyperlink ref="B14" location="'人员数据-体系&amp;部门'!A1" display="132"/>
    <hyperlink ref="B15" location="'人员数据-体系&amp;部门'!A1" display="133"/>
    <hyperlink ref="B16" location="'人员数据-体系&amp;部门'!A1" display="134"/>
    <hyperlink ref="B17" location="'人员数据-体系&amp;部门'!A1" display="135"/>
    <hyperlink ref="C5" location="'人员数据-体系&amp;部门'!A1" display="124"/>
    <hyperlink ref="D5" location="'人员数据-体系&amp;部门'!A1" display="125"/>
    <hyperlink ref="E5" location="'人员数据-体系&amp;部门'!A1" display="126"/>
    <hyperlink ref="F5" location="'人员数据-体系&amp;部门'!A1" display="127"/>
    <hyperlink ref="G5" location="'人员数据-体系&amp;部门'!A1" display="128"/>
    <hyperlink ref="H5" location="'人员数据-体系&amp;部门'!A1" display="129"/>
    <hyperlink ref="I5" location="'人员数据-体系&amp;部门'!A1" display="130"/>
    <hyperlink ref="J5" location="'人员数据-体系&amp;部门'!A1" display="131"/>
    <hyperlink ref="K5" location="'人员数据-体系&amp;部门'!A1" display="132"/>
    <hyperlink ref="L5" location="'人员数据-体系&amp;部门'!A1" display="133"/>
    <hyperlink ref="M5" location="'人员数据-体系&amp;部门'!A1" display="134"/>
    <hyperlink ref="C6" location="'人员数据-体系&amp;部门'!A1" display="125"/>
    <hyperlink ref="D6" location="'人员数据-体系&amp;部门'!A1" display="126"/>
    <hyperlink ref="E6" location="'人员数据-体系&amp;部门'!A1" display="127"/>
    <hyperlink ref="F6" location="'人员数据-体系&amp;部门'!A1" display="128"/>
    <hyperlink ref="G6" location="'人员数据-体系&amp;部门'!A1" display="129"/>
    <hyperlink ref="H6" location="'人员数据-体系&amp;部门'!A1" display="130"/>
    <hyperlink ref="I6" location="'人员数据-体系&amp;部门'!A1" display="131"/>
    <hyperlink ref="J6" location="'人员数据-体系&amp;部门'!A1" display="132"/>
    <hyperlink ref="K6" location="'人员数据-体系&amp;部门'!A1" display="133"/>
    <hyperlink ref="L6" location="'人员数据-体系&amp;部门'!A1" display="134"/>
    <hyperlink ref="M6" location="'人员数据-体系&amp;部门'!A1" display="135"/>
    <hyperlink ref="C7" location="'人员数据-体系&amp;部门'!A1" display="126"/>
    <hyperlink ref="D7" location="'人员数据-体系&amp;部门'!A1" display="127"/>
    <hyperlink ref="E7" location="'人员数据-体系&amp;部门'!A1" display="128"/>
    <hyperlink ref="F7" location="'人员数据-体系&amp;部门'!A1" display="129"/>
    <hyperlink ref="G7" location="'人员数据-体系&amp;部门'!A1" display="130"/>
    <hyperlink ref="H7" location="'人员数据-体系&amp;部门'!A1" display="131"/>
    <hyperlink ref="I7" location="'人员数据-体系&amp;部门'!A1" display="132"/>
    <hyperlink ref="J7" location="'人员数据-体系&amp;部门'!A1" display="133"/>
    <hyperlink ref="K7" location="'人员数据-体系&amp;部门'!A1" display="134"/>
    <hyperlink ref="L7" location="'人员数据-体系&amp;部门'!A1" display="135"/>
    <hyperlink ref="M7" location="'人员数据-体系&amp;部门'!A1" display="136"/>
    <hyperlink ref="C8" location="'人员数据-体系&amp;部门'!A1" display="127"/>
    <hyperlink ref="D8" location="'人员数据-体系&amp;部门'!A1" display="128"/>
    <hyperlink ref="E8" location="'人员数据-体系&amp;部门'!A1" display="129"/>
    <hyperlink ref="F8" location="'人员数据-体系&amp;部门'!A1" display="130"/>
    <hyperlink ref="G8" location="'人员数据-体系&amp;部门'!A1" display="131"/>
    <hyperlink ref="H8" location="'人员数据-体系&amp;部门'!A1" display="132"/>
    <hyperlink ref="I8" location="'人员数据-体系&amp;部门'!A1" display="133"/>
    <hyperlink ref="J8" location="'人员数据-体系&amp;部门'!A1" display="134"/>
    <hyperlink ref="K8" location="'人员数据-体系&amp;部门'!A1" display="135"/>
    <hyperlink ref="L8" location="'人员数据-体系&amp;部门'!A1" display="136"/>
    <hyperlink ref="M8" location="'人员数据-体系&amp;部门'!A1" display="137"/>
    <hyperlink ref="C9" location="'人员数据-体系&amp;部门'!A1" display="128"/>
    <hyperlink ref="D9" location="'人员数据-体系&amp;部门'!A1" display="129"/>
    <hyperlink ref="E9" location="'人员数据-体系&amp;部门'!A1" display="130"/>
    <hyperlink ref="F9" location="'人员数据-体系&amp;部门'!A1" display="131"/>
    <hyperlink ref="G9" location="'人员数据-体系&amp;部门'!A1" display="132"/>
    <hyperlink ref="H9" location="'人员数据-体系&amp;部门'!A1" display="133"/>
    <hyperlink ref="I9" location="'人员数据-体系&amp;部门'!A1" display="134"/>
    <hyperlink ref="J9" location="'人员数据-体系&amp;部门'!A1" display="135"/>
    <hyperlink ref="K9" location="'人员数据-体系&amp;部门'!A1" display="136"/>
    <hyperlink ref="L9" location="'人员数据-体系&amp;部门'!A1" display="137"/>
    <hyperlink ref="M9" location="'人员数据-体系&amp;部门'!A1" display="138"/>
    <hyperlink ref="C10" location="'人员数据-体系&amp;部门'!A1" display="129"/>
    <hyperlink ref="D10" location="'人员数据-体系&amp;部门'!A1" display="130"/>
    <hyperlink ref="E10" location="'人员数据-体系&amp;部门'!A1" display="131"/>
    <hyperlink ref="F10" location="'人员数据-体系&amp;部门'!A1" display="132"/>
    <hyperlink ref="G10" location="'人员数据-体系&amp;部门'!A1" display="133"/>
    <hyperlink ref="H10" location="'人员数据-体系&amp;部门'!A1" display="134"/>
    <hyperlink ref="I10" location="'人员数据-体系&amp;部门'!A1" display="135"/>
    <hyperlink ref="J10" location="'人员数据-体系&amp;部门'!A1" display="136"/>
    <hyperlink ref="K10" location="'人员数据-体系&amp;部门'!A1" display="137"/>
    <hyperlink ref="L10" location="'人员数据-体系&amp;部门'!A1" display="138"/>
    <hyperlink ref="M10" location="'人员数据-体系&amp;部门'!A1" display="139"/>
    <hyperlink ref="C11" location="'人员数据-体系&amp;部门'!A1" display="130"/>
    <hyperlink ref="D11" location="'人员数据-体系&amp;部门'!A1" display="131"/>
    <hyperlink ref="E11" location="'人员数据-体系&amp;部门'!A1" display="132"/>
    <hyperlink ref="F11" location="'人员数据-体系&amp;部门'!A1" display="133"/>
    <hyperlink ref="G11" location="'人员数据-体系&amp;部门'!A1" display="134"/>
    <hyperlink ref="H11" location="'人员数据-体系&amp;部门'!A1" display="135"/>
    <hyperlink ref="I11" location="'人员数据-体系&amp;部门'!A1" display="136"/>
    <hyperlink ref="J11" location="'人员数据-体系&amp;部门'!A1" display="137"/>
    <hyperlink ref="K11" location="'人员数据-体系&amp;部门'!A1" display="138"/>
    <hyperlink ref="L11" location="'人员数据-体系&amp;部门'!A1" display="139"/>
    <hyperlink ref="M11" location="'人员数据-体系&amp;部门'!A1" display="140"/>
    <hyperlink ref="C12" location="'人员数据-体系&amp;部门'!A1" display="131"/>
    <hyperlink ref="D12" location="'人员数据-体系&amp;部门'!A1" display="132"/>
    <hyperlink ref="E12" location="'人员数据-体系&amp;部门'!A1" display="133"/>
    <hyperlink ref="F12" location="'人员数据-体系&amp;部门'!A1" display="134"/>
    <hyperlink ref="G12" location="'人员数据-体系&amp;部门'!A1" display="135"/>
    <hyperlink ref="H12" location="'人员数据-体系&amp;部门'!A1" display="136"/>
    <hyperlink ref="I12" location="'人员数据-体系&amp;部门'!A1" display="137"/>
    <hyperlink ref="J12" location="'人员数据-体系&amp;部门'!A1" display="138"/>
    <hyperlink ref="K12" location="'人员数据-体系&amp;部门'!A1" display="139"/>
    <hyperlink ref="L12" location="'人员数据-体系&amp;部门'!A1" display="140"/>
    <hyperlink ref="M12" location="'人员数据-体系&amp;部门'!A1" display="141"/>
    <hyperlink ref="C13" location="'人员数据-体系&amp;部门'!A1" display="132"/>
    <hyperlink ref="D13" location="'人员数据-体系&amp;部门'!A1" display="133"/>
    <hyperlink ref="E13" location="'人员数据-体系&amp;部门'!A1" display="134"/>
    <hyperlink ref="F13" location="'人员数据-体系&amp;部门'!A1" display="135"/>
    <hyperlink ref="G13" location="'人员数据-体系&amp;部门'!A1" display="136"/>
    <hyperlink ref="H13" location="'人员数据-体系&amp;部门'!A1" display="137"/>
    <hyperlink ref="I13" location="'人员数据-体系&amp;部门'!A1" display="138"/>
    <hyperlink ref="J13" location="'人员数据-体系&amp;部门'!A1" display="139"/>
    <hyperlink ref="K13" location="'人员数据-体系&amp;部门'!A1" display="140"/>
    <hyperlink ref="L13" location="'人员数据-体系&amp;部门'!A1" display="141"/>
    <hyperlink ref="M13" location="'人员数据-体系&amp;部门'!A1" display="142"/>
    <hyperlink ref="C14" location="'人员数据-体系&amp;部门'!A1" display="133"/>
    <hyperlink ref="D14" location="'人员数据-体系&amp;部门'!A1" display="134"/>
    <hyperlink ref="E14" location="'人员数据-体系&amp;部门'!A1" display="135"/>
    <hyperlink ref="F14" location="'人员数据-体系&amp;部门'!A1" display="136"/>
    <hyperlink ref="G14" location="'人员数据-体系&amp;部门'!A1" display="137"/>
    <hyperlink ref="H14" location="'人员数据-体系&amp;部门'!A1" display="138"/>
    <hyperlink ref="I14" location="'人员数据-体系&amp;部门'!A1" display="139"/>
    <hyperlink ref="J14" location="'人员数据-体系&amp;部门'!A1" display="140"/>
    <hyperlink ref="K14" location="'人员数据-体系&amp;部门'!A1" display="141"/>
    <hyperlink ref="L14" location="'人员数据-体系&amp;部门'!A1" display="142"/>
    <hyperlink ref="M14" location="'人员数据-体系&amp;部门'!A1" display="143"/>
    <hyperlink ref="C15" location="'人员数据-体系&amp;部门'!A1" display="134"/>
    <hyperlink ref="D15" location="'人员数据-体系&amp;部门'!A1" display="135"/>
    <hyperlink ref="E15" location="'人员数据-体系&amp;部门'!A1" display="136"/>
    <hyperlink ref="F15" location="'人员数据-体系&amp;部门'!A1" display="137"/>
    <hyperlink ref="G15" location="'人员数据-体系&amp;部门'!A1" display="138"/>
    <hyperlink ref="H15" location="'人员数据-体系&amp;部门'!A1" display="139"/>
    <hyperlink ref="I15" location="'人员数据-体系&amp;部门'!A1" display="140"/>
    <hyperlink ref="J15" location="'人员数据-体系&amp;部门'!A1" display="141"/>
    <hyperlink ref="K15" location="'人员数据-体系&amp;部门'!A1" display="142"/>
    <hyperlink ref="L15" location="'人员数据-体系&amp;部门'!A1" display="143"/>
    <hyperlink ref="M15" location="'人员数据-体系&amp;部门'!A1" display="144"/>
    <hyperlink ref="C16" location="'人员数据-体系&amp;部门'!A1" display="135"/>
    <hyperlink ref="D16" location="'人员数据-体系&amp;部门'!A1" display="136"/>
    <hyperlink ref="E16" location="'人员数据-体系&amp;部门'!A1" display="137"/>
    <hyperlink ref="F16" location="'人员数据-体系&amp;部门'!A1" display="138"/>
    <hyperlink ref="G16" location="'人员数据-体系&amp;部门'!A1" display="139"/>
    <hyperlink ref="H16" location="'人员数据-体系&amp;部门'!A1" display="140"/>
    <hyperlink ref="I16" location="'人员数据-体系&amp;部门'!A1" display="141"/>
    <hyperlink ref="J16" location="'人员数据-体系&amp;部门'!A1" display="142"/>
    <hyperlink ref="K16" location="'人员数据-体系&amp;部门'!A1" display="143"/>
    <hyperlink ref="L16" location="'人员数据-体系&amp;部门'!A1" display="144"/>
    <hyperlink ref="M16" location="'人员数据-体系&amp;部门'!A1" display="145"/>
    <hyperlink ref="C17" location="'人员数据-体系&amp;部门'!A1" display="136"/>
    <hyperlink ref="D17" location="'人员数据-体系&amp;部门'!A1" display="137"/>
    <hyperlink ref="E17" location="'人员数据-体系&amp;部门'!A1" display="138"/>
    <hyperlink ref="F17" location="'人员数据-体系&amp;部门'!A1" display="139"/>
    <hyperlink ref="G17" location="'人员数据-体系&amp;部门'!A1" display="140"/>
    <hyperlink ref="H17" location="'人员数据-体系&amp;部门'!A1" display="141"/>
    <hyperlink ref="I17" location="'人员数据-体系&amp;部门'!A1" display="142"/>
    <hyperlink ref="J17" location="'人员数据-体系&amp;部门'!A1" display="143"/>
    <hyperlink ref="K17" location="'人员数据-体系&amp;部门'!A1" display="144"/>
    <hyperlink ref="L17" location="'人员数据-体系&amp;部门'!A1" display="145"/>
    <hyperlink ref="M17" location="'人员数据-体系&amp;部门'!A1" display="146"/>
  </hyperlink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M17"/>
  <sheetViews>
    <sheetView workbookViewId="0">
      <pane xSplit="1" ySplit="4" topLeftCell="B5" activePane="bottomRight" state="frozenSplit"/>
      <selection/>
      <selection pane="topRight"/>
      <selection pane="bottomLeft"/>
      <selection pane="bottomRight" activeCell="A1" sqref="A1:M2"/>
    </sheetView>
  </sheetViews>
  <sheetFormatPr defaultColWidth="9.10185185185185" defaultRowHeight="13.2"/>
  <cols>
    <col min="1" max="1" width="11.4351851851852" customWidth="1"/>
    <col min="2" max="2" width="10.9351851851852" customWidth="1"/>
    <col min="3" max="3" width="13.8611111111111" customWidth="1"/>
    <col min="4" max="4" width="8.87037037037037" customWidth="1"/>
    <col min="8" max="8" width="11.1388888888889" customWidth="1"/>
    <col min="11" max="11" width="9.18518518518519"/>
  </cols>
  <sheetData>
    <row r="1" spans="1:13">
      <c r="A1" s="63" t="s">
        <v>1066</v>
      </c>
      <c r="B1" s="64"/>
      <c r="C1" s="64"/>
      <c r="D1" s="64"/>
      <c r="E1" s="64"/>
      <c r="F1" s="64"/>
      <c r="G1" s="64"/>
      <c r="H1" s="64"/>
      <c r="I1" s="64"/>
      <c r="J1" s="64"/>
      <c r="K1" s="64"/>
      <c r="L1" s="64"/>
      <c r="M1" s="64"/>
    </row>
    <row r="2" spans="1:13">
      <c r="A2" s="63"/>
      <c r="B2" s="64"/>
      <c r="C2" s="64"/>
      <c r="D2" s="64"/>
      <c r="E2" s="64"/>
      <c r="F2" s="64"/>
      <c r="G2" s="64"/>
      <c r="H2" s="64"/>
      <c r="I2" s="64"/>
      <c r="J2" s="64"/>
      <c r="K2" s="64"/>
      <c r="L2" s="64"/>
      <c r="M2" s="64"/>
    </row>
    <row r="3" spans="1:13">
      <c r="A3" s="69" t="s">
        <v>664</v>
      </c>
      <c r="B3" s="30" t="s">
        <v>383</v>
      </c>
      <c r="C3" s="30"/>
      <c r="D3" s="30"/>
      <c r="E3" s="30" t="s">
        <v>385</v>
      </c>
      <c r="F3" s="30"/>
      <c r="G3" s="30"/>
      <c r="H3" s="30" t="s">
        <v>386</v>
      </c>
      <c r="I3" s="30"/>
      <c r="J3" s="30"/>
      <c r="K3" s="30" t="s">
        <v>37</v>
      </c>
      <c r="L3" s="30"/>
      <c r="M3" s="30"/>
    </row>
    <row r="4" spans="1:13">
      <c r="A4" s="70"/>
      <c r="B4" s="32" t="s">
        <v>428</v>
      </c>
      <c r="C4" s="32" t="s">
        <v>380</v>
      </c>
      <c r="D4" s="32" t="s">
        <v>392</v>
      </c>
      <c r="E4" s="32" t="s">
        <v>428</v>
      </c>
      <c r="F4" s="32" t="s">
        <v>380</v>
      </c>
      <c r="G4" s="32" t="s">
        <v>392</v>
      </c>
      <c r="H4" s="32" t="s">
        <v>428</v>
      </c>
      <c r="I4" s="32" t="s">
        <v>380</v>
      </c>
      <c r="J4" s="32" t="s">
        <v>392</v>
      </c>
      <c r="K4" s="32" t="s">
        <v>428</v>
      </c>
      <c r="L4" s="32" t="s">
        <v>380</v>
      </c>
      <c r="M4" s="32" t="s">
        <v>392</v>
      </c>
    </row>
    <row r="5" ht="14.4" spans="1:13">
      <c r="A5" s="68" t="s">
        <v>445</v>
      </c>
      <c r="B5" s="31">
        <v>2469</v>
      </c>
      <c r="C5" s="32">
        <v>2323</v>
      </c>
      <c r="D5" s="33">
        <f>B5/C5-1</f>
        <v>0.0628497632371934</v>
      </c>
      <c r="E5" s="67">
        <v>2469</v>
      </c>
      <c r="F5" s="32"/>
      <c r="G5" s="32"/>
      <c r="H5" s="67">
        <v>2469</v>
      </c>
      <c r="I5" s="32"/>
      <c r="J5" s="32"/>
      <c r="K5" s="67">
        <v>2469</v>
      </c>
      <c r="L5" s="32"/>
      <c r="M5" s="32"/>
    </row>
    <row r="6" ht="14.4" spans="1:13">
      <c r="A6" s="68" t="s">
        <v>446</v>
      </c>
      <c r="B6" s="67">
        <v>2470</v>
      </c>
      <c r="C6" s="32"/>
      <c r="D6" s="32"/>
      <c r="E6" s="67">
        <v>2470</v>
      </c>
      <c r="F6" s="32"/>
      <c r="G6" s="32"/>
      <c r="H6" s="67">
        <v>2470</v>
      </c>
      <c r="I6" s="32"/>
      <c r="J6" s="32"/>
      <c r="K6" s="67">
        <v>2470</v>
      </c>
      <c r="L6" s="32"/>
      <c r="M6" s="32"/>
    </row>
    <row r="7" ht="14.4" spans="1:13">
      <c r="A7" s="68" t="s">
        <v>447</v>
      </c>
      <c r="B7" s="67">
        <v>2471</v>
      </c>
      <c r="C7" s="32"/>
      <c r="D7" s="32"/>
      <c r="E7" s="67">
        <v>2471</v>
      </c>
      <c r="F7" s="32"/>
      <c r="G7" s="32"/>
      <c r="H7" s="67">
        <v>2471</v>
      </c>
      <c r="I7" s="32"/>
      <c r="J7" s="32"/>
      <c r="K7" s="67">
        <v>2471</v>
      </c>
      <c r="L7" s="32"/>
      <c r="M7" s="32"/>
    </row>
    <row r="8" ht="14.4" spans="1:13">
      <c r="A8" s="68" t="s">
        <v>448</v>
      </c>
      <c r="B8" s="67">
        <v>2472</v>
      </c>
      <c r="C8" s="32"/>
      <c r="D8" s="32"/>
      <c r="E8" s="67">
        <v>2472</v>
      </c>
      <c r="F8" s="32"/>
      <c r="G8" s="32"/>
      <c r="H8" s="67">
        <v>2472</v>
      </c>
      <c r="I8" s="32"/>
      <c r="J8" s="32"/>
      <c r="K8" s="67">
        <v>2472</v>
      </c>
      <c r="L8" s="32"/>
      <c r="M8" s="32"/>
    </row>
    <row r="9" ht="14.4" spans="1:13">
      <c r="A9" s="68" t="s">
        <v>449</v>
      </c>
      <c r="B9" s="67">
        <v>2473</v>
      </c>
      <c r="C9" s="32"/>
      <c r="D9" s="32"/>
      <c r="E9" s="67">
        <v>2473</v>
      </c>
      <c r="F9" s="32"/>
      <c r="G9" s="32"/>
      <c r="H9" s="67">
        <v>2473</v>
      </c>
      <c r="I9" s="32"/>
      <c r="J9" s="32"/>
      <c r="K9" s="67">
        <v>2473</v>
      </c>
      <c r="L9" s="32"/>
      <c r="M9" s="32"/>
    </row>
    <row r="10" ht="14.4" spans="1:13">
      <c r="A10" s="68" t="s">
        <v>450</v>
      </c>
      <c r="B10" s="67">
        <v>2474</v>
      </c>
      <c r="C10" s="32"/>
      <c r="D10" s="32"/>
      <c r="E10" s="67">
        <v>2474</v>
      </c>
      <c r="F10" s="32"/>
      <c r="G10" s="32"/>
      <c r="H10" s="67">
        <v>2474</v>
      </c>
      <c r="I10" s="32"/>
      <c r="J10" s="32"/>
      <c r="K10" s="67">
        <v>2474</v>
      </c>
      <c r="L10" s="32"/>
      <c r="M10" s="32"/>
    </row>
    <row r="11" ht="14.4" spans="1:13">
      <c r="A11" s="68" t="s">
        <v>451</v>
      </c>
      <c r="B11" s="67">
        <v>2475</v>
      </c>
      <c r="C11" s="32"/>
      <c r="D11" s="32"/>
      <c r="E11" s="67">
        <v>2475</v>
      </c>
      <c r="F11" s="32"/>
      <c r="G11" s="32"/>
      <c r="H11" s="67">
        <v>2475</v>
      </c>
      <c r="I11" s="32"/>
      <c r="J11" s="32"/>
      <c r="K11" s="67">
        <v>2475</v>
      </c>
      <c r="L11" s="32"/>
      <c r="M11" s="32"/>
    </row>
    <row r="12" ht="14.4" spans="1:13">
      <c r="A12" s="68" t="s">
        <v>452</v>
      </c>
      <c r="B12" s="67">
        <v>2476</v>
      </c>
      <c r="C12" s="32"/>
      <c r="D12" s="32"/>
      <c r="E12" s="67">
        <v>2476</v>
      </c>
      <c r="F12" s="32"/>
      <c r="G12" s="32"/>
      <c r="H12" s="67">
        <v>2476</v>
      </c>
      <c r="I12" s="32"/>
      <c r="J12" s="32"/>
      <c r="K12" s="67">
        <v>2476</v>
      </c>
      <c r="L12" s="32"/>
      <c r="M12" s="32"/>
    </row>
    <row r="13" ht="14.4" spans="1:13">
      <c r="A13" s="68" t="s">
        <v>453</v>
      </c>
      <c r="B13" s="67">
        <v>2477</v>
      </c>
      <c r="C13" s="32"/>
      <c r="D13" s="32"/>
      <c r="E13" s="67">
        <v>2477</v>
      </c>
      <c r="F13" s="32"/>
      <c r="G13" s="32"/>
      <c r="H13" s="67">
        <v>2477</v>
      </c>
      <c r="I13" s="32"/>
      <c r="J13" s="32"/>
      <c r="K13" s="67">
        <v>2477</v>
      </c>
      <c r="L13" s="32"/>
      <c r="M13" s="32"/>
    </row>
    <row r="14" ht="14.4" spans="1:13">
      <c r="A14" s="68" t="s">
        <v>665</v>
      </c>
      <c r="B14" s="67">
        <v>2478</v>
      </c>
      <c r="C14" s="32"/>
      <c r="D14" s="32"/>
      <c r="E14" s="67">
        <v>2478</v>
      </c>
      <c r="F14" s="32"/>
      <c r="G14" s="32"/>
      <c r="H14" s="67">
        <v>2478</v>
      </c>
      <c r="I14" s="32"/>
      <c r="J14" s="32"/>
      <c r="K14" s="67">
        <v>2478</v>
      </c>
      <c r="L14" s="32"/>
      <c r="M14" s="32"/>
    </row>
    <row r="15" ht="14.4" spans="1:13">
      <c r="A15" s="68" t="s">
        <v>666</v>
      </c>
      <c r="B15" s="67">
        <v>2479</v>
      </c>
      <c r="C15" s="32"/>
      <c r="D15" s="32"/>
      <c r="E15" s="67">
        <v>2479</v>
      </c>
      <c r="F15" s="32"/>
      <c r="G15" s="32"/>
      <c r="H15" s="67">
        <v>2479</v>
      </c>
      <c r="I15" s="32"/>
      <c r="J15" s="32"/>
      <c r="K15" s="67">
        <v>2479</v>
      </c>
      <c r="L15" s="32"/>
      <c r="M15" s="32"/>
    </row>
    <row r="16" ht="14.4" spans="1:13">
      <c r="A16" s="68" t="s">
        <v>667</v>
      </c>
      <c r="B16" s="67">
        <v>2480</v>
      </c>
      <c r="C16" s="32"/>
      <c r="D16" s="32"/>
      <c r="E16" s="67">
        <v>2480</v>
      </c>
      <c r="F16" s="32"/>
      <c r="G16" s="32"/>
      <c r="H16" s="67">
        <v>2480</v>
      </c>
      <c r="I16" s="32"/>
      <c r="J16" s="32"/>
      <c r="K16" s="67">
        <v>2480</v>
      </c>
      <c r="L16" s="32"/>
      <c r="M16" s="32"/>
    </row>
    <row r="17" ht="14.4" spans="1:13">
      <c r="A17" s="68" t="s">
        <v>672</v>
      </c>
      <c r="B17" s="67">
        <v>2481</v>
      </c>
      <c r="C17" s="32"/>
      <c r="D17" s="32"/>
      <c r="E17" s="67">
        <v>2481</v>
      </c>
      <c r="F17" s="32"/>
      <c r="G17" s="32"/>
      <c r="H17" s="67">
        <v>2481</v>
      </c>
      <c r="I17" s="32"/>
      <c r="J17" s="32"/>
      <c r="K17" s="67">
        <v>2481</v>
      </c>
      <c r="L17" s="32"/>
      <c r="M17" s="32"/>
    </row>
  </sheetData>
  <mergeCells count="6">
    <mergeCell ref="B3:D3"/>
    <mergeCell ref="E3:G3"/>
    <mergeCell ref="H3:J3"/>
    <mergeCell ref="K3:M3"/>
    <mergeCell ref="A3:A4"/>
    <mergeCell ref="A1:M2"/>
  </mergeCells>
  <hyperlinks>
    <hyperlink ref="A5" location="'人员数据-员工清单'!A1" display="部门1"/>
    <hyperlink ref="A6" location="'人员数据-员工清单'!A1" display="部门2"/>
    <hyperlink ref="A7" location="'人员数据-员工清单'!A1" display="部门3"/>
    <hyperlink ref="A8" location="'人员数据-员工清单'!A1" display="部门4"/>
    <hyperlink ref="A9" location="'人员数据-员工清单'!A1" display="部门5"/>
    <hyperlink ref="A10" location="'人员数据-员工清单'!A1" display="部门6"/>
    <hyperlink ref="A11" location="'人员数据-员工清单'!A1" display="部门7"/>
    <hyperlink ref="A12" location="'人员数据-员工清单'!A1" display="部门8"/>
    <hyperlink ref="A13" location="'人员数据-员工清单'!A1" display="部门9"/>
    <hyperlink ref="A14" location="'人员数据-员工清单'!A1" display="部门10"/>
    <hyperlink ref="A15" location="'人员数据-员工清单'!A1" display="部门11"/>
    <hyperlink ref="A16" location="'人员数据-员工清单'!A1" display="部门12"/>
    <hyperlink ref="A17" location="'人员数据-员工清单'!A1" display="部门13"/>
    <hyperlink ref="B5" location="'人员数据-员工清单'!A1" display="2469"/>
    <hyperlink ref="B6" location="'人员数据-员工清单'!A1" display="2470"/>
    <hyperlink ref="B7" location="'人员数据-员工清单'!A1" display="2471"/>
    <hyperlink ref="B8" location="'人员数据-员工清单'!A1" display="2472"/>
    <hyperlink ref="B9" location="'人员数据-员工清单'!A1" display="2473"/>
    <hyperlink ref="B10" location="'人员数据-员工清单'!A1" display="2474"/>
    <hyperlink ref="B11" location="'人员数据-员工清单'!A1" display="2475"/>
    <hyperlink ref="B12" location="'人员数据-员工清单'!A1" display="2476"/>
    <hyperlink ref="B13" location="'人员数据-员工清单'!A1" display="2477"/>
    <hyperlink ref="B14" location="'人员数据-员工清单'!A1" display="2478"/>
    <hyperlink ref="B15" location="'人员数据-员工清单'!A1" display="2479"/>
    <hyperlink ref="B16" location="'人员数据-员工清单'!A1" display="2480"/>
    <hyperlink ref="B17" location="'人员数据-员工清单'!A1" display="2481"/>
    <hyperlink ref="E5" location="'人员数据-员工清单'!A1" display="2469"/>
    <hyperlink ref="E6" location="'人员数据-员工清单'!A1" display="2470"/>
    <hyperlink ref="E7" location="'人员数据-员工清单'!A1" display="2471"/>
    <hyperlink ref="E8" location="'人员数据-员工清单'!A1" display="2472"/>
    <hyperlink ref="E9" location="'人员数据-员工清单'!A1" display="2473"/>
    <hyperlink ref="E10" location="'人员数据-员工清单'!A1" display="2474"/>
    <hyperlink ref="E11" location="'人员数据-员工清单'!A1" display="2475"/>
    <hyperlink ref="E12" location="'人员数据-员工清单'!A1" display="2476"/>
    <hyperlink ref="E13" location="'人员数据-员工清单'!A1" display="2477"/>
    <hyperlink ref="E14" location="'人员数据-员工清单'!A1" display="2478"/>
    <hyperlink ref="E15" location="'人员数据-员工清单'!A1" display="2479"/>
    <hyperlink ref="E16" location="'人员数据-员工清单'!A1" display="2480"/>
    <hyperlink ref="E17" location="'人员数据-员工清单'!A1" display="2481"/>
    <hyperlink ref="H5" location="'人员数据-员工清单'!A1" display="2469"/>
    <hyperlink ref="H6" location="'人员数据-员工清单'!A1" display="2470"/>
    <hyperlink ref="H7" location="'人员数据-员工清单'!A1" display="2471"/>
    <hyperlink ref="H8" location="'人员数据-员工清单'!A1" display="2472"/>
    <hyperlink ref="H9" location="'人员数据-员工清单'!A1" display="2473"/>
    <hyperlink ref="H10" location="'人员数据-员工清单'!A1" display="2474"/>
    <hyperlink ref="H11" location="'人员数据-员工清单'!A1" display="2475"/>
    <hyperlink ref="H12" location="'人员数据-员工清单'!A1" display="2476"/>
    <hyperlink ref="H13" location="'人员数据-员工清单'!A1" display="2477"/>
    <hyperlink ref="H14" location="'人员数据-员工清单'!A1" display="2478"/>
    <hyperlink ref="H15" location="'人员数据-员工清单'!A1" display="2479"/>
    <hyperlink ref="H16" location="'人员数据-员工清单'!A1" display="2480"/>
    <hyperlink ref="H17" location="'人员数据-员工清单'!A1" display="2481"/>
    <hyperlink ref="K5" location="'人员数据-员工清单'!A1" display="2469"/>
    <hyperlink ref="K6" location="'人员数据-员工清单'!A1" display="2470"/>
    <hyperlink ref="K7" location="'人员数据-员工清单'!A1" display="2471"/>
    <hyperlink ref="K8" location="'人员数据-员工清单'!A1" display="2472"/>
    <hyperlink ref="K9" location="'人员数据-员工清单'!A1" display="2473"/>
    <hyperlink ref="K10" location="'人员数据-员工清单'!A1" display="2474"/>
    <hyperlink ref="K11" location="'人员数据-员工清单'!A1" display="2475"/>
    <hyperlink ref="K12" location="'人员数据-员工清单'!A1" display="2476"/>
    <hyperlink ref="K13" location="'人员数据-员工清单'!A1" display="2477"/>
    <hyperlink ref="K14" location="'人员数据-员工清单'!A1" display="2478"/>
    <hyperlink ref="K15" location="'人员数据-员工清单'!A1" display="2479"/>
    <hyperlink ref="K16" location="'人员数据-员工清单'!A1" display="2480"/>
    <hyperlink ref="K17" location="'人员数据-员工清单'!A1" display="2481"/>
  </hyperlink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N18"/>
  <sheetViews>
    <sheetView workbookViewId="0">
      <pane xSplit="1" ySplit="4" topLeftCell="B5" activePane="bottomRight" state="frozenSplit"/>
      <selection/>
      <selection pane="topRight"/>
      <selection pane="bottomLeft"/>
      <selection pane="bottomRight" activeCell="A1" sqref="A1:N2"/>
    </sheetView>
  </sheetViews>
  <sheetFormatPr defaultColWidth="9.10185185185185" defaultRowHeight="13.2"/>
  <cols>
    <col min="1" max="2" width="11.4351851851852" customWidth="1"/>
    <col min="3" max="3" width="10.9351851851852" customWidth="1"/>
    <col min="4" max="4" width="13.8611111111111" customWidth="1"/>
    <col min="5" max="5" width="8.87037037037037" customWidth="1"/>
    <col min="9" max="9" width="11.1388888888889" customWidth="1"/>
  </cols>
  <sheetData>
    <row r="1" spans="1:14">
      <c r="A1" s="63"/>
      <c r="B1" s="64"/>
      <c r="C1" s="64"/>
      <c r="D1" s="64"/>
      <c r="E1" s="64"/>
      <c r="F1" s="64"/>
      <c r="G1" s="64"/>
      <c r="H1" s="64"/>
      <c r="I1" s="64"/>
      <c r="J1" s="64"/>
      <c r="K1" s="64"/>
      <c r="L1" s="64"/>
      <c r="M1" s="64"/>
      <c r="N1" s="64"/>
    </row>
    <row r="2" spans="1:14">
      <c r="A2" s="63"/>
      <c r="B2" s="64"/>
      <c r="C2" s="64"/>
      <c r="D2" s="64"/>
      <c r="E2" s="64"/>
      <c r="F2" s="64"/>
      <c r="G2" s="64"/>
      <c r="H2" s="64"/>
      <c r="I2" s="64"/>
      <c r="J2" s="64"/>
      <c r="K2" s="64"/>
      <c r="L2" s="64"/>
      <c r="M2" s="64"/>
      <c r="N2" s="64"/>
    </row>
    <row r="3" spans="1:13">
      <c r="A3" s="30" t="s">
        <v>1067</v>
      </c>
      <c r="B3" s="30" t="s">
        <v>1068</v>
      </c>
      <c r="C3" s="30" t="s">
        <v>1069</v>
      </c>
      <c r="D3" s="30" t="s">
        <v>1070</v>
      </c>
      <c r="E3" s="30" t="s">
        <v>1071</v>
      </c>
      <c r="F3" s="30" t="s">
        <v>1072</v>
      </c>
      <c r="G3" s="30" t="s">
        <v>1073</v>
      </c>
      <c r="H3" s="30" t="s">
        <v>1074</v>
      </c>
      <c r="I3" s="30" t="s">
        <v>1075</v>
      </c>
      <c r="J3" s="30" t="s">
        <v>1076</v>
      </c>
      <c r="K3" s="30" t="s">
        <v>1077</v>
      </c>
      <c r="L3" s="69" t="s">
        <v>1078</v>
      </c>
      <c r="M3" s="30" t="s">
        <v>1079</v>
      </c>
    </row>
    <row r="4" spans="1:13">
      <c r="A4" s="30"/>
      <c r="B4" s="30"/>
      <c r="C4" s="30"/>
      <c r="D4" s="30"/>
      <c r="E4" s="30"/>
      <c r="F4" s="30"/>
      <c r="G4" s="30"/>
      <c r="H4" s="30"/>
      <c r="I4" s="30"/>
      <c r="J4" s="30"/>
      <c r="K4" s="30"/>
      <c r="L4" s="70"/>
      <c r="M4" s="30"/>
    </row>
    <row r="5" ht="14.4" spans="1:13">
      <c r="A5" s="68" t="s">
        <v>1080</v>
      </c>
      <c r="B5" s="68" t="s">
        <v>1081</v>
      </c>
      <c r="C5" s="65"/>
      <c r="D5" s="65"/>
      <c r="E5" s="32"/>
      <c r="F5" s="32"/>
      <c r="G5" s="32"/>
      <c r="H5" s="32"/>
      <c r="I5" s="32"/>
      <c r="J5" s="32"/>
      <c r="K5" s="32"/>
      <c r="L5" s="32"/>
      <c r="M5" s="32"/>
    </row>
    <row r="6" ht="14.4" spans="1:13">
      <c r="A6" s="68" t="s">
        <v>1082</v>
      </c>
      <c r="B6" s="68" t="s">
        <v>1083</v>
      </c>
      <c r="C6" s="65"/>
      <c r="D6" s="65"/>
      <c r="E6" s="32"/>
      <c r="F6" s="32"/>
      <c r="G6" s="32"/>
      <c r="H6" s="32"/>
      <c r="I6" s="32"/>
      <c r="J6" s="32"/>
      <c r="K6" s="32"/>
      <c r="L6" s="32"/>
      <c r="M6" s="32"/>
    </row>
    <row r="7" ht="14.4" spans="1:13">
      <c r="A7" s="68" t="s">
        <v>1084</v>
      </c>
      <c r="B7" s="68" t="s">
        <v>1085</v>
      </c>
      <c r="C7" s="65"/>
      <c r="D7" s="65"/>
      <c r="E7" s="32"/>
      <c r="F7" s="32"/>
      <c r="G7" s="32"/>
      <c r="H7" s="32"/>
      <c r="I7" s="32"/>
      <c r="J7" s="32"/>
      <c r="K7" s="32"/>
      <c r="L7" s="32"/>
      <c r="M7" s="32"/>
    </row>
    <row r="8" ht="14.4" spans="1:13">
      <c r="A8" s="68" t="s">
        <v>1086</v>
      </c>
      <c r="B8" s="68" t="s">
        <v>1087</v>
      </c>
      <c r="C8" s="65"/>
      <c r="D8" s="65"/>
      <c r="E8" s="32"/>
      <c r="F8" s="32"/>
      <c r="G8" s="32"/>
      <c r="H8" s="32"/>
      <c r="I8" s="32"/>
      <c r="J8" s="32"/>
      <c r="K8" s="32"/>
      <c r="L8" s="32"/>
      <c r="M8" s="32"/>
    </row>
    <row r="9" ht="14.4" spans="1:13">
      <c r="A9" s="68" t="s">
        <v>1088</v>
      </c>
      <c r="B9" s="68" t="s">
        <v>1089</v>
      </c>
      <c r="C9" s="65"/>
      <c r="D9" s="65"/>
      <c r="E9" s="32"/>
      <c r="F9" s="32"/>
      <c r="G9" s="32"/>
      <c r="H9" s="32"/>
      <c r="I9" s="32"/>
      <c r="J9" s="32"/>
      <c r="K9" s="32"/>
      <c r="L9" s="32"/>
      <c r="M9" s="32"/>
    </row>
    <row r="10" ht="14.4" spans="1:13">
      <c r="A10" s="68" t="s">
        <v>1090</v>
      </c>
      <c r="B10" s="68" t="s">
        <v>1091</v>
      </c>
      <c r="C10" s="65"/>
      <c r="D10" s="65"/>
      <c r="E10" s="32"/>
      <c r="F10" s="32"/>
      <c r="G10" s="32"/>
      <c r="H10" s="32"/>
      <c r="I10" s="32"/>
      <c r="J10" s="32"/>
      <c r="K10" s="32"/>
      <c r="L10" s="32"/>
      <c r="M10" s="32"/>
    </row>
    <row r="11" ht="14.4" spans="1:13">
      <c r="A11" s="68" t="s">
        <v>1092</v>
      </c>
      <c r="B11" s="68" t="s">
        <v>1093</v>
      </c>
      <c r="C11" s="65"/>
      <c r="D11" s="65"/>
      <c r="E11" s="32"/>
      <c r="F11" s="32"/>
      <c r="G11" s="32"/>
      <c r="H11" s="32"/>
      <c r="I11" s="32"/>
      <c r="J11" s="32"/>
      <c r="K11" s="32"/>
      <c r="L11" s="32"/>
      <c r="M11" s="32"/>
    </row>
    <row r="12" ht="14.4" spans="1:13">
      <c r="A12" s="68" t="s">
        <v>1094</v>
      </c>
      <c r="B12" s="68" t="s">
        <v>1095</v>
      </c>
      <c r="C12" s="65"/>
      <c r="D12" s="65"/>
      <c r="E12" s="32"/>
      <c r="F12" s="32"/>
      <c r="G12" s="32"/>
      <c r="H12" s="32"/>
      <c r="I12" s="32"/>
      <c r="J12" s="32"/>
      <c r="K12" s="32"/>
      <c r="L12" s="32"/>
      <c r="M12" s="32"/>
    </row>
    <row r="13" ht="14.4" spans="1:13">
      <c r="A13" s="68" t="s">
        <v>1096</v>
      </c>
      <c r="B13" s="68" t="s">
        <v>1097</v>
      </c>
      <c r="C13" s="65"/>
      <c r="D13" s="65"/>
      <c r="E13" s="32"/>
      <c r="F13" s="32"/>
      <c r="G13" s="32"/>
      <c r="H13" s="32"/>
      <c r="I13" s="32"/>
      <c r="J13" s="32"/>
      <c r="K13" s="32"/>
      <c r="L13" s="32"/>
      <c r="M13" s="32"/>
    </row>
    <row r="14" ht="14.4" spans="1:13">
      <c r="A14" s="68" t="s">
        <v>1098</v>
      </c>
      <c r="B14" s="68" t="s">
        <v>1099</v>
      </c>
      <c r="C14" s="65"/>
      <c r="D14" s="65"/>
      <c r="E14" s="32"/>
      <c r="F14" s="32"/>
      <c r="G14" s="32"/>
      <c r="H14" s="32"/>
      <c r="I14" s="32"/>
      <c r="J14" s="32"/>
      <c r="K14" s="32"/>
      <c r="L14" s="32"/>
      <c r="M14" s="32"/>
    </row>
    <row r="15" ht="14.4" spans="1:13">
      <c r="A15" s="68" t="s">
        <v>1100</v>
      </c>
      <c r="B15" s="68" t="s">
        <v>1101</v>
      </c>
      <c r="C15" s="65"/>
      <c r="D15" s="65"/>
      <c r="E15" s="32"/>
      <c r="F15" s="32"/>
      <c r="G15" s="32"/>
      <c r="H15" s="32"/>
      <c r="I15" s="32"/>
      <c r="J15" s="32"/>
      <c r="K15" s="32"/>
      <c r="L15" s="32"/>
      <c r="M15" s="32"/>
    </row>
    <row r="16" ht="14.4" spans="1:13">
      <c r="A16" s="68" t="s">
        <v>1102</v>
      </c>
      <c r="B16" s="68" t="s">
        <v>1103</v>
      </c>
      <c r="C16" s="65"/>
      <c r="D16" s="65"/>
      <c r="E16" s="32"/>
      <c r="F16" s="32"/>
      <c r="G16" s="32"/>
      <c r="H16" s="32"/>
      <c r="I16" s="32"/>
      <c r="J16" s="32"/>
      <c r="K16" s="32"/>
      <c r="L16" s="32"/>
      <c r="M16" s="32"/>
    </row>
    <row r="17" ht="14.4" spans="1:13">
      <c r="A17" s="68" t="s">
        <v>1104</v>
      </c>
      <c r="B17" s="68" t="s">
        <v>1105</v>
      </c>
      <c r="C17" s="65"/>
      <c r="D17" s="65"/>
      <c r="E17" s="32"/>
      <c r="F17" s="32"/>
      <c r="G17" s="32"/>
      <c r="H17" s="32"/>
      <c r="I17" s="32"/>
      <c r="J17" s="32"/>
      <c r="K17" s="32"/>
      <c r="L17" s="32"/>
      <c r="M17" s="32"/>
    </row>
    <row r="18" ht="14.4" spans="1:13">
      <c r="A18" s="68" t="s">
        <v>1106</v>
      </c>
      <c r="B18" s="68" t="s">
        <v>1107</v>
      </c>
      <c r="C18" s="32"/>
      <c r="D18" s="32"/>
      <c r="E18" s="32"/>
      <c r="F18" s="32"/>
      <c r="G18" s="32"/>
      <c r="H18" s="32"/>
      <c r="I18" s="32"/>
      <c r="J18" s="32"/>
      <c r="K18" s="32"/>
      <c r="L18" s="32"/>
      <c r="M18" s="32"/>
    </row>
  </sheetData>
  <mergeCells count="14">
    <mergeCell ref="A3:A4"/>
    <mergeCell ref="B3:B4"/>
    <mergeCell ref="C3:C4"/>
    <mergeCell ref="D3:D4"/>
    <mergeCell ref="E3:E4"/>
    <mergeCell ref="F3:F4"/>
    <mergeCell ref="G3:G4"/>
    <mergeCell ref="H3:H4"/>
    <mergeCell ref="I3:I4"/>
    <mergeCell ref="J3:J4"/>
    <mergeCell ref="K3:K4"/>
    <mergeCell ref="L3:L4"/>
    <mergeCell ref="M3:M4"/>
    <mergeCell ref="A1:N2"/>
  </mergeCells>
  <hyperlinks>
    <hyperlink ref="A5" location="'人员数据-单个员工详情页'!A1" display="工号1"/>
    <hyperlink ref="B5" location="'人员数据-单个员工详情页'!A1" display="姓名1"/>
    <hyperlink ref="A6" location="'人员数据-单个员工详情页'!A1" display="工号2"/>
    <hyperlink ref="A7" location="'人员数据-单个员工详情页'!A1" display="工号3"/>
    <hyperlink ref="A8" location="'人员数据-单个员工详情页'!A1" display="工号4"/>
    <hyperlink ref="A9" location="'人员数据-单个员工详情页'!A1" display="工号5"/>
    <hyperlink ref="A10" location="'人员数据-单个员工详情页'!A1" display="工号6"/>
    <hyperlink ref="A11" location="'人员数据-单个员工详情页'!A1" display="工号7"/>
    <hyperlink ref="A12" location="'人员数据-单个员工详情页'!A1" display="工号8"/>
    <hyperlink ref="A13" location="'人员数据-单个员工详情页'!A1" display="工号9"/>
    <hyperlink ref="A14" location="'人员数据-单个员工详情页'!A1" display="工号10"/>
    <hyperlink ref="A15" location="'人员数据-单个员工详情页'!A1" display="工号11"/>
    <hyperlink ref="A16" location="'人员数据-单个员工详情页'!A1" display="工号12"/>
    <hyperlink ref="A17" location="'人员数据-单个员工详情页'!A1" display="工号13"/>
    <hyperlink ref="A18" location="'人员数据-单个员工详情页'!A1" display="工号14"/>
    <hyperlink ref="B6" location="'人员数据-单个员工详情页'!A1" display="姓名2"/>
    <hyperlink ref="B7" location="'人员数据-单个员工详情页'!A1" display="姓名3"/>
    <hyperlink ref="B8" location="'人员数据-单个员工详情页'!A1" display="姓名4"/>
    <hyperlink ref="B9" location="'人员数据-单个员工详情页'!A1" display="姓名5"/>
    <hyperlink ref="B10" location="'人员数据-单个员工详情页'!A1" display="姓名6"/>
    <hyperlink ref="B11" location="'人员数据-单个员工详情页'!A1" display="姓名7"/>
    <hyperlink ref="B12" location="'人员数据-单个员工详情页'!A1" display="姓名8"/>
    <hyperlink ref="B13" location="'人员数据-单个员工详情页'!A1" display="姓名9"/>
    <hyperlink ref="B14" location="'人员数据-单个员工详情页'!A1" display="姓名10"/>
    <hyperlink ref="B15" location="'人员数据-单个员工详情页'!A1" display="姓名11"/>
    <hyperlink ref="B16" location="'人员数据-单个员工详情页'!A1" display="姓名12"/>
    <hyperlink ref="B17" location="'人员数据-单个员工详情页'!A1" display="姓名13"/>
    <hyperlink ref="B18" location="'人员数据-单个员工详情页'!A1" display="姓名14"/>
  </hyperlinks>
  <pageMargins left="0.75" right="0.75" top="1" bottom="1" header="0.5" footer="0.5"/>
  <headerFooter/>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
  <sheetViews>
    <sheetView workbookViewId="0">
      <selection activeCell="A1" sqref="A1:A2"/>
    </sheetView>
  </sheetViews>
  <sheetFormatPr defaultColWidth="9.10185185185185" defaultRowHeight="13.2"/>
  <sheetData/>
  <pageMargins left="0.75" right="0.75" top="1" bottom="1" header="0.5" footer="0.5"/>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V17"/>
  <sheetViews>
    <sheetView workbookViewId="0">
      <pane xSplit="1" ySplit="2" topLeftCell="B3" activePane="bottomRight" state="frozenSplit"/>
      <selection/>
      <selection pane="topRight"/>
      <selection pane="bottomLeft"/>
      <selection pane="bottomRight" activeCell="A1" sqref="A1:M2"/>
    </sheetView>
  </sheetViews>
  <sheetFormatPr defaultColWidth="9.10185185185185" defaultRowHeight="13.2"/>
  <cols>
    <col min="1" max="1" width="11.4351851851852" customWidth="1"/>
    <col min="2" max="2" width="10.9351851851852" customWidth="1"/>
    <col min="3" max="3" width="13.8611111111111" customWidth="1"/>
    <col min="4" max="4" width="8.87037037037037" customWidth="1"/>
    <col min="8" max="8" width="11.1388888888889" customWidth="1"/>
  </cols>
  <sheetData>
    <row r="1" spans="1:13">
      <c r="A1" s="63" t="s">
        <v>1108</v>
      </c>
      <c r="B1" s="64"/>
      <c r="C1" s="64"/>
      <c r="D1" s="64"/>
      <c r="E1" s="64"/>
      <c r="F1" s="64"/>
      <c r="G1" s="64"/>
      <c r="H1" s="64"/>
      <c r="I1" s="64"/>
      <c r="J1" s="64"/>
      <c r="K1" s="64"/>
      <c r="L1" s="64"/>
      <c r="M1" s="64"/>
    </row>
    <row r="2" spans="1:13">
      <c r="A2" s="63"/>
      <c r="B2" s="64"/>
      <c r="C2" s="64"/>
      <c r="D2" s="64"/>
      <c r="E2" s="64"/>
      <c r="F2" s="64"/>
      <c r="G2" s="64"/>
      <c r="H2" s="64"/>
      <c r="I2" s="64"/>
      <c r="J2" s="64"/>
      <c r="K2" s="64"/>
      <c r="L2" s="64"/>
      <c r="M2" s="64"/>
    </row>
    <row r="3" spans="1:22">
      <c r="A3" s="32"/>
      <c r="B3" s="30" t="s">
        <v>1109</v>
      </c>
      <c r="C3" s="30"/>
      <c r="D3" s="30"/>
      <c r="E3" s="30" t="s">
        <v>1110</v>
      </c>
      <c r="F3" s="30"/>
      <c r="G3" s="30"/>
      <c r="H3" s="30" t="s">
        <v>1111</v>
      </c>
      <c r="I3" s="30"/>
      <c r="J3" s="30"/>
      <c r="K3" s="30" t="s">
        <v>1112</v>
      </c>
      <c r="L3" s="30"/>
      <c r="M3" s="30"/>
      <c r="N3" s="30" t="s">
        <v>1029</v>
      </c>
      <c r="O3" s="30"/>
      <c r="P3" s="30"/>
      <c r="Q3" s="30" t="s">
        <v>1113</v>
      </c>
      <c r="R3" s="30"/>
      <c r="S3" s="30"/>
      <c r="T3" s="30" t="s">
        <v>1114</v>
      </c>
      <c r="U3" s="30"/>
      <c r="V3" s="30"/>
    </row>
    <row r="4" spans="1:22">
      <c r="A4" s="32"/>
      <c r="B4" s="32" t="s">
        <v>428</v>
      </c>
      <c r="C4" s="32" t="s">
        <v>380</v>
      </c>
      <c r="D4" s="32" t="s">
        <v>392</v>
      </c>
      <c r="E4" s="32" t="s">
        <v>428</v>
      </c>
      <c r="F4" s="32" t="s">
        <v>380</v>
      </c>
      <c r="G4" s="32" t="s">
        <v>392</v>
      </c>
      <c r="H4" s="32" t="s">
        <v>428</v>
      </c>
      <c r="I4" s="32" t="s">
        <v>380</v>
      </c>
      <c r="J4" s="32" t="s">
        <v>392</v>
      </c>
      <c r="K4" s="32" t="s">
        <v>428</v>
      </c>
      <c r="L4" s="32" t="s">
        <v>380</v>
      </c>
      <c r="M4" s="32" t="s">
        <v>392</v>
      </c>
      <c r="N4" s="32" t="s">
        <v>428</v>
      </c>
      <c r="O4" s="32" t="s">
        <v>380</v>
      </c>
      <c r="P4" s="32" t="s">
        <v>392</v>
      </c>
      <c r="Q4" s="32" t="s">
        <v>428</v>
      </c>
      <c r="R4" s="32" t="s">
        <v>380</v>
      </c>
      <c r="S4" s="32" t="s">
        <v>392</v>
      </c>
      <c r="T4" s="32" t="s">
        <v>428</v>
      </c>
      <c r="U4" s="32" t="s">
        <v>380</v>
      </c>
      <c r="V4" s="32" t="s">
        <v>392</v>
      </c>
    </row>
    <row r="5" ht="14.4" spans="1:22">
      <c r="A5" s="66" t="s">
        <v>410</v>
      </c>
      <c r="B5" s="67">
        <v>2469</v>
      </c>
      <c r="C5" s="32">
        <v>2323</v>
      </c>
      <c r="D5" s="33">
        <f>B5/C5-1</f>
        <v>0.0628497632371934</v>
      </c>
      <c r="E5" s="67">
        <v>2469</v>
      </c>
      <c r="F5" s="32">
        <v>2323</v>
      </c>
      <c r="G5" s="33">
        <f>E5/F5-1</f>
        <v>0.0628497632371934</v>
      </c>
      <c r="H5" s="67">
        <v>2469</v>
      </c>
      <c r="I5" s="32">
        <v>2323</v>
      </c>
      <c r="J5" s="33">
        <f>H5/I5-1</f>
        <v>0.0628497632371934</v>
      </c>
      <c r="K5" s="67">
        <v>2469</v>
      </c>
      <c r="L5" s="32">
        <v>2323</v>
      </c>
      <c r="M5" s="33">
        <f>K5/L5-1</f>
        <v>0.0628497632371934</v>
      </c>
      <c r="N5" s="67">
        <v>2469</v>
      </c>
      <c r="O5" s="32">
        <v>2323</v>
      </c>
      <c r="P5" s="33">
        <f>N5/O5-1</f>
        <v>0.0628497632371934</v>
      </c>
      <c r="Q5" s="67">
        <v>2469</v>
      </c>
      <c r="R5" s="32">
        <v>2323</v>
      </c>
      <c r="S5" s="33">
        <f>Q5/R5-1</f>
        <v>0.0628497632371934</v>
      </c>
      <c r="T5" s="67">
        <v>2469</v>
      </c>
      <c r="U5" s="32">
        <v>2323</v>
      </c>
      <c r="V5" s="33">
        <f>T5/U5-1</f>
        <v>0.0628497632371934</v>
      </c>
    </row>
    <row r="6" ht="14.4" spans="1:22">
      <c r="A6" s="66" t="s">
        <v>414</v>
      </c>
      <c r="B6" s="67">
        <v>2470</v>
      </c>
      <c r="C6" s="32">
        <v>2324</v>
      </c>
      <c r="D6" s="32"/>
      <c r="E6" s="67">
        <v>2470</v>
      </c>
      <c r="F6" s="32">
        <v>2324</v>
      </c>
      <c r="G6" s="32"/>
      <c r="H6" s="67">
        <v>2470</v>
      </c>
      <c r="I6" s="32">
        <v>2324</v>
      </c>
      <c r="J6" s="32"/>
      <c r="K6" s="67">
        <v>2470</v>
      </c>
      <c r="L6" s="32">
        <v>2324</v>
      </c>
      <c r="M6" s="32"/>
      <c r="N6" s="67">
        <v>2470</v>
      </c>
      <c r="O6" s="32">
        <v>2324</v>
      </c>
      <c r="P6" s="32"/>
      <c r="Q6" s="67">
        <v>2470</v>
      </c>
      <c r="R6" s="32">
        <v>2324</v>
      </c>
      <c r="S6" s="32"/>
      <c r="T6" s="67">
        <v>2470</v>
      </c>
      <c r="U6" s="32">
        <v>2324</v>
      </c>
      <c r="V6" s="32"/>
    </row>
    <row r="7" ht="14.4" spans="1:22">
      <c r="A7" s="66" t="s">
        <v>416</v>
      </c>
      <c r="B7" s="67">
        <v>2471</v>
      </c>
      <c r="C7" s="32">
        <v>2325</v>
      </c>
      <c r="D7" s="32"/>
      <c r="E7" s="67">
        <v>2471</v>
      </c>
      <c r="F7" s="32">
        <v>2325</v>
      </c>
      <c r="G7" s="32"/>
      <c r="H7" s="67">
        <v>2471</v>
      </c>
      <c r="I7" s="32">
        <v>2325</v>
      </c>
      <c r="J7" s="32"/>
      <c r="K7" s="67">
        <v>2471</v>
      </c>
      <c r="L7" s="32">
        <v>2325</v>
      </c>
      <c r="M7" s="32"/>
      <c r="N7" s="67">
        <v>2471</v>
      </c>
      <c r="O7" s="32">
        <v>2325</v>
      </c>
      <c r="P7" s="32"/>
      <c r="Q7" s="67">
        <v>2471</v>
      </c>
      <c r="R7" s="32">
        <v>2325</v>
      </c>
      <c r="S7" s="32"/>
      <c r="T7" s="67">
        <v>2471</v>
      </c>
      <c r="U7" s="32">
        <v>2325</v>
      </c>
      <c r="V7" s="32"/>
    </row>
    <row r="8" ht="14.4" spans="1:22">
      <c r="A8" s="66" t="s">
        <v>418</v>
      </c>
      <c r="B8" s="67">
        <v>2472</v>
      </c>
      <c r="C8" s="32">
        <v>2326</v>
      </c>
      <c r="D8" s="32"/>
      <c r="E8" s="67">
        <v>2472</v>
      </c>
      <c r="F8" s="32">
        <v>2326</v>
      </c>
      <c r="G8" s="32"/>
      <c r="H8" s="67">
        <v>2472</v>
      </c>
      <c r="I8" s="32">
        <v>2326</v>
      </c>
      <c r="J8" s="32"/>
      <c r="K8" s="67">
        <v>2472</v>
      </c>
      <c r="L8" s="32">
        <v>2326</v>
      </c>
      <c r="M8" s="32"/>
      <c r="N8" s="67">
        <v>2472</v>
      </c>
      <c r="O8" s="32">
        <v>2326</v>
      </c>
      <c r="P8" s="32"/>
      <c r="Q8" s="67">
        <v>2472</v>
      </c>
      <c r="R8" s="32">
        <v>2326</v>
      </c>
      <c r="S8" s="32"/>
      <c r="T8" s="67">
        <v>2472</v>
      </c>
      <c r="U8" s="32">
        <v>2326</v>
      </c>
      <c r="V8" s="32"/>
    </row>
    <row r="9" ht="14.4" spans="1:22">
      <c r="A9" s="66" t="s">
        <v>420</v>
      </c>
      <c r="B9" s="67">
        <v>2473</v>
      </c>
      <c r="C9" s="32">
        <v>2327</v>
      </c>
      <c r="D9" s="32"/>
      <c r="E9" s="67">
        <v>2473</v>
      </c>
      <c r="F9" s="32">
        <v>2327</v>
      </c>
      <c r="G9" s="32"/>
      <c r="H9" s="67">
        <v>2473</v>
      </c>
      <c r="I9" s="32">
        <v>2327</v>
      </c>
      <c r="J9" s="32"/>
      <c r="K9" s="67">
        <v>2473</v>
      </c>
      <c r="L9" s="32">
        <v>2327</v>
      </c>
      <c r="M9" s="32"/>
      <c r="N9" s="67">
        <v>2473</v>
      </c>
      <c r="O9" s="32">
        <v>2327</v>
      </c>
      <c r="P9" s="32"/>
      <c r="Q9" s="67">
        <v>2473</v>
      </c>
      <c r="R9" s="32">
        <v>2327</v>
      </c>
      <c r="S9" s="32"/>
      <c r="T9" s="67">
        <v>2473</v>
      </c>
      <c r="U9" s="32">
        <v>2327</v>
      </c>
      <c r="V9" s="32"/>
    </row>
    <row r="10" ht="14.4" spans="1:22">
      <c r="A10" s="66" t="s">
        <v>430</v>
      </c>
      <c r="B10" s="67">
        <v>2474</v>
      </c>
      <c r="C10" s="32">
        <v>2328</v>
      </c>
      <c r="D10" s="32"/>
      <c r="E10" s="67">
        <v>2474</v>
      </c>
      <c r="F10" s="32">
        <v>2328</v>
      </c>
      <c r="G10" s="32"/>
      <c r="H10" s="67">
        <v>2474</v>
      </c>
      <c r="I10" s="32">
        <v>2328</v>
      </c>
      <c r="J10" s="32"/>
      <c r="K10" s="67">
        <v>2474</v>
      </c>
      <c r="L10" s="32">
        <v>2328</v>
      </c>
      <c r="M10" s="32"/>
      <c r="N10" s="67">
        <v>2474</v>
      </c>
      <c r="O10" s="32">
        <v>2328</v>
      </c>
      <c r="P10" s="32"/>
      <c r="Q10" s="67">
        <v>2474</v>
      </c>
      <c r="R10" s="32">
        <v>2328</v>
      </c>
      <c r="S10" s="32"/>
      <c r="T10" s="67">
        <v>2474</v>
      </c>
      <c r="U10" s="32">
        <v>2328</v>
      </c>
      <c r="V10" s="32"/>
    </row>
    <row r="11" ht="14.4" spans="1:22">
      <c r="A11" s="66" t="s">
        <v>438</v>
      </c>
      <c r="B11" s="67">
        <v>2475</v>
      </c>
      <c r="C11" s="32">
        <v>2329</v>
      </c>
      <c r="D11" s="32"/>
      <c r="E11" s="67">
        <v>2475</v>
      </c>
      <c r="F11" s="32">
        <v>2329</v>
      </c>
      <c r="G11" s="32"/>
      <c r="H11" s="67">
        <v>2475</v>
      </c>
      <c r="I11" s="32">
        <v>2329</v>
      </c>
      <c r="J11" s="32"/>
      <c r="K11" s="67">
        <v>2475</v>
      </c>
      <c r="L11" s="32">
        <v>2329</v>
      </c>
      <c r="M11" s="32"/>
      <c r="N11" s="67">
        <v>2475</v>
      </c>
      <c r="O11" s="32">
        <v>2329</v>
      </c>
      <c r="P11" s="32"/>
      <c r="Q11" s="67">
        <v>2475</v>
      </c>
      <c r="R11" s="32">
        <v>2329</v>
      </c>
      <c r="S11" s="32"/>
      <c r="T11" s="67">
        <v>2475</v>
      </c>
      <c r="U11" s="32">
        <v>2329</v>
      </c>
      <c r="V11" s="32"/>
    </row>
    <row r="12" ht="14.4" spans="1:22">
      <c r="A12" s="66" t="s">
        <v>439</v>
      </c>
      <c r="B12" s="67">
        <v>2476</v>
      </c>
      <c r="C12" s="32">
        <v>2330</v>
      </c>
      <c r="D12" s="32"/>
      <c r="E12" s="67">
        <v>2476</v>
      </c>
      <c r="F12" s="32">
        <v>2330</v>
      </c>
      <c r="G12" s="32"/>
      <c r="H12" s="67">
        <v>2476</v>
      </c>
      <c r="I12" s="32">
        <v>2330</v>
      </c>
      <c r="J12" s="32"/>
      <c r="K12" s="67">
        <v>2476</v>
      </c>
      <c r="L12" s="32">
        <v>2330</v>
      </c>
      <c r="M12" s="32"/>
      <c r="N12" s="67">
        <v>2476</v>
      </c>
      <c r="O12" s="32">
        <v>2330</v>
      </c>
      <c r="P12" s="32"/>
      <c r="Q12" s="67">
        <v>2476</v>
      </c>
      <c r="R12" s="32">
        <v>2330</v>
      </c>
      <c r="S12" s="32"/>
      <c r="T12" s="67">
        <v>2476</v>
      </c>
      <c r="U12" s="32">
        <v>2330</v>
      </c>
      <c r="V12" s="32"/>
    </row>
    <row r="13" ht="14.4" spans="1:22">
      <c r="A13" s="66" t="s">
        <v>440</v>
      </c>
      <c r="B13" s="67">
        <v>2477</v>
      </c>
      <c r="C13" s="32">
        <v>2331</v>
      </c>
      <c r="D13" s="32"/>
      <c r="E13" s="67">
        <v>2477</v>
      </c>
      <c r="F13" s="32">
        <v>2331</v>
      </c>
      <c r="G13" s="32"/>
      <c r="H13" s="67">
        <v>2477</v>
      </c>
      <c r="I13" s="32">
        <v>2331</v>
      </c>
      <c r="J13" s="32"/>
      <c r="K13" s="67">
        <v>2477</v>
      </c>
      <c r="L13" s="32">
        <v>2331</v>
      </c>
      <c r="M13" s="32"/>
      <c r="N13" s="67">
        <v>2477</v>
      </c>
      <c r="O13" s="32">
        <v>2331</v>
      </c>
      <c r="P13" s="32"/>
      <c r="Q13" s="67">
        <v>2477</v>
      </c>
      <c r="R13" s="32">
        <v>2331</v>
      </c>
      <c r="S13" s="32"/>
      <c r="T13" s="67">
        <v>2477</v>
      </c>
      <c r="U13" s="32">
        <v>2331</v>
      </c>
      <c r="V13" s="32"/>
    </row>
    <row r="14" ht="14.4" spans="1:22">
      <c r="A14" s="66" t="s">
        <v>441</v>
      </c>
      <c r="B14" s="67">
        <v>2478</v>
      </c>
      <c r="C14" s="32">
        <v>2332</v>
      </c>
      <c r="D14" s="32"/>
      <c r="E14" s="67">
        <v>2478</v>
      </c>
      <c r="F14" s="32">
        <v>2332</v>
      </c>
      <c r="G14" s="32"/>
      <c r="H14" s="67">
        <v>2478</v>
      </c>
      <c r="I14" s="32">
        <v>2332</v>
      </c>
      <c r="J14" s="32"/>
      <c r="K14" s="67">
        <v>2478</v>
      </c>
      <c r="L14" s="32">
        <v>2332</v>
      </c>
      <c r="M14" s="32"/>
      <c r="N14" s="67">
        <v>2478</v>
      </c>
      <c r="O14" s="32">
        <v>2332</v>
      </c>
      <c r="P14" s="32"/>
      <c r="Q14" s="67">
        <v>2478</v>
      </c>
      <c r="R14" s="32">
        <v>2332</v>
      </c>
      <c r="S14" s="32"/>
      <c r="T14" s="67">
        <v>2478</v>
      </c>
      <c r="U14" s="32">
        <v>2332</v>
      </c>
      <c r="V14" s="32"/>
    </row>
    <row r="15" ht="14.4" spans="1:22">
      <c r="A15" s="66" t="s">
        <v>632</v>
      </c>
      <c r="B15" s="67">
        <v>2479</v>
      </c>
      <c r="C15" s="32">
        <v>2333</v>
      </c>
      <c r="D15" s="32"/>
      <c r="E15" s="67">
        <v>2479</v>
      </c>
      <c r="F15" s="32">
        <v>2333</v>
      </c>
      <c r="G15" s="32"/>
      <c r="H15" s="67">
        <v>2479</v>
      </c>
      <c r="I15" s="32">
        <v>2333</v>
      </c>
      <c r="J15" s="32"/>
      <c r="K15" s="67">
        <v>2479</v>
      </c>
      <c r="L15" s="32">
        <v>2333</v>
      </c>
      <c r="M15" s="32"/>
      <c r="N15" s="67">
        <v>2479</v>
      </c>
      <c r="O15" s="32">
        <v>2333</v>
      </c>
      <c r="P15" s="32"/>
      <c r="Q15" s="67">
        <v>2479</v>
      </c>
      <c r="R15" s="32">
        <v>2333</v>
      </c>
      <c r="S15" s="32"/>
      <c r="T15" s="67">
        <v>2479</v>
      </c>
      <c r="U15" s="32">
        <v>2333</v>
      </c>
      <c r="V15" s="32"/>
    </row>
    <row r="16" ht="14.4" spans="1:22">
      <c r="A16" s="66" t="s">
        <v>633</v>
      </c>
      <c r="B16" s="67">
        <v>2480</v>
      </c>
      <c r="C16" s="32">
        <v>2334</v>
      </c>
      <c r="D16" s="32"/>
      <c r="E16" s="67">
        <v>2480</v>
      </c>
      <c r="F16" s="32">
        <v>2334</v>
      </c>
      <c r="G16" s="32"/>
      <c r="H16" s="67">
        <v>2480</v>
      </c>
      <c r="I16" s="32">
        <v>2334</v>
      </c>
      <c r="J16" s="32"/>
      <c r="K16" s="67">
        <v>2480</v>
      </c>
      <c r="L16" s="32">
        <v>2334</v>
      </c>
      <c r="M16" s="32"/>
      <c r="N16" s="67">
        <v>2480</v>
      </c>
      <c r="O16" s="32">
        <v>2334</v>
      </c>
      <c r="P16" s="32"/>
      <c r="Q16" s="67">
        <v>2480</v>
      </c>
      <c r="R16" s="32">
        <v>2334</v>
      </c>
      <c r="S16" s="32"/>
      <c r="T16" s="67">
        <v>2480</v>
      </c>
      <c r="U16" s="32">
        <v>2334</v>
      </c>
      <c r="V16" s="32"/>
    </row>
    <row r="17" ht="14.4" spans="1:22">
      <c r="A17" s="66" t="s">
        <v>634</v>
      </c>
      <c r="B17" s="67">
        <v>2481</v>
      </c>
      <c r="C17" s="32">
        <v>2335</v>
      </c>
      <c r="D17" s="32"/>
      <c r="E17" s="67">
        <v>2481</v>
      </c>
      <c r="F17" s="32">
        <v>2335</v>
      </c>
      <c r="G17" s="32"/>
      <c r="H17" s="67">
        <v>2481</v>
      </c>
      <c r="I17" s="32">
        <v>2335</v>
      </c>
      <c r="J17" s="32"/>
      <c r="K17" s="67">
        <v>2481</v>
      </c>
      <c r="L17" s="32">
        <v>2335</v>
      </c>
      <c r="M17" s="32"/>
      <c r="N17" s="67">
        <v>2481</v>
      </c>
      <c r="O17" s="32">
        <v>2335</v>
      </c>
      <c r="P17" s="32"/>
      <c r="Q17" s="67">
        <v>2481</v>
      </c>
      <c r="R17" s="32">
        <v>2335</v>
      </c>
      <c r="S17" s="32"/>
      <c r="T17" s="67">
        <v>2481</v>
      </c>
      <c r="U17" s="32">
        <v>2335</v>
      </c>
      <c r="V17" s="32"/>
    </row>
  </sheetData>
  <mergeCells count="8">
    <mergeCell ref="B3:D3"/>
    <mergeCell ref="E3:G3"/>
    <mergeCell ref="H3:J3"/>
    <mergeCell ref="K3:M3"/>
    <mergeCell ref="N3:P3"/>
    <mergeCell ref="Q3:S3"/>
    <mergeCell ref="T3:V3"/>
    <mergeCell ref="A1:M2"/>
  </mergeCells>
  <hyperlinks>
    <hyperlink ref="A5" location="'人员投入-部门'!A1" display="体系1"/>
    <hyperlink ref="B5" location="'人员投入-部门'!A1" display="2469"/>
    <hyperlink ref="A6" location="'人员投入-部门'!A1" display="体系2"/>
    <hyperlink ref="A7" location="'人员投入-部门'!A1" display="体系3"/>
    <hyperlink ref="A8" location="'人员投入-部门'!A1" display="体系4"/>
    <hyperlink ref="A9" location="'人员投入-部门'!A1" display="体系5"/>
    <hyperlink ref="A10" location="'人员投入-部门'!A1" display="体系6"/>
    <hyperlink ref="A11" location="'人员投入-部门'!A1" display="体系7"/>
    <hyperlink ref="A12" location="'人员投入-部门'!A1" display="体系8"/>
    <hyperlink ref="A13" location="'人员投入-部门'!A1" display="体系9"/>
    <hyperlink ref="A14" location="'人员投入-部门'!A1" display="体系10"/>
    <hyperlink ref="A15" location="'人员投入-部门'!A1" display="体系11"/>
    <hyperlink ref="A16" location="'人员投入-部门'!A1" display="体系12"/>
    <hyperlink ref="A17" location="'人员投入-部门'!A1" display="体系13"/>
    <hyperlink ref="B6" location="'人员投入-部门'!A1" display="2470"/>
    <hyperlink ref="B7" location="'人员投入-部门'!A1" display="2471"/>
    <hyperlink ref="B8" location="'人员投入-部门'!A1" display="2472"/>
    <hyperlink ref="B9" location="'人员投入-部门'!A1" display="2473"/>
    <hyperlink ref="B10" location="'人员投入-部门'!A1" display="2474"/>
    <hyperlink ref="B11" location="'人员投入-部门'!A1" display="2475"/>
    <hyperlink ref="B12" location="'人员投入-部门'!A1" display="2476"/>
    <hyperlink ref="B13" location="'人员投入-部门'!A1" display="2477"/>
    <hyperlink ref="B14" location="'人员投入-部门'!A1" display="2478"/>
    <hyperlink ref="B15" location="'人员投入-部门'!A1" display="2479"/>
    <hyperlink ref="B16" location="'人员投入-部门'!A1" display="2480"/>
    <hyperlink ref="B17" location="'人员投入-部门'!A1" display="2481"/>
    <hyperlink ref="E5" location="'人员投入-部门'!A1" display="2469"/>
    <hyperlink ref="E6" location="'人员投入-部门'!A1" display="2470"/>
    <hyperlink ref="E7" location="'人员投入-部门'!A1" display="2471"/>
    <hyperlink ref="E8" location="'人员投入-部门'!A1" display="2472"/>
    <hyperlink ref="E9" location="'人员投入-部门'!A1" display="2473"/>
    <hyperlink ref="E10" location="'人员投入-部门'!A1" display="2474"/>
    <hyperlink ref="E11" location="'人员投入-部门'!A1" display="2475"/>
    <hyperlink ref="E12" location="'人员投入-部门'!A1" display="2476"/>
    <hyperlink ref="E13" location="'人员投入-部门'!A1" display="2477"/>
    <hyperlink ref="E14" location="'人员投入-部门'!A1" display="2478"/>
    <hyperlink ref="E15" location="'人员投入-部门'!A1" display="2479"/>
    <hyperlink ref="E16" location="'人员投入-部门'!A1" display="2480"/>
    <hyperlink ref="E17" location="'人员投入-部门'!A1" display="2481"/>
    <hyperlink ref="H5" location="'人员投入-部门'!A1" display="2469"/>
    <hyperlink ref="H6" location="'人员投入-部门'!A1" display="2470"/>
    <hyperlink ref="H7" location="'人员投入-部门'!A1" display="2471"/>
    <hyperlink ref="H8" location="'人员投入-部门'!A1" display="2472"/>
    <hyperlink ref="H9" location="'人员投入-部门'!A1" display="2473"/>
    <hyperlink ref="H10" location="'人员投入-部门'!A1" display="2474"/>
    <hyperlink ref="H11" location="'人员投入-部门'!A1" display="2475"/>
    <hyperlink ref="H12" location="'人员投入-部门'!A1" display="2476"/>
    <hyperlink ref="H13" location="'人员投入-部门'!A1" display="2477"/>
    <hyperlink ref="H14" location="'人员投入-部门'!A1" display="2478"/>
    <hyperlink ref="H15" location="'人员投入-部门'!A1" display="2479"/>
    <hyperlink ref="H16" location="'人员投入-部门'!A1" display="2480"/>
    <hyperlink ref="H17" location="'人员投入-部门'!A1" display="2481"/>
    <hyperlink ref="K5" location="'人员投入-部门'!A1" display="2469"/>
    <hyperlink ref="K6" location="'人员投入-部门'!A1" display="2470"/>
    <hyperlink ref="K7" location="'人员投入-部门'!A1" display="2471"/>
    <hyperlink ref="K8" location="'人员投入-部门'!A1" display="2472"/>
    <hyperlink ref="K9" location="'人员投入-部门'!A1" display="2473"/>
    <hyperlink ref="K10" location="'人员投入-部门'!A1" display="2474"/>
    <hyperlink ref="K11" location="'人员投入-部门'!A1" display="2475"/>
    <hyperlink ref="K12" location="'人员投入-部门'!A1" display="2476"/>
    <hyperlink ref="K13" location="'人员投入-部门'!A1" display="2477"/>
    <hyperlink ref="K14" location="'人员投入-部门'!A1" display="2478"/>
    <hyperlink ref="K15" location="'人员投入-部门'!A1" display="2479"/>
    <hyperlink ref="K16" location="'人员投入-部门'!A1" display="2480"/>
    <hyperlink ref="K17" location="'人员投入-部门'!A1" display="2481"/>
    <hyperlink ref="N5" location="'人员投入-部门'!A1" display="2469"/>
    <hyperlink ref="N6" location="'人员投入-部门'!A1" display="2470"/>
    <hyperlink ref="N7" location="'人员投入-部门'!A1" display="2471"/>
    <hyperlink ref="N8" location="'人员投入-部门'!A1" display="2472"/>
    <hyperlink ref="N9" location="'人员投入-部门'!A1" display="2473"/>
    <hyperlink ref="N10" location="'人员投入-部门'!A1" display="2474"/>
    <hyperlink ref="N11" location="'人员投入-部门'!A1" display="2475"/>
    <hyperlink ref="N12" location="'人员投入-部门'!A1" display="2476"/>
    <hyperlink ref="N13" location="'人员投入-部门'!A1" display="2477"/>
    <hyperlink ref="N14" location="'人员投入-部门'!A1" display="2478"/>
    <hyperlink ref="N15" location="'人员投入-部门'!A1" display="2479"/>
    <hyperlink ref="N16" location="'人员投入-部门'!A1" display="2480"/>
    <hyperlink ref="N17" location="'人员投入-部门'!A1" display="2481"/>
    <hyperlink ref="Q5" location="'人员投入-部门'!A1" display="2469"/>
    <hyperlink ref="Q6" location="'人员投入-部门'!A1" display="2470"/>
    <hyperlink ref="Q7" location="'人员投入-部门'!A1" display="2471"/>
    <hyperlink ref="Q8" location="'人员投入-部门'!A1" display="2472"/>
    <hyperlink ref="Q9" location="'人员投入-部门'!A1" display="2473"/>
    <hyperlink ref="Q10" location="'人员投入-部门'!A1" display="2474"/>
    <hyperlink ref="Q11" location="'人员投入-部门'!A1" display="2475"/>
    <hyperlink ref="Q12" location="'人员投入-部门'!A1" display="2476"/>
    <hyperlink ref="Q13" location="'人员投入-部门'!A1" display="2477"/>
    <hyperlink ref="Q14" location="'人员投入-部门'!A1" display="2478"/>
    <hyperlink ref="Q15" location="'人员投入-部门'!A1" display="2479"/>
    <hyperlink ref="Q16" location="'人员投入-部门'!A1" display="2480"/>
    <hyperlink ref="Q17" location="'人员投入-部门'!A1" display="2481"/>
    <hyperlink ref="T5" location="'人员投入-部门'!A1" display="2469"/>
    <hyperlink ref="T6" location="'人员投入-部门'!A1" display="2470"/>
    <hyperlink ref="T7" location="'人员投入-部门'!A1" display="2471"/>
    <hyperlink ref="T8" location="'人员投入-部门'!A1" display="2472"/>
    <hyperlink ref="T9" location="'人员投入-部门'!A1" display="2473"/>
    <hyperlink ref="T10" location="'人员投入-部门'!A1" display="2474"/>
    <hyperlink ref="T11" location="'人员投入-部门'!A1" display="2475"/>
    <hyperlink ref="T12" location="'人员投入-部门'!A1" display="2476"/>
    <hyperlink ref="T13" location="'人员投入-部门'!A1" display="2477"/>
    <hyperlink ref="T14" location="'人员投入-部门'!A1" display="2478"/>
    <hyperlink ref="T15" location="'人员投入-部门'!A1" display="2479"/>
    <hyperlink ref="T16" location="'人员投入-部门'!A1" display="2480"/>
    <hyperlink ref="T17" location="'人员投入-部门'!A1" display="2481"/>
  </hyperlink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V17"/>
  <sheetViews>
    <sheetView workbookViewId="0">
      <pane xSplit="1" ySplit="2" topLeftCell="B3" activePane="bottomRight" state="frozenSplit"/>
      <selection/>
      <selection pane="topRight"/>
      <selection pane="bottomLeft"/>
      <selection pane="bottomRight" activeCell="A1" sqref="A1:M2"/>
    </sheetView>
  </sheetViews>
  <sheetFormatPr defaultColWidth="9.10185185185185" defaultRowHeight="13.2"/>
  <cols>
    <col min="1" max="1" width="11.4351851851852" customWidth="1"/>
    <col min="2" max="2" width="10.9351851851852" customWidth="1"/>
    <col min="3" max="3" width="13.8611111111111" customWidth="1"/>
    <col min="4" max="4" width="8.87037037037037" customWidth="1"/>
    <col min="8" max="8" width="11.1388888888889" customWidth="1"/>
  </cols>
  <sheetData>
    <row r="1" spans="1:13">
      <c r="A1" s="63" t="s">
        <v>1108</v>
      </c>
      <c r="B1" s="64"/>
      <c r="C1" s="64"/>
      <c r="D1" s="64"/>
      <c r="E1" s="64"/>
      <c r="F1" s="64"/>
      <c r="G1" s="64"/>
      <c r="H1" s="64"/>
      <c r="I1" s="64"/>
      <c r="J1" s="64"/>
      <c r="K1" s="64"/>
      <c r="L1" s="64"/>
      <c r="M1" s="64"/>
    </row>
    <row r="2" spans="1:13">
      <c r="A2" s="63"/>
      <c r="B2" s="64"/>
      <c r="C2" s="64"/>
      <c r="D2" s="64"/>
      <c r="E2" s="64"/>
      <c r="F2" s="64"/>
      <c r="G2" s="64"/>
      <c r="H2" s="64"/>
      <c r="I2" s="64"/>
      <c r="J2" s="64"/>
      <c r="K2" s="64"/>
      <c r="L2" s="64"/>
      <c r="M2" s="64"/>
    </row>
    <row r="3" spans="1:22">
      <c r="A3" s="32"/>
      <c r="B3" s="30" t="s">
        <v>1109</v>
      </c>
      <c r="C3" s="30"/>
      <c r="D3" s="30"/>
      <c r="E3" s="30" t="s">
        <v>1110</v>
      </c>
      <c r="F3" s="30"/>
      <c r="G3" s="30"/>
      <c r="H3" s="30" t="s">
        <v>1111</v>
      </c>
      <c r="I3" s="30"/>
      <c r="J3" s="30"/>
      <c r="K3" s="30" t="s">
        <v>1112</v>
      </c>
      <c r="L3" s="30"/>
      <c r="M3" s="30"/>
      <c r="N3" s="30" t="s">
        <v>1029</v>
      </c>
      <c r="O3" s="30"/>
      <c r="P3" s="30"/>
      <c r="Q3" s="30" t="s">
        <v>1113</v>
      </c>
      <c r="R3" s="30"/>
      <c r="S3" s="30"/>
      <c r="T3" s="30" t="s">
        <v>1114</v>
      </c>
      <c r="U3" s="30"/>
      <c r="V3" s="30"/>
    </row>
    <row r="4" spans="1:22">
      <c r="A4" s="32"/>
      <c r="B4" s="32" t="s">
        <v>428</v>
      </c>
      <c r="C4" s="32" t="s">
        <v>380</v>
      </c>
      <c r="D4" s="32" t="s">
        <v>392</v>
      </c>
      <c r="E4" s="32" t="s">
        <v>428</v>
      </c>
      <c r="F4" s="32" t="s">
        <v>380</v>
      </c>
      <c r="G4" s="32" t="s">
        <v>392</v>
      </c>
      <c r="H4" s="32" t="s">
        <v>428</v>
      </c>
      <c r="I4" s="32" t="s">
        <v>380</v>
      </c>
      <c r="J4" s="32" t="s">
        <v>392</v>
      </c>
      <c r="K4" s="32" t="s">
        <v>428</v>
      </c>
      <c r="L4" s="32" t="s">
        <v>380</v>
      </c>
      <c r="M4" s="32" t="s">
        <v>392</v>
      </c>
      <c r="N4" s="32" t="s">
        <v>428</v>
      </c>
      <c r="O4" s="32" t="s">
        <v>380</v>
      </c>
      <c r="P4" s="32" t="s">
        <v>392</v>
      </c>
      <c r="Q4" s="32" t="s">
        <v>428</v>
      </c>
      <c r="R4" s="32" t="s">
        <v>380</v>
      </c>
      <c r="S4" s="32" t="s">
        <v>392</v>
      </c>
      <c r="T4" s="32" t="s">
        <v>428</v>
      </c>
      <c r="U4" s="32" t="s">
        <v>380</v>
      </c>
      <c r="V4" s="32" t="s">
        <v>392</v>
      </c>
    </row>
    <row r="5" ht="14.4" spans="1:22">
      <c r="A5" s="65" t="s">
        <v>445</v>
      </c>
      <c r="B5" s="32">
        <v>2469</v>
      </c>
      <c r="C5" s="32">
        <v>2323</v>
      </c>
      <c r="D5" s="33">
        <f>B5/C5-1</f>
        <v>0.0628497632371934</v>
      </c>
      <c r="E5" s="32"/>
      <c r="F5" s="32"/>
      <c r="G5" s="32"/>
      <c r="H5" s="32"/>
      <c r="I5" s="32"/>
      <c r="J5" s="32"/>
      <c r="K5" s="32"/>
      <c r="L5" s="32"/>
      <c r="M5" s="32"/>
      <c r="N5" s="32"/>
      <c r="O5" s="32"/>
      <c r="P5" s="32"/>
      <c r="Q5" s="32"/>
      <c r="R5" s="32"/>
      <c r="S5" s="32"/>
      <c r="T5" s="32"/>
      <c r="U5" s="32"/>
      <c r="V5" s="32"/>
    </row>
    <row r="6" ht="14.4" spans="1:22">
      <c r="A6" s="65" t="s">
        <v>446</v>
      </c>
      <c r="B6" s="32"/>
      <c r="C6" s="32"/>
      <c r="D6" s="32"/>
      <c r="E6" s="32"/>
      <c r="F6" s="32"/>
      <c r="G6" s="32"/>
      <c r="H6" s="32"/>
      <c r="I6" s="32"/>
      <c r="J6" s="32"/>
      <c r="K6" s="32"/>
      <c r="L6" s="32"/>
      <c r="M6" s="32"/>
      <c r="N6" s="32"/>
      <c r="O6" s="32"/>
      <c r="P6" s="32"/>
      <c r="Q6" s="32"/>
      <c r="R6" s="32"/>
      <c r="S6" s="32"/>
      <c r="T6" s="32"/>
      <c r="U6" s="32"/>
      <c r="V6" s="32"/>
    </row>
    <row r="7" ht="14.4" spans="1:22">
      <c r="A7" s="65" t="s">
        <v>447</v>
      </c>
      <c r="B7" s="32"/>
      <c r="C7" s="32"/>
      <c r="D7" s="32"/>
      <c r="E7" s="32"/>
      <c r="F7" s="32"/>
      <c r="G7" s="32"/>
      <c r="H7" s="32"/>
      <c r="I7" s="32"/>
      <c r="J7" s="32"/>
      <c r="K7" s="32"/>
      <c r="L7" s="32"/>
      <c r="M7" s="32"/>
      <c r="N7" s="32"/>
      <c r="O7" s="32"/>
      <c r="P7" s="32"/>
      <c r="Q7" s="32"/>
      <c r="R7" s="32"/>
      <c r="S7" s="32"/>
      <c r="T7" s="32"/>
      <c r="U7" s="32"/>
      <c r="V7" s="32"/>
    </row>
    <row r="8" ht="14.4" spans="1:22">
      <c r="A8" s="65" t="s">
        <v>448</v>
      </c>
      <c r="B8" s="32"/>
      <c r="C8" s="32"/>
      <c r="D8" s="32"/>
      <c r="E8" s="32"/>
      <c r="F8" s="32"/>
      <c r="G8" s="32"/>
      <c r="H8" s="32"/>
      <c r="I8" s="32"/>
      <c r="J8" s="32"/>
      <c r="K8" s="32"/>
      <c r="L8" s="32"/>
      <c r="M8" s="32"/>
      <c r="N8" s="32"/>
      <c r="O8" s="32"/>
      <c r="P8" s="32"/>
      <c r="Q8" s="32"/>
      <c r="R8" s="32"/>
      <c r="S8" s="32"/>
      <c r="T8" s="32"/>
      <c r="U8" s="32"/>
      <c r="V8" s="32"/>
    </row>
    <row r="9" ht="14.4" spans="1:22">
      <c r="A9" s="65" t="s">
        <v>449</v>
      </c>
      <c r="B9" s="32"/>
      <c r="C9" s="32"/>
      <c r="D9" s="32"/>
      <c r="E9" s="32"/>
      <c r="F9" s="32"/>
      <c r="G9" s="32"/>
      <c r="H9" s="32"/>
      <c r="I9" s="32"/>
      <c r="J9" s="32"/>
      <c r="K9" s="32"/>
      <c r="L9" s="32"/>
      <c r="M9" s="32"/>
      <c r="N9" s="32"/>
      <c r="O9" s="32"/>
      <c r="P9" s="32"/>
      <c r="Q9" s="32"/>
      <c r="R9" s="32"/>
      <c r="S9" s="32"/>
      <c r="T9" s="32"/>
      <c r="U9" s="32"/>
      <c r="V9" s="32"/>
    </row>
    <row r="10" ht="14.4" spans="1:22">
      <c r="A10" s="65" t="s">
        <v>450</v>
      </c>
      <c r="B10" s="32"/>
      <c r="C10" s="32"/>
      <c r="D10" s="32"/>
      <c r="E10" s="32"/>
      <c r="F10" s="32"/>
      <c r="G10" s="32"/>
      <c r="H10" s="32"/>
      <c r="I10" s="32"/>
      <c r="J10" s="32"/>
      <c r="K10" s="32"/>
      <c r="L10" s="32"/>
      <c r="M10" s="32"/>
      <c r="N10" s="32"/>
      <c r="O10" s="32"/>
      <c r="P10" s="32"/>
      <c r="Q10" s="32"/>
      <c r="R10" s="32"/>
      <c r="S10" s="32"/>
      <c r="T10" s="32"/>
      <c r="U10" s="32"/>
      <c r="V10" s="32"/>
    </row>
    <row r="11" ht="14.4" spans="1:22">
      <c r="A11" s="65" t="s">
        <v>451</v>
      </c>
      <c r="B11" s="32"/>
      <c r="C11" s="32"/>
      <c r="D11" s="32"/>
      <c r="E11" s="32"/>
      <c r="F11" s="32"/>
      <c r="G11" s="32"/>
      <c r="H11" s="32"/>
      <c r="I11" s="32"/>
      <c r="J11" s="32"/>
      <c r="K11" s="32"/>
      <c r="L11" s="32"/>
      <c r="M11" s="32"/>
      <c r="N11" s="32"/>
      <c r="O11" s="32"/>
      <c r="P11" s="32"/>
      <c r="Q11" s="32"/>
      <c r="R11" s="32"/>
      <c r="S11" s="32"/>
      <c r="T11" s="32"/>
      <c r="U11" s="32"/>
      <c r="V11" s="32"/>
    </row>
    <row r="12" ht="14.4" spans="1:22">
      <c r="A12" s="65" t="s">
        <v>452</v>
      </c>
      <c r="B12" s="32"/>
      <c r="C12" s="32"/>
      <c r="D12" s="32"/>
      <c r="E12" s="32"/>
      <c r="F12" s="32"/>
      <c r="G12" s="32"/>
      <c r="H12" s="32"/>
      <c r="I12" s="32"/>
      <c r="J12" s="32"/>
      <c r="K12" s="32"/>
      <c r="L12" s="32"/>
      <c r="M12" s="32"/>
      <c r="N12" s="32"/>
      <c r="O12" s="32"/>
      <c r="P12" s="32"/>
      <c r="Q12" s="32"/>
      <c r="R12" s="32"/>
      <c r="S12" s="32"/>
      <c r="T12" s="32"/>
      <c r="U12" s="32"/>
      <c r="V12" s="32"/>
    </row>
    <row r="13" ht="14.4" spans="1:22">
      <c r="A13" s="65" t="s">
        <v>453</v>
      </c>
      <c r="B13" s="32"/>
      <c r="C13" s="32"/>
      <c r="D13" s="32"/>
      <c r="E13" s="32"/>
      <c r="F13" s="32"/>
      <c r="G13" s="32"/>
      <c r="H13" s="32"/>
      <c r="I13" s="32"/>
      <c r="J13" s="32"/>
      <c r="K13" s="32"/>
      <c r="L13" s="32"/>
      <c r="M13" s="32"/>
      <c r="N13" s="32"/>
      <c r="O13" s="32"/>
      <c r="P13" s="32"/>
      <c r="Q13" s="32"/>
      <c r="R13" s="32"/>
      <c r="S13" s="32"/>
      <c r="T13" s="32"/>
      <c r="U13" s="32"/>
      <c r="V13" s="32"/>
    </row>
    <row r="14" ht="14.4" spans="1:22">
      <c r="A14" s="65" t="s">
        <v>665</v>
      </c>
      <c r="B14" s="32"/>
      <c r="C14" s="32"/>
      <c r="D14" s="32"/>
      <c r="E14" s="32"/>
      <c r="F14" s="32"/>
      <c r="G14" s="32"/>
      <c r="H14" s="32"/>
      <c r="I14" s="32"/>
      <c r="J14" s="32"/>
      <c r="K14" s="32"/>
      <c r="L14" s="32"/>
      <c r="M14" s="32"/>
      <c r="N14" s="32"/>
      <c r="O14" s="32"/>
      <c r="P14" s="32"/>
      <c r="Q14" s="32"/>
      <c r="R14" s="32"/>
      <c r="S14" s="32"/>
      <c r="T14" s="32"/>
      <c r="U14" s="32"/>
      <c r="V14" s="32"/>
    </row>
    <row r="15" ht="14.4" spans="1:22">
      <c r="A15" s="65" t="s">
        <v>666</v>
      </c>
      <c r="B15" s="32"/>
      <c r="C15" s="32"/>
      <c r="D15" s="32"/>
      <c r="E15" s="32"/>
      <c r="F15" s="32"/>
      <c r="G15" s="32"/>
      <c r="H15" s="32"/>
      <c r="I15" s="32"/>
      <c r="J15" s="32"/>
      <c r="K15" s="32"/>
      <c r="L15" s="32"/>
      <c r="M15" s="32"/>
      <c r="N15" s="32"/>
      <c r="O15" s="32"/>
      <c r="P15" s="32"/>
      <c r="Q15" s="32"/>
      <c r="R15" s="32"/>
      <c r="S15" s="32"/>
      <c r="T15" s="32"/>
      <c r="U15" s="32"/>
      <c r="V15" s="32"/>
    </row>
    <row r="16" ht="14.4" spans="1:22">
      <c r="A16" s="65" t="s">
        <v>667</v>
      </c>
      <c r="B16" s="32"/>
      <c r="C16" s="32"/>
      <c r="D16" s="32"/>
      <c r="E16" s="32"/>
      <c r="F16" s="32"/>
      <c r="G16" s="32"/>
      <c r="H16" s="32"/>
      <c r="I16" s="32"/>
      <c r="J16" s="32"/>
      <c r="K16" s="32"/>
      <c r="L16" s="32"/>
      <c r="M16" s="32"/>
      <c r="N16" s="32"/>
      <c r="O16" s="32"/>
      <c r="P16" s="32"/>
      <c r="Q16" s="32"/>
      <c r="R16" s="32"/>
      <c r="S16" s="32"/>
      <c r="T16" s="32"/>
      <c r="U16" s="32"/>
      <c r="V16" s="32"/>
    </row>
    <row r="17" ht="14.4" spans="1:22">
      <c r="A17" s="65" t="s">
        <v>672</v>
      </c>
      <c r="B17" s="32"/>
      <c r="C17" s="32"/>
      <c r="D17" s="32"/>
      <c r="E17" s="32"/>
      <c r="F17" s="32"/>
      <c r="G17" s="32"/>
      <c r="H17" s="32"/>
      <c r="I17" s="32"/>
      <c r="J17" s="32"/>
      <c r="K17" s="32"/>
      <c r="L17" s="32"/>
      <c r="M17" s="32"/>
      <c r="N17" s="32"/>
      <c r="O17" s="32"/>
      <c r="P17" s="32"/>
      <c r="Q17" s="32"/>
      <c r="R17" s="32"/>
      <c r="S17" s="32"/>
      <c r="T17" s="32"/>
      <c r="U17" s="32"/>
      <c r="V17" s="32"/>
    </row>
  </sheetData>
  <mergeCells count="8">
    <mergeCell ref="B3:D3"/>
    <mergeCell ref="E3:G3"/>
    <mergeCell ref="H3:J3"/>
    <mergeCell ref="K3:M3"/>
    <mergeCell ref="N3:P3"/>
    <mergeCell ref="Q3:S3"/>
    <mergeCell ref="T3:V3"/>
    <mergeCell ref="A1:M2"/>
  </mergeCell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M19"/>
  <sheetViews>
    <sheetView workbookViewId="0">
      <pane xSplit="1" ySplit="2" topLeftCell="B3" activePane="bottomRight" state="frozenSplit"/>
      <selection/>
      <selection pane="topRight"/>
      <selection pane="bottomLeft"/>
      <selection pane="bottomRight" activeCell="A1" sqref="A1:M2"/>
    </sheetView>
  </sheetViews>
  <sheetFormatPr defaultColWidth="9.10185185185185" defaultRowHeight="13.2"/>
  <cols>
    <col min="1" max="1" width="11.4351851851852" customWidth="1"/>
    <col min="2" max="2" width="10.9351851851852" customWidth="1"/>
    <col min="3" max="3" width="13.8611111111111" customWidth="1"/>
    <col min="4" max="4" width="8.87037037037037" customWidth="1"/>
    <col min="8" max="8" width="11.1388888888889" customWidth="1"/>
  </cols>
  <sheetData>
    <row r="1" spans="1:13">
      <c r="A1" s="63" t="s">
        <v>1115</v>
      </c>
      <c r="B1" s="64"/>
      <c r="C1" s="64"/>
      <c r="D1" s="64"/>
      <c r="E1" s="64"/>
      <c r="F1" s="64"/>
      <c r="G1" s="64"/>
      <c r="H1" s="64"/>
      <c r="I1" s="64"/>
      <c r="J1" s="64"/>
      <c r="K1" s="64"/>
      <c r="L1" s="64"/>
      <c r="M1" s="64"/>
    </row>
    <row r="2" spans="1:13">
      <c r="A2" s="63"/>
      <c r="B2" s="64"/>
      <c r="C2" s="64"/>
      <c r="D2" s="64"/>
      <c r="E2" s="64"/>
      <c r="F2" s="64"/>
      <c r="G2" s="64"/>
      <c r="H2" s="64"/>
      <c r="I2" s="64"/>
      <c r="J2" s="64"/>
      <c r="K2" s="64"/>
      <c r="L2" s="64"/>
      <c r="M2" s="64"/>
    </row>
    <row r="5" spans="1:13">
      <c r="A5" s="32"/>
      <c r="B5" s="30" t="s">
        <v>1116</v>
      </c>
      <c r="C5" s="30"/>
      <c r="D5" s="30"/>
      <c r="E5" s="30" t="s">
        <v>1117</v>
      </c>
      <c r="F5" s="30"/>
      <c r="G5" s="30"/>
      <c r="H5" s="30" t="s">
        <v>1118</v>
      </c>
      <c r="I5" s="30"/>
      <c r="J5" s="30"/>
      <c r="K5" s="30" t="s">
        <v>1119</v>
      </c>
      <c r="L5" s="30"/>
      <c r="M5" s="30"/>
    </row>
    <row r="6" spans="1:13">
      <c r="A6" s="32"/>
      <c r="B6" s="32" t="s">
        <v>428</v>
      </c>
      <c r="C6" s="32" t="s">
        <v>380</v>
      </c>
      <c r="D6" s="32" t="s">
        <v>392</v>
      </c>
      <c r="E6" s="32" t="s">
        <v>428</v>
      </c>
      <c r="F6" s="32" t="s">
        <v>380</v>
      </c>
      <c r="G6" s="32" t="s">
        <v>392</v>
      </c>
      <c r="H6" s="32" t="s">
        <v>428</v>
      </c>
      <c r="I6" s="32" t="s">
        <v>380</v>
      </c>
      <c r="J6" s="32" t="s">
        <v>392</v>
      </c>
      <c r="K6" s="32" t="s">
        <v>428</v>
      </c>
      <c r="L6" s="32" t="s">
        <v>380</v>
      </c>
      <c r="M6" s="32" t="s">
        <v>392</v>
      </c>
    </row>
    <row r="7" ht="14.4" spans="1:13">
      <c r="A7" s="66" t="s">
        <v>410</v>
      </c>
      <c r="B7" s="31">
        <v>2469</v>
      </c>
      <c r="C7" s="32">
        <v>2323</v>
      </c>
      <c r="D7" s="33">
        <f>B7/C7-1</f>
        <v>0.0628497632371934</v>
      </c>
      <c r="E7" s="67">
        <v>2469</v>
      </c>
      <c r="F7" s="32">
        <v>2323</v>
      </c>
      <c r="G7" s="32"/>
      <c r="H7" s="67">
        <v>2469</v>
      </c>
      <c r="I7" s="32">
        <v>2323</v>
      </c>
      <c r="J7" s="32"/>
      <c r="K7" s="67">
        <v>2469</v>
      </c>
      <c r="L7" s="32">
        <v>2323</v>
      </c>
      <c r="M7" s="32"/>
    </row>
    <row r="8" ht="14.4" spans="1:13">
      <c r="A8" s="66" t="s">
        <v>414</v>
      </c>
      <c r="B8" s="67">
        <v>2470</v>
      </c>
      <c r="C8" s="32">
        <v>2324</v>
      </c>
      <c r="D8" s="32"/>
      <c r="E8" s="67">
        <v>2470</v>
      </c>
      <c r="F8" s="32">
        <v>2324</v>
      </c>
      <c r="G8" s="32"/>
      <c r="H8" s="67">
        <v>2470</v>
      </c>
      <c r="I8" s="32">
        <v>2324</v>
      </c>
      <c r="J8" s="32"/>
      <c r="K8" s="67">
        <v>2470</v>
      </c>
      <c r="L8" s="32">
        <v>2324</v>
      </c>
      <c r="M8" s="32"/>
    </row>
    <row r="9" ht="14.4" spans="1:13">
      <c r="A9" s="66" t="s">
        <v>416</v>
      </c>
      <c r="B9" s="67">
        <v>2471</v>
      </c>
      <c r="C9" s="32">
        <v>2325</v>
      </c>
      <c r="D9" s="32"/>
      <c r="E9" s="67">
        <v>2471</v>
      </c>
      <c r="F9" s="32">
        <v>2325</v>
      </c>
      <c r="G9" s="32"/>
      <c r="H9" s="67">
        <v>2471</v>
      </c>
      <c r="I9" s="32">
        <v>2325</v>
      </c>
      <c r="J9" s="32"/>
      <c r="K9" s="67">
        <v>2471</v>
      </c>
      <c r="L9" s="32">
        <v>2325</v>
      </c>
      <c r="M9" s="32"/>
    </row>
    <row r="10" ht="14.4" spans="1:13">
      <c r="A10" s="66" t="s">
        <v>418</v>
      </c>
      <c r="B10" s="67">
        <v>2472</v>
      </c>
      <c r="C10" s="32">
        <v>2326</v>
      </c>
      <c r="D10" s="32"/>
      <c r="E10" s="67">
        <v>2472</v>
      </c>
      <c r="F10" s="32">
        <v>2326</v>
      </c>
      <c r="G10" s="32"/>
      <c r="H10" s="67">
        <v>2472</v>
      </c>
      <c r="I10" s="32">
        <v>2326</v>
      </c>
      <c r="J10" s="32"/>
      <c r="K10" s="67">
        <v>2472</v>
      </c>
      <c r="L10" s="32">
        <v>2326</v>
      </c>
      <c r="M10" s="32"/>
    </row>
    <row r="11" ht="14.4" spans="1:13">
      <c r="A11" s="66" t="s">
        <v>420</v>
      </c>
      <c r="B11" s="67">
        <v>2473</v>
      </c>
      <c r="C11" s="32">
        <v>2327</v>
      </c>
      <c r="D11" s="32"/>
      <c r="E11" s="67">
        <v>2473</v>
      </c>
      <c r="F11" s="32">
        <v>2327</v>
      </c>
      <c r="G11" s="32"/>
      <c r="H11" s="67">
        <v>2473</v>
      </c>
      <c r="I11" s="32">
        <v>2327</v>
      </c>
      <c r="J11" s="32"/>
      <c r="K11" s="67">
        <v>2473</v>
      </c>
      <c r="L11" s="32">
        <v>2327</v>
      </c>
      <c r="M11" s="32"/>
    </row>
    <row r="12" ht="14.4" spans="1:13">
      <c r="A12" s="66" t="s">
        <v>430</v>
      </c>
      <c r="B12" s="67">
        <v>2474</v>
      </c>
      <c r="C12" s="32">
        <v>2328</v>
      </c>
      <c r="D12" s="32"/>
      <c r="E12" s="67">
        <v>2474</v>
      </c>
      <c r="F12" s="32">
        <v>2328</v>
      </c>
      <c r="G12" s="32"/>
      <c r="H12" s="67">
        <v>2474</v>
      </c>
      <c r="I12" s="32">
        <v>2328</v>
      </c>
      <c r="J12" s="32"/>
      <c r="K12" s="67">
        <v>2474</v>
      </c>
      <c r="L12" s="32">
        <v>2328</v>
      </c>
      <c r="M12" s="32"/>
    </row>
    <row r="13" ht="14.4" spans="1:13">
      <c r="A13" s="66" t="s">
        <v>438</v>
      </c>
      <c r="B13" s="67">
        <v>2475</v>
      </c>
      <c r="C13" s="32">
        <v>2329</v>
      </c>
      <c r="D13" s="32"/>
      <c r="E13" s="67">
        <v>2475</v>
      </c>
      <c r="F13" s="32">
        <v>2329</v>
      </c>
      <c r="G13" s="32"/>
      <c r="H13" s="67">
        <v>2475</v>
      </c>
      <c r="I13" s="32">
        <v>2329</v>
      </c>
      <c r="J13" s="32"/>
      <c r="K13" s="67">
        <v>2475</v>
      </c>
      <c r="L13" s="32">
        <v>2329</v>
      </c>
      <c r="M13" s="32"/>
    </row>
    <row r="14" ht="14.4" spans="1:13">
      <c r="A14" s="66" t="s">
        <v>439</v>
      </c>
      <c r="B14" s="67">
        <v>2476</v>
      </c>
      <c r="C14" s="32">
        <v>2330</v>
      </c>
      <c r="D14" s="32"/>
      <c r="E14" s="67">
        <v>2476</v>
      </c>
      <c r="F14" s="32">
        <v>2330</v>
      </c>
      <c r="G14" s="32"/>
      <c r="H14" s="67">
        <v>2476</v>
      </c>
      <c r="I14" s="32">
        <v>2330</v>
      </c>
      <c r="J14" s="32"/>
      <c r="K14" s="67">
        <v>2476</v>
      </c>
      <c r="L14" s="32">
        <v>2330</v>
      </c>
      <c r="M14" s="32"/>
    </row>
    <row r="15" ht="14.4" spans="1:13">
      <c r="A15" s="66" t="s">
        <v>440</v>
      </c>
      <c r="B15" s="67">
        <v>2477</v>
      </c>
      <c r="C15" s="32">
        <v>2331</v>
      </c>
      <c r="D15" s="32"/>
      <c r="E15" s="67">
        <v>2477</v>
      </c>
      <c r="F15" s="32">
        <v>2331</v>
      </c>
      <c r="G15" s="32"/>
      <c r="H15" s="67">
        <v>2477</v>
      </c>
      <c r="I15" s="32">
        <v>2331</v>
      </c>
      <c r="J15" s="32"/>
      <c r="K15" s="67">
        <v>2477</v>
      </c>
      <c r="L15" s="32">
        <v>2331</v>
      </c>
      <c r="M15" s="32"/>
    </row>
    <row r="16" ht="14.4" spans="1:13">
      <c r="A16" s="66" t="s">
        <v>441</v>
      </c>
      <c r="B16" s="67">
        <v>2478</v>
      </c>
      <c r="C16" s="32">
        <v>2332</v>
      </c>
      <c r="D16" s="32"/>
      <c r="E16" s="67">
        <v>2478</v>
      </c>
      <c r="F16" s="32">
        <v>2332</v>
      </c>
      <c r="G16" s="32"/>
      <c r="H16" s="67">
        <v>2478</v>
      </c>
      <c r="I16" s="32">
        <v>2332</v>
      </c>
      <c r="J16" s="32"/>
      <c r="K16" s="67">
        <v>2478</v>
      </c>
      <c r="L16" s="32">
        <v>2332</v>
      </c>
      <c r="M16" s="32"/>
    </row>
    <row r="17" ht="14.4" spans="1:13">
      <c r="A17" s="66" t="s">
        <v>632</v>
      </c>
      <c r="B17" s="67">
        <v>2479</v>
      </c>
      <c r="C17" s="32">
        <v>2333</v>
      </c>
      <c r="D17" s="32"/>
      <c r="E17" s="67">
        <v>2479</v>
      </c>
      <c r="F17" s="32">
        <v>2333</v>
      </c>
      <c r="G17" s="32"/>
      <c r="H17" s="67">
        <v>2479</v>
      </c>
      <c r="I17" s="32">
        <v>2333</v>
      </c>
      <c r="J17" s="32"/>
      <c r="K17" s="67">
        <v>2479</v>
      </c>
      <c r="L17" s="32">
        <v>2333</v>
      </c>
      <c r="M17" s="32"/>
    </row>
    <row r="18" ht="14.4" spans="1:13">
      <c r="A18" s="66" t="s">
        <v>633</v>
      </c>
      <c r="B18" s="67">
        <v>2480</v>
      </c>
      <c r="C18" s="32">
        <v>2334</v>
      </c>
      <c r="D18" s="32"/>
      <c r="E18" s="67">
        <v>2480</v>
      </c>
      <c r="F18" s="32">
        <v>2334</v>
      </c>
      <c r="G18" s="32"/>
      <c r="H18" s="67">
        <v>2480</v>
      </c>
      <c r="I18" s="32">
        <v>2334</v>
      </c>
      <c r="J18" s="32"/>
      <c r="K18" s="67">
        <v>2480</v>
      </c>
      <c r="L18" s="32">
        <v>2334</v>
      </c>
      <c r="M18" s="32"/>
    </row>
    <row r="19" ht="14.4" spans="1:13">
      <c r="A19" s="66" t="s">
        <v>634</v>
      </c>
      <c r="B19" s="67">
        <v>2481</v>
      </c>
      <c r="C19" s="32">
        <v>2335</v>
      </c>
      <c r="D19" s="32"/>
      <c r="E19" s="67">
        <v>2481</v>
      </c>
      <c r="F19" s="32">
        <v>2335</v>
      </c>
      <c r="G19" s="32"/>
      <c r="H19" s="67">
        <v>2481</v>
      </c>
      <c r="I19" s="32">
        <v>2335</v>
      </c>
      <c r="J19" s="32"/>
      <c r="K19" s="67">
        <v>2481</v>
      </c>
      <c r="L19" s="32">
        <v>2335</v>
      </c>
      <c r="M19" s="32"/>
    </row>
  </sheetData>
  <mergeCells count="5">
    <mergeCell ref="B5:D5"/>
    <mergeCell ref="E5:G5"/>
    <mergeCell ref="H5:J5"/>
    <mergeCell ref="K5:M5"/>
    <mergeCell ref="A1:M2"/>
  </mergeCells>
  <hyperlinks>
    <hyperlink ref="A7" location="'人员投入-部门'!A1" display="体系1"/>
    <hyperlink ref="B7" location="'人月项目投入-部门'!A1" display="2469"/>
    <hyperlink ref="A8" location="'人员投入-部门'!A1" display="体系2"/>
    <hyperlink ref="A9" location="'人员投入-部门'!A1" display="体系3"/>
    <hyperlink ref="A10" location="'人员投入-部门'!A1" display="体系4"/>
    <hyperlink ref="A11" location="'人员投入-部门'!A1" display="体系5"/>
    <hyperlink ref="A12" location="'人员投入-部门'!A1" display="体系6"/>
    <hyperlink ref="A13" location="'人员投入-部门'!A1" display="体系7"/>
    <hyperlink ref="A14" location="'人员投入-部门'!A1" display="体系8"/>
    <hyperlink ref="A15" location="'人员投入-部门'!A1" display="体系9"/>
    <hyperlink ref="A16" location="'人员投入-部门'!A1" display="体系10"/>
    <hyperlink ref="A17" location="'人员投入-部门'!A1" display="体系11"/>
    <hyperlink ref="A18" location="'人员投入-部门'!A1" display="体系12"/>
    <hyperlink ref="A19" location="'人员投入-部门'!A1" display="体系13"/>
    <hyperlink ref="B8" location="'人月项目投入-部门'!A1" display="2470"/>
    <hyperlink ref="B9" location="'人月项目投入-部门'!A1" display="2471"/>
    <hyperlink ref="B10" location="'人月项目投入-部门'!A1" display="2472"/>
    <hyperlink ref="B11" location="'人月项目投入-部门'!A1" display="2473"/>
    <hyperlink ref="B12" location="'人月项目投入-部门'!A1" display="2474"/>
    <hyperlink ref="B13" location="'人月项目投入-部门'!A1" display="2475"/>
    <hyperlink ref="B14" location="'人月项目投入-部门'!A1" display="2476"/>
    <hyperlink ref="B15" location="'人月项目投入-部门'!A1" display="2477"/>
    <hyperlink ref="B16" location="'人月项目投入-部门'!A1" display="2478"/>
    <hyperlink ref="B17" location="'人月项目投入-部门'!A1" display="2479"/>
    <hyperlink ref="B18" location="'人月项目投入-部门'!A1" display="2480"/>
    <hyperlink ref="B19" location="'人月项目投入-部门'!A1" display="2481"/>
    <hyperlink ref="E7" location="'人月项目投入-部门'!A1" display="2469"/>
    <hyperlink ref="E8" location="'人月项目投入-部门'!A1" display="2470"/>
    <hyperlink ref="E9" location="'人月项目投入-部门'!A1" display="2471"/>
    <hyperlink ref="E10" location="'人月项目投入-部门'!A1" display="2472"/>
    <hyperlink ref="E11" location="'人月项目投入-部门'!A1" display="2473"/>
    <hyperlink ref="E12" location="'人月项目投入-部门'!A1" display="2474"/>
    <hyperlink ref="E13" location="'人月项目投入-部门'!A1" display="2475"/>
    <hyperlink ref="E14" location="'人月项目投入-部门'!A1" display="2476"/>
    <hyperlink ref="E15" location="'人月项目投入-部门'!A1" display="2477"/>
    <hyperlink ref="E16" location="'人月项目投入-部门'!A1" display="2478"/>
    <hyperlink ref="E17" location="'人月项目投入-部门'!A1" display="2479"/>
    <hyperlink ref="E18" location="'人月项目投入-部门'!A1" display="2480"/>
    <hyperlink ref="E19" location="'人月项目投入-部门'!A1" display="2481"/>
    <hyperlink ref="H7" location="'人月项目投入-部门'!A1" display="2469"/>
    <hyperlink ref="H8" location="'人月项目投入-部门'!A1" display="2470"/>
    <hyperlink ref="H9" location="'人月项目投入-部门'!A1" display="2471"/>
    <hyperlink ref="H10" location="'人月项目投入-部门'!A1" display="2472"/>
    <hyperlink ref="H11" location="'人月项目投入-部门'!A1" display="2473"/>
    <hyperlink ref="H12" location="'人月项目投入-部门'!A1" display="2474"/>
    <hyperlink ref="H13" location="'人月项目投入-部门'!A1" display="2475"/>
    <hyperlink ref="H14" location="'人月项目投入-部门'!A1" display="2476"/>
    <hyperlink ref="H15" location="'人月项目投入-部门'!A1" display="2477"/>
    <hyperlink ref="H16" location="'人月项目投入-部门'!A1" display="2478"/>
    <hyperlink ref="H17" location="'人月项目投入-部门'!A1" display="2479"/>
    <hyperlink ref="H18" location="'人月项目投入-部门'!A1" display="2480"/>
    <hyperlink ref="H19" location="'人月项目投入-部门'!A1" display="2481"/>
    <hyperlink ref="K7" location="'人月项目投入-部门'!A1" display="2469"/>
    <hyperlink ref="K8" location="'人月项目投入-部门'!A1" display="2470"/>
    <hyperlink ref="K9" location="'人月项目投入-部门'!A1" display="2471"/>
    <hyperlink ref="K10" location="'人月项目投入-部门'!A1" display="2472"/>
    <hyperlink ref="K11" location="'人月项目投入-部门'!A1" display="2473"/>
    <hyperlink ref="K12" location="'人月项目投入-部门'!A1" display="2474"/>
    <hyperlink ref="K13" location="'人月项目投入-部门'!A1" display="2475"/>
    <hyperlink ref="K14" location="'人月项目投入-部门'!A1" display="2476"/>
    <hyperlink ref="K15" location="'人月项目投入-部门'!A1" display="2477"/>
    <hyperlink ref="K16" location="'人月项目投入-部门'!A1" display="2478"/>
    <hyperlink ref="K17" location="'人月项目投入-部门'!A1" display="2479"/>
    <hyperlink ref="K18" location="'人月项目投入-部门'!A1" display="2480"/>
    <hyperlink ref="K19" location="'人月项目投入-部门'!A1" display="2481"/>
  </hyperlink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1"/>
  <dimension ref="A1:M19"/>
  <sheetViews>
    <sheetView workbookViewId="0">
      <pane xSplit="1" ySplit="2" topLeftCell="B3" activePane="bottomRight" state="frozenSplit"/>
      <selection/>
      <selection pane="topRight"/>
      <selection pane="bottomLeft"/>
      <selection pane="bottomRight" activeCell="A1" sqref="A1:M2"/>
    </sheetView>
  </sheetViews>
  <sheetFormatPr defaultColWidth="9.10185185185185" defaultRowHeight="13.2"/>
  <cols>
    <col min="1" max="1" width="11.4351851851852" customWidth="1"/>
    <col min="2" max="2" width="10.9351851851852" customWidth="1"/>
    <col min="3" max="3" width="13.8611111111111" customWidth="1"/>
    <col min="4" max="4" width="8.87037037037037" customWidth="1"/>
    <col min="8" max="8" width="11.1388888888889" customWidth="1"/>
  </cols>
  <sheetData>
    <row r="1" spans="1:13">
      <c r="A1" s="63" t="s">
        <v>1115</v>
      </c>
      <c r="B1" s="64"/>
      <c r="C1" s="64"/>
      <c r="D1" s="64"/>
      <c r="E1" s="64"/>
      <c r="F1" s="64"/>
      <c r="G1" s="64"/>
      <c r="H1" s="64"/>
      <c r="I1" s="64"/>
      <c r="J1" s="64"/>
      <c r="K1" s="64"/>
      <c r="L1" s="64"/>
      <c r="M1" s="64"/>
    </row>
    <row r="2" spans="1:13">
      <c r="A2" s="63"/>
      <c r="B2" s="64"/>
      <c r="C2" s="64"/>
      <c r="D2" s="64"/>
      <c r="E2" s="64"/>
      <c r="F2" s="64"/>
      <c r="G2" s="64"/>
      <c r="H2" s="64"/>
      <c r="I2" s="64"/>
      <c r="J2" s="64"/>
      <c r="K2" s="64"/>
      <c r="L2" s="64"/>
      <c r="M2" s="64"/>
    </row>
    <row r="5" spans="1:13">
      <c r="A5" s="32"/>
      <c r="B5" s="30" t="s">
        <v>1116</v>
      </c>
      <c r="C5" s="30"/>
      <c r="D5" s="30"/>
      <c r="E5" s="30" t="s">
        <v>1117</v>
      </c>
      <c r="F5" s="30"/>
      <c r="G5" s="30"/>
      <c r="H5" s="30" t="s">
        <v>1118</v>
      </c>
      <c r="I5" s="30"/>
      <c r="J5" s="30"/>
      <c r="K5" s="30" t="s">
        <v>1119</v>
      </c>
      <c r="L5" s="30"/>
      <c r="M5" s="30"/>
    </row>
    <row r="6" spans="1:13">
      <c r="A6" s="32"/>
      <c r="B6" s="32" t="s">
        <v>428</v>
      </c>
      <c r="C6" s="32" t="s">
        <v>380</v>
      </c>
      <c r="D6" s="32" t="s">
        <v>392</v>
      </c>
      <c r="E6" s="32" t="s">
        <v>428</v>
      </c>
      <c r="F6" s="32" t="s">
        <v>380</v>
      </c>
      <c r="G6" s="32" t="s">
        <v>392</v>
      </c>
      <c r="H6" s="32" t="s">
        <v>428</v>
      </c>
      <c r="I6" s="32" t="s">
        <v>380</v>
      </c>
      <c r="J6" s="32" t="s">
        <v>392</v>
      </c>
      <c r="K6" s="32" t="s">
        <v>428</v>
      </c>
      <c r="L6" s="32" t="s">
        <v>380</v>
      </c>
      <c r="M6" s="32" t="s">
        <v>392</v>
      </c>
    </row>
    <row r="7" ht="14.4" spans="1:13">
      <c r="A7" s="65" t="s">
        <v>445</v>
      </c>
      <c r="B7" s="32">
        <v>2469</v>
      </c>
      <c r="C7" s="32">
        <v>2323</v>
      </c>
      <c r="D7" s="33">
        <f>B7/C7-1</f>
        <v>0.0628497632371934</v>
      </c>
      <c r="E7" s="32"/>
      <c r="F7" s="32"/>
      <c r="G7" s="32"/>
      <c r="H7" s="32"/>
      <c r="I7" s="32"/>
      <c r="J7" s="32"/>
      <c r="K7" s="32"/>
      <c r="L7" s="32"/>
      <c r="M7" s="32"/>
    </row>
    <row r="8" ht="14.4" spans="1:13">
      <c r="A8" s="65" t="s">
        <v>446</v>
      </c>
      <c r="B8" s="32"/>
      <c r="C8" s="32"/>
      <c r="D8" s="32"/>
      <c r="E8" s="32"/>
      <c r="F8" s="32"/>
      <c r="G8" s="32"/>
      <c r="H8" s="32"/>
      <c r="I8" s="32"/>
      <c r="J8" s="32"/>
      <c r="K8" s="32"/>
      <c r="L8" s="32"/>
      <c r="M8" s="32"/>
    </row>
    <row r="9" ht="14.4" spans="1:13">
      <c r="A9" s="65" t="s">
        <v>447</v>
      </c>
      <c r="B9" s="32"/>
      <c r="C9" s="32"/>
      <c r="D9" s="32"/>
      <c r="E9" s="32"/>
      <c r="F9" s="32"/>
      <c r="G9" s="32"/>
      <c r="H9" s="32"/>
      <c r="I9" s="32"/>
      <c r="J9" s="32"/>
      <c r="K9" s="32"/>
      <c r="L9" s="32"/>
      <c r="M9" s="32"/>
    </row>
    <row r="10" ht="14.4" spans="1:13">
      <c r="A10" s="65" t="s">
        <v>448</v>
      </c>
      <c r="B10" s="32"/>
      <c r="C10" s="32"/>
      <c r="D10" s="32"/>
      <c r="E10" s="32"/>
      <c r="F10" s="32"/>
      <c r="G10" s="32"/>
      <c r="H10" s="32"/>
      <c r="I10" s="32"/>
      <c r="J10" s="32"/>
      <c r="K10" s="32"/>
      <c r="L10" s="32"/>
      <c r="M10" s="32"/>
    </row>
    <row r="11" ht="14.4" spans="1:13">
      <c r="A11" s="65" t="s">
        <v>449</v>
      </c>
      <c r="B11" s="32"/>
      <c r="C11" s="32"/>
      <c r="D11" s="32"/>
      <c r="E11" s="32"/>
      <c r="F11" s="32"/>
      <c r="G11" s="32"/>
      <c r="H11" s="32"/>
      <c r="I11" s="32"/>
      <c r="J11" s="32"/>
      <c r="K11" s="32"/>
      <c r="L11" s="32"/>
      <c r="M11" s="32"/>
    </row>
    <row r="12" ht="14.4" spans="1:13">
      <c r="A12" s="65" t="s">
        <v>450</v>
      </c>
      <c r="B12" s="32"/>
      <c r="C12" s="32"/>
      <c r="D12" s="32"/>
      <c r="E12" s="32"/>
      <c r="F12" s="32"/>
      <c r="G12" s="32"/>
      <c r="H12" s="32"/>
      <c r="I12" s="32"/>
      <c r="J12" s="32"/>
      <c r="K12" s="32"/>
      <c r="L12" s="32"/>
      <c r="M12" s="32"/>
    </row>
    <row r="13" ht="14.4" spans="1:13">
      <c r="A13" s="65" t="s">
        <v>451</v>
      </c>
      <c r="B13" s="32"/>
      <c r="C13" s="32"/>
      <c r="D13" s="32"/>
      <c r="E13" s="32"/>
      <c r="F13" s="32"/>
      <c r="G13" s="32"/>
      <c r="H13" s="32"/>
      <c r="I13" s="32"/>
      <c r="J13" s="32"/>
      <c r="K13" s="32"/>
      <c r="L13" s="32"/>
      <c r="M13" s="32"/>
    </row>
    <row r="14" ht="14.4" spans="1:13">
      <c r="A14" s="65" t="s">
        <v>452</v>
      </c>
      <c r="B14" s="32"/>
      <c r="C14" s="32"/>
      <c r="D14" s="32"/>
      <c r="E14" s="32"/>
      <c r="F14" s="32"/>
      <c r="G14" s="32"/>
      <c r="H14" s="32"/>
      <c r="I14" s="32"/>
      <c r="J14" s="32"/>
      <c r="K14" s="32"/>
      <c r="L14" s="32"/>
      <c r="M14" s="32"/>
    </row>
    <row r="15" ht="14.4" spans="1:13">
      <c r="A15" s="65" t="s">
        <v>453</v>
      </c>
      <c r="B15" s="32"/>
      <c r="C15" s="32"/>
      <c r="D15" s="32"/>
      <c r="E15" s="32"/>
      <c r="F15" s="32"/>
      <c r="G15" s="32"/>
      <c r="H15" s="32"/>
      <c r="I15" s="32"/>
      <c r="J15" s="32"/>
      <c r="K15" s="32"/>
      <c r="L15" s="32"/>
      <c r="M15" s="32"/>
    </row>
    <row r="16" ht="14.4" spans="1:13">
      <c r="A16" s="65" t="s">
        <v>665</v>
      </c>
      <c r="B16" s="32"/>
      <c r="C16" s="32"/>
      <c r="D16" s="32"/>
      <c r="E16" s="32"/>
      <c r="F16" s="32"/>
      <c r="G16" s="32"/>
      <c r="H16" s="32"/>
      <c r="I16" s="32"/>
      <c r="J16" s="32"/>
      <c r="K16" s="32"/>
      <c r="L16" s="32"/>
      <c r="M16" s="32"/>
    </row>
    <row r="17" ht="14.4" spans="1:13">
      <c r="A17" s="65" t="s">
        <v>666</v>
      </c>
      <c r="B17" s="32"/>
      <c r="C17" s="32"/>
      <c r="D17" s="32"/>
      <c r="E17" s="32"/>
      <c r="F17" s="32"/>
      <c r="G17" s="32"/>
      <c r="H17" s="32"/>
      <c r="I17" s="32"/>
      <c r="J17" s="32"/>
      <c r="K17" s="32"/>
      <c r="L17" s="32"/>
      <c r="M17" s="32"/>
    </row>
    <row r="18" ht="14.4" spans="1:13">
      <c r="A18" s="65" t="s">
        <v>667</v>
      </c>
      <c r="B18" s="32"/>
      <c r="C18" s="32"/>
      <c r="D18" s="32"/>
      <c r="E18" s="32"/>
      <c r="F18" s="32"/>
      <c r="G18" s="32"/>
      <c r="H18" s="32"/>
      <c r="I18" s="32"/>
      <c r="J18" s="32"/>
      <c r="K18" s="32"/>
      <c r="L18" s="32"/>
      <c r="M18" s="32"/>
    </row>
    <row r="19" ht="14.4" spans="1:13">
      <c r="A19" s="65" t="s">
        <v>672</v>
      </c>
      <c r="B19" s="32"/>
      <c r="C19" s="32"/>
      <c r="D19" s="32"/>
      <c r="E19" s="32"/>
      <c r="F19" s="32"/>
      <c r="G19" s="32"/>
      <c r="H19" s="32"/>
      <c r="I19" s="32"/>
      <c r="J19" s="32"/>
      <c r="K19" s="32"/>
      <c r="L19" s="32"/>
      <c r="M19" s="32"/>
    </row>
  </sheetData>
  <mergeCells count="5">
    <mergeCell ref="B5:D5"/>
    <mergeCell ref="E5:G5"/>
    <mergeCell ref="H5:J5"/>
    <mergeCell ref="K5:M5"/>
    <mergeCell ref="A1:M2"/>
  </mergeCell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8"/>
  <dimension ref="A1:AQ25"/>
  <sheetViews>
    <sheetView workbookViewId="0">
      <selection activeCell="A1" sqref="A1:AQ2"/>
    </sheetView>
  </sheetViews>
  <sheetFormatPr defaultColWidth="10.25" defaultRowHeight="15.6"/>
  <cols>
    <col min="1" max="3" width="19.0740740740741" style="5" customWidth="1"/>
    <col min="4" max="4" width="13.5277777777778" style="5" customWidth="1"/>
    <col min="5" max="6" width="19.0740740740741" style="5" customWidth="1"/>
    <col min="7" max="8" width="13.5277777777778" style="5" customWidth="1"/>
    <col min="9" max="9" width="17.9351851851852" style="5" customWidth="1"/>
    <col min="10" max="10" width="13.5277777777778" style="5" customWidth="1"/>
    <col min="11" max="12" width="16.787037037037" style="5" customWidth="1"/>
    <col min="13" max="13" width="13.5277777777778" style="5" customWidth="1"/>
    <col min="14" max="15" width="15.6481481481481" style="5" customWidth="1"/>
    <col min="16" max="16" width="13.5277777777778" style="5" customWidth="1"/>
    <col min="17" max="18" width="15.6481481481481" style="5" customWidth="1"/>
    <col min="19" max="19" width="13.5277777777778" style="5" customWidth="1"/>
    <col min="20" max="21" width="15.6481481481481" style="5" customWidth="1"/>
    <col min="22" max="22" width="13.5277777777778" style="5" customWidth="1"/>
    <col min="23" max="24" width="14.5092592592593" style="5" customWidth="1"/>
    <col min="25" max="25" width="13.5277777777778" style="5" customWidth="1"/>
    <col min="26" max="27" width="16.787037037037" style="5" customWidth="1"/>
    <col min="28" max="28" width="13.5277777777778" style="5" customWidth="1"/>
    <col min="29" max="30" width="15.6481481481481" style="5" customWidth="1"/>
    <col min="31" max="31" width="13.5277777777778" style="5" customWidth="1"/>
    <col min="32" max="33" width="15.6481481481481" style="5" customWidth="1"/>
    <col min="34" max="34" width="13.5277777777778" style="5" customWidth="1"/>
    <col min="35" max="36" width="15.6481481481481" style="5" customWidth="1"/>
    <col min="37" max="37" width="13.5277777777778" style="5" customWidth="1"/>
    <col min="38" max="39" width="16.787037037037" style="5" customWidth="1"/>
    <col min="40" max="41" width="13.5277777777778" style="5" customWidth="1"/>
    <col min="42" max="43" width="19.0740740740741" style="5" customWidth="1"/>
    <col min="44" max="16384" width="10.25" style="5"/>
  </cols>
  <sheetData>
    <row r="1" s="5" customFormat="1" ht="41.75" customHeight="1" spans="1:43">
      <c r="A1" s="35" t="s">
        <v>1120</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row>
    <row r="2" s="5" customFormat="1" ht="22.25" customHeight="1" spans="1:43">
      <c r="A2" s="7" t="s">
        <v>455</v>
      </c>
      <c r="B2" s="36"/>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20" t="s">
        <v>698</v>
      </c>
      <c r="AN2" s="21" t="s">
        <v>457</v>
      </c>
      <c r="AO2" s="20" t="s">
        <v>1121</v>
      </c>
      <c r="AP2" s="57">
        <v>45664.4103657407</v>
      </c>
      <c r="AQ2" s="57"/>
    </row>
    <row r="3" s="5" customFormat="1" ht="22.25" customHeight="1" spans="1:43">
      <c r="A3" s="9" t="s">
        <v>610</v>
      </c>
      <c r="B3" s="9" t="s">
        <v>611</v>
      </c>
      <c r="C3" s="9"/>
      <c r="D3" s="9"/>
      <c r="E3" s="9" t="s">
        <v>612</v>
      </c>
      <c r="F3" s="9"/>
      <c r="G3" s="9"/>
      <c r="H3" s="9" t="s">
        <v>613</v>
      </c>
      <c r="I3" s="9"/>
      <c r="J3" s="9"/>
      <c r="K3" s="9" t="s">
        <v>614</v>
      </c>
      <c r="L3" s="9"/>
      <c r="M3" s="9"/>
      <c r="N3" s="9" t="s">
        <v>615</v>
      </c>
      <c r="O3" s="9"/>
      <c r="P3" s="9"/>
      <c r="Q3" s="9" t="s">
        <v>616</v>
      </c>
      <c r="R3" s="9"/>
      <c r="S3" s="9"/>
      <c r="T3" s="9" t="s">
        <v>617</v>
      </c>
      <c r="U3" s="9"/>
      <c r="V3" s="9"/>
      <c r="W3" s="9" t="s">
        <v>606</v>
      </c>
      <c r="X3" s="9"/>
      <c r="Y3" s="9"/>
      <c r="Z3" s="9" t="s">
        <v>619</v>
      </c>
      <c r="AA3" s="9"/>
      <c r="AB3" s="9"/>
      <c r="AC3" s="9" t="s">
        <v>620</v>
      </c>
      <c r="AD3" s="9"/>
      <c r="AE3" s="9"/>
      <c r="AF3" s="9" t="s">
        <v>621</v>
      </c>
      <c r="AG3" s="9"/>
      <c r="AH3" s="9"/>
      <c r="AI3" s="9" t="s">
        <v>622</v>
      </c>
      <c r="AJ3" s="9"/>
      <c r="AK3" s="9"/>
      <c r="AL3" s="9" t="s">
        <v>623</v>
      </c>
      <c r="AM3" s="9"/>
      <c r="AN3" s="9"/>
      <c r="AO3" s="9" t="s">
        <v>624</v>
      </c>
      <c r="AP3" s="9" t="s">
        <v>1122</v>
      </c>
      <c r="AQ3" s="9" t="s">
        <v>1123</v>
      </c>
    </row>
    <row r="4" s="5" customFormat="1" ht="22.25" customHeight="1" spans="1:43">
      <c r="A4" s="9"/>
      <c r="B4" s="9" t="s">
        <v>1124</v>
      </c>
      <c r="C4" s="9" t="s">
        <v>1125</v>
      </c>
      <c r="D4" s="9" t="s">
        <v>1126</v>
      </c>
      <c r="E4" s="9" t="s">
        <v>1124</v>
      </c>
      <c r="F4" s="9" t="s">
        <v>1125</v>
      </c>
      <c r="G4" s="9" t="s">
        <v>1126</v>
      </c>
      <c r="H4" s="9" t="s">
        <v>1127</v>
      </c>
      <c r="I4" s="9" t="s">
        <v>1128</v>
      </c>
      <c r="J4" s="9" t="s">
        <v>1129</v>
      </c>
      <c r="K4" s="9" t="s">
        <v>1124</v>
      </c>
      <c r="L4" s="9" t="s">
        <v>1125</v>
      </c>
      <c r="M4" s="9" t="s">
        <v>1126</v>
      </c>
      <c r="N4" s="9" t="s">
        <v>1124</v>
      </c>
      <c r="O4" s="9" t="s">
        <v>1125</v>
      </c>
      <c r="P4" s="9" t="s">
        <v>1126</v>
      </c>
      <c r="Q4" s="9" t="s">
        <v>1124</v>
      </c>
      <c r="R4" s="9" t="s">
        <v>1125</v>
      </c>
      <c r="S4" s="9" t="s">
        <v>1126</v>
      </c>
      <c r="T4" s="9" t="s">
        <v>1124</v>
      </c>
      <c r="U4" s="9" t="s">
        <v>1125</v>
      </c>
      <c r="V4" s="9" t="s">
        <v>1126</v>
      </c>
      <c r="W4" s="9" t="s">
        <v>1124</v>
      </c>
      <c r="X4" s="9" t="s">
        <v>1125</v>
      </c>
      <c r="Y4" s="9" t="s">
        <v>1126</v>
      </c>
      <c r="Z4" s="9" t="s">
        <v>1124</v>
      </c>
      <c r="AA4" s="9" t="s">
        <v>1125</v>
      </c>
      <c r="AB4" s="9" t="s">
        <v>1126</v>
      </c>
      <c r="AC4" s="9" t="s">
        <v>1124</v>
      </c>
      <c r="AD4" s="9" t="s">
        <v>1125</v>
      </c>
      <c r="AE4" s="9" t="s">
        <v>1126</v>
      </c>
      <c r="AF4" s="9" t="s">
        <v>1124</v>
      </c>
      <c r="AG4" s="9" t="s">
        <v>1125</v>
      </c>
      <c r="AH4" s="9" t="s">
        <v>1126</v>
      </c>
      <c r="AI4" s="9" t="s">
        <v>1124</v>
      </c>
      <c r="AJ4" s="9" t="s">
        <v>1125</v>
      </c>
      <c r="AK4" s="9" t="s">
        <v>1126</v>
      </c>
      <c r="AL4" s="9" t="s">
        <v>1124</v>
      </c>
      <c r="AM4" s="9" t="s">
        <v>1125</v>
      </c>
      <c r="AN4" s="9" t="s">
        <v>1126</v>
      </c>
      <c r="AO4" s="9"/>
      <c r="AP4" s="9"/>
      <c r="AQ4" s="9"/>
    </row>
    <row r="5" s="5" customFormat="1" ht="22.25" customHeight="1" spans="1:43">
      <c r="A5" s="11" t="s">
        <v>1130</v>
      </c>
      <c r="B5" s="18">
        <v>0</v>
      </c>
      <c r="C5" s="18">
        <v>10837240.31</v>
      </c>
      <c r="D5" s="19">
        <v>1</v>
      </c>
      <c r="E5" s="18">
        <v>0</v>
      </c>
      <c r="F5" s="18">
        <v>1775011.22</v>
      </c>
      <c r="G5" s="19">
        <v>1</v>
      </c>
      <c r="H5" s="46">
        <v>100</v>
      </c>
      <c r="I5" s="46">
        <v>16.3788120335591</v>
      </c>
      <c r="J5" s="46">
        <v>-83.6211879664409</v>
      </c>
      <c r="K5" s="18">
        <v>0</v>
      </c>
      <c r="L5" s="18">
        <v>20614880.83</v>
      </c>
      <c r="M5" s="19">
        <v>1</v>
      </c>
      <c r="N5" s="18">
        <v>0</v>
      </c>
      <c r="O5" s="18">
        <v>0</v>
      </c>
      <c r="P5" s="14" t="s">
        <v>421</v>
      </c>
      <c r="Q5" s="18">
        <v>0</v>
      </c>
      <c r="R5" s="18">
        <v>0</v>
      </c>
      <c r="S5" s="14" t="s">
        <v>421</v>
      </c>
      <c r="T5" s="18">
        <v>0</v>
      </c>
      <c r="U5" s="18">
        <v>0</v>
      </c>
      <c r="V5" s="14" t="s">
        <v>421</v>
      </c>
      <c r="W5" s="18">
        <v>0</v>
      </c>
      <c r="X5" s="18">
        <v>0</v>
      </c>
      <c r="Y5" s="14" t="s">
        <v>421</v>
      </c>
      <c r="Z5" s="18">
        <v>0</v>
      </c>
      <c r="AA5" s="18">
        <v>20614880.83</v>
      </c>
      <c r="AB5" s="19">
        <v>1</v>
      </c>
      <c r="AC5" s="18">
        <v>0</v>
      </c>
      <c r="AD5" s="18">
        <v>0</v>
      </c>
      <c r="AE5" s="14" t="s">
        <v>421</v>
      </c>
      <c r="AF5" s="18">
        <v>0</v>
      </c>
      <c r="AG5" s="18">
        <v>0</v>
      </c>
      <c r="AH5" s="14" t="s">
        <v>421</v>
      </c>
      <c r="AI5" s="18">
        <v>0</v>
      </c>
      <c r="AJ5" s="18">
        <v>0</v>
      </c>
      <c r="AK5" s="14" t="s">
        <v>421</v>
      </c>
      <c r="AL5" s="62">
        <v>0</v>
      </c>
      <c r="AM5" s="18">
        <v>-18839869.61</v>
      </c>
      <c r="AN5" s="19">
        <v>-1</v>
      </c>
      <c r="AO5" s="58">
        <v>0</v>
      </c>
      <c r="AP5" s="18">
        <v>0</v>
      </c>
      <c r="AQ5" s="18">
        <v>5611898.41</v>
      </c>
    </row>
    <row r="6" s="5" customFormat="1" ht="22.25" customHeight="1" spans="1:43">
      <c r="A6" s="61" t="s">
        <v>727</v>
      </c>
      <c r="B6" s="18">
        <v>851746410.87</v>
      </c>
      <c r="C6" s="18">
        <v>790091286.14</v>
      </c>
      <c r="D6" s="19">
        <v>0.927613284959988</v>
      </c>
      <c r="E6" s="18">
        <v>193697276.5</v>
      </c>
      <c r="F6" s="18">
        <v>174935993.48</v>
      </c>
      <c r="G6" s="19">
        <v>0.903141214171899</v>
      </c>
      <c r="H6" s="46">
        <v>22.7411908084416</v>
      </c>
      <c r="I6" s="46">
        <v>22.1412381770025</v>
      </c>
      <c r="J6" s="46">
        <v>-0.599952631439107</v>
      </c>
      <c r="K6" s="18">
        <v>41478256.97</v>
      </c>
      <c r="L6" s="18">
        <v>40029047.28</v>
      </c>
      <c r="M6" s="19">
        <v>0.965060979031781</v>
      </c>
      <c r="N6" s="18">
        <v>5080000</v>
      </c>
      <c r="O6" s="18">
        <v>4680207.64</v>
      </c>
      <c r="P6" s="19">
        <v>0.921300716535433</v>
      </c>
      <c r="Q6" s="18">
        <v>0</v>
      </c>
      <c r="R6" s="18">
        <v>28262.82</v>
      </c>
      <c r="S6" s="19">
        <v>1</v>
      </c>
      <c r="T6" s="18">
        <v>250000</v>
      </c>
      <c r="U6" s="18">
        <v>99739.8</v>
      </c>
      <c r="V6" s="19">
        <v>0.3989592</v>
      </c>
      <c r="W6" s="18">
        <v>0</v>
      </c>
      <c r="X6" s="18">
        <v>0</v>
      </c>
      <c r="Y6" s="14" t="s">
        <v>421</v>
      </c>
      <c r="Z6" s="18">
        <v>21876933.16</v>
      </c>
      <c r="AA6" s="18">
        <v>17847121.12</v>
      </c>
      <c r="AB6" s="19">
        <v>0.815796299667444</v>
      </c>
      <c r="AC6" s="18">
        <v>7151177.14</v>
      </c>
      <c r="AD6" s="18">
        <v>6273112.61</v>
      </c>
      <c r="AE6" s="19">
        <v>0.877213986898946</v>
      </c>
      <c r="AF6" s="18">
        <v>3193677.04</v>
      </c>
      <c r="AG6" s="18">
        <v>4846811.18</v>
      </c>
      <c r="AH6" s="19">
        <v>1.51762721129748</v>
      </c>
      <c r="AI6" s="18">
        <v>3926469.63</v>
      </c>
      <c r="AJ6" s="18">
        <v>6253792.11</v>
      </c>
      <c r="AK6" s="19">
        <v>1.59272646914628</v>
      </c>
      <c r="AL6" s="62">
        <v>152219019.53</v>
      </c>
      <c r="AM6" s="18">
        <v>134906946.2</v>
      </c>
      <c r="AN6" s="19">
        <v>0.886268658256677</v>
      </c>
      <c r="AO6" s="10">
        <v>2417</v>
      </c>
      <c r="AP6" s="18">
        <v>55815.8652047993</v>
      </c>
      <c r="AQ6" s="18">
        <v>278540238.2</v>
      </c>
    </row>
    <row r="7" s="5" customFormat="1" ht="22.25" customHeight="1" spans="1:43">
      <c r="A7" s="11" t="s">
        <v>556</v>
      </c>
      <c r="B7" s="18">
        <v>626605200</v>
      </c>
      <c r="C7" s="18">
        <v>503948521.15</v>
      </c>
      <c r="D7" s="19">
        <v>0.804252057196461</v>
      </c>
      <c r="E7" s="18">
        <v>168279080</v>
      </c>
      <c r="F7" s="18">
        <v>129094700.19</v>
      </c>
      <c r="G7" s="19">
        <v>0.767146458074289</v>
      </c>
      <c r="H7" s="46">
        <v>26.8556788229654</v>
      </c>
      <c r="I7" s="46">
        <v>25.6166443142662</v>
      </c>
      <c r="J7" s="46">
        <v>-1.23903450869922</v>
      </c>
      <c r="K7" s="18">
        <v>26486718.39</v>
      </c>
      <c r="L7" s="18">
        <v>24153697.95</v>
      </c>
      <c r="M7" s="19">
        <v>0.911917346435758</v>
      </c>
      <c r="N7" s="18">
        <v>2820000</v>
      </c>
      <c r="O7" s="18">
        <v>3053367.3</v>
      </c>
      <c r="P7" s="19">
        <v>1.08275436170213</v>
      </c>
      <c r="Q7" s="18">
        <v>0</v>
      </c>
      <c r="R7" s="18">
        <v>0</v>
      </c>
      <c r="S7" s="14" t="s">
        <v>421</v>
      </c>
      <c r="T7" s="18">
        <v>0</v>
      </c>
      <c r="U7" s="18">
        <v>0</v>
      </c>
      <c r="V7" s="14" t="s">
        <v>421</v>
      </c>
      <c r="W7" s="18">
        <v>0</v>
      </c>
      <c r="X7" s="18">
        <v>0</v>
      </c>
      <c r="Y7" s="14" t="s">
        <v>421</v>
      </c>
      <c r="Z7" s="18">
        <v>16153539.38</v>
      </c>
      <c r="AA7" s="18">
        <v>11521817.88</v>
      </c>
      <c r="AB7" s="19">
        <v>0.713268938092006</v>
      </c>
      <c r="AC7" s="18">
        <v>4664309.01</v>
      </c>
      <c r="AD7" s="18">
        <v>5575873.99</v>
      </c>
      <c r="AE7" s="19">
        <v>1.1954340885318</v>
      </c>
      <c r="AF7" s="18">
        <v>1072920</v>
      </c>
      <c r="AG7" s="18">
        <v>908800.93</v>
      </c>
      <c r="AH7" s="19">
        <v>0.847035128434552</v>
      </c>
      <c r="AI7" s="18">
        <v>1775950</v>
      </c>
      <c r="AJ7" s="18">
        <v>3093837.85</v>
      </c>
      <c r="AK7" s="19">
        <v>1.74207486134182</v>
      </c>
      <c r="AL7" s="62">
        <v>141792361.61</v>
      </c>
      <c r="AM7" s="18">
        <v>104941002.24</v>
      </c>
      <c r="AN7" s="19">
        <v>0.740103352877642</v>
      </c>
      <c r="AO7" s="10">
        <v>1914</v>
      </c>
      <c r="AP7" s="18">
        <v>54828.1098432602</v>
      </c>
      <c r="AQ7" s="18">
        <v>218017431.94</v>
      </c>
    </row>
    <row r="8" s="5" customFormat="1" ht="22.25" customHeight="1" spans="1:43">
      <c r="A8" s="11" t="s">
        <v>533</v>
      </c>
      <c r="B8" s="18">
        <v>636626958.83</v>
      </c>
      <c r="C8" s="18">
        <v>581862702.94</v>
      </c>
      <c r="D8" s="19">
        <v>0.913977479070873</v>
      </c>
      <c r="E8" s="18">
        <v>146718695.8</v>
      </c>
      <c r="F8" s="18">
        <v>115900088.27</v>
      </c>
      <c r="G8" s="19">
        <v>0.789947645308881</v>
      </c>
      <c r="H8" s="46">
        <v>23.0462586865063</v>
      </c>
      <c r="I8" s="46">
        <v>19.9188034710572</v>
      </c>
      <c r="J8" s="46">
        <v>-3.12745521544913</v>
      </c>
      <c r="K8" s="18">
        <v>32835265.04</v>
      </c>
      <c r="L8" s="18">
        <v>32780423.85</v>
      </c>
      <c r="M8" s="19">
        <v>0.99832980821281</v>
      </c>
      <c r="N8" s="18">
        <v>4330000</v>
      </c>
      <c r="O8" s="18">
        <v>3984140.39</v>
      </c>
      <c r="P8" s="19">
        <v>0.920124801385681</v>
      </c>
      <c r="Q8" s="18">
        <v>1600000</v>
      </c>
      <c r="R8" s="18">
        <v>933594.6</v>
      </c>
      <c r="S8" s="19">
        <v>0.583496625</v>
      </c>
      <c r="T8" s="18">
        <v>480000</v>
      </c>
      <c r="U8" s="18">
        <v>732893.09</v>
      </c>
      <c r="V8" s="19">
        <v>1.52686060416667</v>
      </c>
      <c r="W8" s="18">
        <v>0</v>
      </c>
      <c r="X8" s="18">
        <v>0</v>
      </c>
      <c r="Y8" s="14" t="s">
        <v>421</v>
      </c>
      <c r="Z8" s="18">
        <v>14405285.08</v>
      </c>
      <c r="AA8" s="18">
        <v>12035825.31</v>
      </c>
      <c r="AB8" s="19">
        <v>0.835514551996634</v>
      </c>
      <c r="AC8" s="18">
        <v>6411876.38</v>
      </c>
      <c r="AD8" s="18">
        <v>6311387.96</v>
      </c>
      <c r="AE8" s="19">
        <v>0.984327767092727</v>
      </c>
      <c r="AF8" s="18">
        <v>2433655.06</v>
      </c>
      <c r="AG8" s="18">
        <v>4220449.16</v>
      </c>
      <c r="AH8" s="19">
        <v>1.73420187164898</v>
      </c>
      <c r="AI8" s="18">
        <v>3174448.52</v>
      </c>
      <c r="AJ8" s="18">
        <v>4562133.34</v>
      </c>
      <c r="AK8" s="19">
        <v>1.43714201419779</v>
      </c>
      <c r="AL8" s="62">
        <v>113883430.76</v>
      </c>
      <c r="AM8" s="18">
        <v>83119664.42</v>
      </c>
      <c r="AN8" s="19">
        <v>0.7298661786469</v>
      </c>
      <c r="AO8" s="10">
        <v>2168</v>
      </c>
      <c r="AP8" s="18">
        <v>38339.3286070111</v>
      </c>
      <c r="AQ8" s="18">
        <v>110384670.08</v>
      </c>
    </row>
    <row r="9" s="5" customFormat="1" ht="22.25" customHeight="1" spans="1:43">
      <c r="A9" s="11" t="s">
        <v>520</v>
      </c>
      <c r="B9" s="18">
        <v>0</v>
      </c>
      <c r="C9" s="18">
        <v>3437368.94</v>
      </c>
      <c r="D9" s="19">
        <v>1</v>
      </c>
      <c r="E9" s="18">
        <v>0</v>
      </c>
      <c r="F9" s="18">
        <v>1298779.13</v>
      </c>
      <c r="G9" s="19">
        <v>1</v>
      </c>
      <c r="H9" s="46">
        <v>100</v>
      </c>
      <c r="I9" s="46">
        <v>37.7841061774416</v>
      </c>
      <c r="J9" s="46">
        <v>-62.2158938225584</v>
      </c>
      <c r="K9" s="18">
        <v>0</v>
      </c>
      <c r="L9" s="18">
        <v>184862.77</v>
      </c>
      <c r="M9" s="19">
        <v>1</v>
      </c>
      <c r="N9" s="18">
        <v>0</v>
      </c>
      <c r="O9" s="18">
        <v>0</v>
      </c>
      <c r="P9" s="14" t="s">
        <v>421</v>
      </c>
      <c r="Q9" s="18">
        <v>0</v>
      </c>
      <c r="R9" s="18">
        <v>0</v>
      </c>
      <c r="S9" s="14" t="s">
        <v>421</v>
      </c>
      <c r="T9" s="18">
        <v>0</v>
      </c>
      <c r="U9" s="18">
        <v>0</v>
      </c>
      <c r="V9" s="14" t="s">
        <v>421</v>
      </c>
      <c r="W9" s="18">
        <v>0</v>
      </c>
      <c r="X9" s="18">
        <v>0</v>
      </c>
      <c r="Y9" s="14" t="s">
        <v>421</v>
      </c>
      <c r="Z9" s="18">
        <v>0</v>
      </c>
      <c r="AA9" s="18">
        <v>154230.48</v>
      </c>
      <c r="AB9" s="19">
        <v>1</v>
      </c>
      <c r="AC9" s="18">
        <v>0</v>
      </c>
      <c r="AD9" s="18">
        <v>1033.65</v>
      </c>
      <c r="AE9" s="19">
        <v>1</v>
      </c>
      <c r="AF9" s="18">
        <v>0</v>
      </c>
      <c r="AG9" s="18">
        <v>0</v>
      </c>
      <c r="AH9" s="14" t="s">
        <v>421</v>
      </c>
      <c r="AI9" s="18">
        <v>0</v>
      </c>
      <c r="AJ9" s="18">
        <v>29598.64</v>
      </c>
      <c r="AK9" s="19">
        <v>1</v>
      </c>
      <c r="AL9" s="62">
        <v>0</v>
      </c>
      <c r="AM9" s="18">
        <v>1113916.36</v>
      </c>
      <c r="AN9" s="19">
        <v>1</v>
      </c>
      <c r="AO9" s="10">
        <v>1</v>
      </c>
      <c r="AP9" s="18">
        <v>1113916.36</v>
      </c>
      <c r="AQ9" s="18">
        <v>126850.14</v>
      </c>
    </row>
    <row r="10" s="5" customFormat="1" ht="22.25" customHeight="1" spans="1:43">
      <c r="A10" s="11" t="s">
        <v>782</v>
      </c>
      <c r="B10" s="18">
        <v>385510000</v>
      </c>
      <c r="C10" s="18">
        <v>372914234.19</v>
      </c>
      <c r="D10" s="19">
        <v>0.967327006277399</v>
      </c>
      <c r="E10" s="18">
        <v>89977016</v>
      </c>
      <c r="F10" s="18">
        <v>97899304.34</v>
      </c>
      <c r="G10" s="19">
        <v>1.08804791147997</v>
      </c>
      <c r="H10" s="46">
        <v>23.339735934217</v>
      </c>
      <c r="I10" s="46">
        <v>26.252498661695</v>
      </c>
      <c r="J10" s="46">
        <v>2.91276272747801</v>
      </c>
      <c r="K10" s="18">
        <v>11319112.86</v>
      </c>
      <c r="L10" s="18">
        <v>15880895.7</v>
      </c>
      <c r="M10" s="19">
        <v>1.403015933883</v>
      </c>
      <c r="N10" s="18">
        <v>750000</v>
      </c>
      <c r="O10" s="18">
        <v>716556.22</v>
      </c>
      <c r="P10" s="19">
        <v>0.955408293333333</v>
      </c>
      <c r="Q10" s="18">
        <v>0</v>
      </c>
      <c r="R10" s="18">
        <v>0</v>
      </c>
      <c r="S10" s="14" t="s">
        <v>421</v>
      </c>
      <c r="T10" s="18">
        <v>0</v>
      </c>
      <c r="U10" s="18">
        <v>0</v>
      </c>
      <c r="V10" s="14" t="s">
        <v>421</v>
      </c>
      <c r="W10" s="18">
        <v>0</v>
      </c>
      <c r="X10" s="18">
        <v>0</v>
      </c>
      <c r="Y10" s="14" t="s">
        <v>421</v>
      </c>
      <c r="Z10" s="18">
        <v>4205313.7</v>
      </c>
      <c r="AA10" s="18">
        <v>5597736.44</v>
      </c>
      <c r="AB10" s="19">
        <v>1.33111031407716</v>
      </c>
      <c r="AC10" s="18">
        <v>2967677.06</v>
      </c>
      <c r="AD10" s="18">
        <v>3716209.35</v>
      </c>
      <c r="AE10" s="19">
        <v>1.2522283506144</v>
      </c>
      <c r="AF10" s="18">
        <v>1596145.62</v>
      </c>
      <c r="AG10" s="18">
        <v>2586901.07</v>
      </c>
      <c r="AH10" s="19">
        <v>1.62071745684457</v>
      </c>
      <c r="AI10" s="18">
        <v>1799976.48</v>
      </c>
      <c r="AJ10" s="18">
        <v>3263492.62</v>
      </c>
      <c r="AK10" s="19">
        <v>1.81307514640414</v>
      </c>
      <c r="AL10" s="62">
        <v>78657903.14</v>
      </c>
      <c r="AM10" s="18">
        <v>82018408.64</v>
      </c>
      <c r="AN10" s="19">
        <v>1.04272304963455</v>
      </c>
      <c r="AO10" s="10">
        <v>1380</v>
      </c>
      <c r="AP10" s="18">
        <v>59433.6294492754</v>
      </c>
      <c r="AQ10" s="18">
        <v>95299677.07</v>
      </c>
    </row>
    <row r="11" s="5" customFormat="1" ht="22.25" customHeight="1" spans="1:43">
      <c r="A11" s="11" t="s">
        <v>546</v>
      </c>
      <c r="B11" s="18">
        <v>266681628.68</v>
      </c>
      <c r="C11" s="18">
        <v>228149333.25</v>
      </c>
      <c r="D11" s="19">
        <v>0.85551199900524</v>
      </c>
      <c r="E11" s="18">
        <v>95276802.48</v>
      </c>
      <c r="F11" s="18">
        <v>79946073.04</v>
      </c>
      <c r="G11" s="19">
        <v>0.839092737781391</v>
      </c>
      <c r="H11" s="46">
        <v>35.7267963869854</v>
      </c>
      <c r="I11" s="46">
        <v>35.0411162290784</v>
      </c>
      <c r="J11" s="46">
        <v>-0.685680157906939</v>
      </c>
      <c r="K11" s="18">
        <v>55366410.31</v>
      </c>
      <c r="L11" s="18">
        <v>45454559.93</v>
      </c>
      <c r="M11" s="19">
        <v>0.820977189517924</v>
      </c>
      <c r="N11" s="18">
        <v>1210000</v>
      </c>
      <c r="O11" s="18">
        <v>1044240.07</v>
      </c>
      <c r="P11" s="19">
        <v>0.86300832231405</v>
      </c>
      <c r="Q11" s="18">
        <v>5230000</v>
      </c>
      <c r="R11" s="18">
        <v>4436419.86</v>
      </c>
      <c r="S11" s="19">
        <v>0.848263835564053</v>
      </c>
      <c r="T11" s="18">
        <v>2711263</v>
      </c>
      <c r="U11" s="18">
        <v>2372050.92</v>
      </c>
      <c r="V11" s="19">
        <v>0.874887799523691</v>
      </c>
      <c r="W11" s="18">
        <v>774000</v>
      </c>
      <c r="X11" s="18">
        <v>401867.99</v>
      </c>
      <c r="Y11" s="19">
        <v>0.519209289405685</v>
      </c>
      <c r="Z11" s="18">
        <v>38529430.78</v>
      </c>
      <c r="AA11" s="18">
        <v>29643125.51</v>
      </c>
      <c r="AB11" s="19">
        <v>0.769363183153675</v>
      </c>
      <c r="AC11" s="18">
        <v>5116767.15</v>
      </c>
      <c r="AD11" s="18">
        <v>5114790.47</v>
      </c>
      <c r="AE11" s="19">
        <v>0.999613685762503</v>
      </c>
      <c r="AF11" s="18">
        <v>497139</v>
      </c>
      <c r="AG11" s="18">
        <v>817631.28</v>
      </c>
      <c r="AH11" s="19">
        <v>1.64467338108658</v>
      </c>
      <c r="AI11" s="18">
        <v>1297810.38</v>
      </c>
      <c r="AJ11" s="18">
        <v>1624433.83</v>
      </c>
      <c r="AK11" s="19">
        <v>1.25167270583858</v>
      </c>
      <c r="AL11" s="62">
        <v>39910392.17</v>
      </c>
      <c r="AM11" s="18">
        <v>34491513.11</v>
      </c>
      <c r="AN11" s="19">
        <v>0.864223858364557</v>
      </c>
      <c r="AO11" s="10">
        <v>531</v>
      </c>
      <c r="AP11" s="18">
        <v>64955.7685687382</v>
      </c>
      <c r="AQ11" s="18">
        <v>7106539.12</v>
      </c>
    </row>
    <row r="12" s="5" customFormat="1" ht="22.25" customHeight="1" spans="1:43">
      <c r="A12" s="11" t="s">
        <v>1131</v>
      </c>
      <c r="B12" s="18">
        <v>0</v>
      </c>
      <c r="C12" s="18">
        <v>1707363943.77</v>
      </c>
      <c r="D12" s="19">
        <v>1</v>
      </c>
      <c r="E12" s="18">
        <v>0</v>
      </c>
      <c r="F12" s="18">
        <v>175161097.04</v>
      </c>
      <c r="G12" s="19">
        <v>1</v>
      </c>
      <c r="H12" s="46">
        <v>100</v>
      </c>
      <c r="I12" s="46">
        <v>10.2591540414769</v>
      </c>
      <c r="J12" s="46">
        <v>-89.7408459585231</v>
      </c>
      <c r="K12" s="18">
        <v>2578895.49</v>
      </c>
      <c r="L12" s="18">
        <v>2609573.63</v>
      </c>
      <c r="M12" s="19">
        <v>1.01189584460439</v>
      </c>
      <c r="N12" s="18">
        <v>0</v>
      </c>
      <c r="O12" s="18">
        <v>0</v>
      </c>
      <c r="P12" s="14" t="s">
        <v>421</v>
      </c>
      <c r="Q12" s="18">
        <v>0</v>
      </c>
      <c r="R12" s="18">
        <v>0</v>
      </c>
      <c r="S12" s="14" t="s">
        <v>421</v>
      </c>
      <c r="T12" s="18">
        <v>0</v>
      </c>
      <c r="U12" s="18">
        <v>0</v>
      </c>
      <c r="V12" s="14" t="s">
        <v>421</v>
      </c>
      <c r="W12" s="18">
        <v>0</v>
      </c>
      <c r="X12" s="18">
        <v>0</v>
      </c>
      <c r="Y12" s="14" t="s">
        <v>421</v>
      </c>
      <c r="Z12" s="18">
        <v>2438099.53</v>
      </c>
      <c r="AA12" s="18">
        <v>2467552.11</v>
      </c>
      <c r="AB12" s="19">
        <v>1.01208013850033</v>
      </c>
      <c r="AC12" s="18">
        <v>140795.96</v>
      </c>
      <c r="AD12" s="18">
        <v>142021.52</v>
      </c>
      <c r="AE12" s="19">
        <v>1.00870451112376</v>
      </c>
      <c r="AF12" s="18">
        <v>0</v>
      </c>
      <c r="AG12" s="18">
        <v>0</v>
      </c>
      <c r="AH12" s="14" t="s">
        <v>421</v>
      </c>
      <c r="AI12" s="18">
        <v>0</v>
      </c>
      <c r="AJ12" s="18">
        <v>0</v>
      </c>
      <c r="AK12" s="14" t="s">
        <v>421</v>
      </c>
      <c r="AL12" s="62">
        <v>-2578895.49</v>
      </c>
      <c r="AM12" s="18">
        <v>172551523.41</v>
      </c>
      <c r="AN12" s="19">
        <v>-66.9090795183794</v>
      </c>
      <c r="AO12" s="10">
        <v>7</v>
      </c>
      <c r="AP12" s="18">
        <v>24650217.63</v>
      </c>
      <c r="AQ12" s="18">
        <v>6767862.41</v>
      </c>
    </row>
    <row r="13" s="5" customFormat="1" ht="22.25" customHeight="1" spans="1:43">
      <c r="A13" s="11" t="s">
        <v>1132</v>
      </c>
      <c r="B13" s="18">
        <v>93003577.18</v>
      </c>
      <c r="C13" s="18">
        <v>51316015.43</v>
      </c>
      <c r="D13" s="19">
        <v>0.551763888938191</v>
      </c>
      <c r="E13" s="18">
        <v>12597772.41</v>
      </c>
      <c r="F13" s="18">
        <v>-5787716.81</v>
      </c>
      <c r="G13" s="19">
        <v>-0.459423826819237</v>
      </c>
      <c r="H13" s="46">
        <v>13.5454708216418</v>
      </c>
      <c r="I13" s="46">
        <v>-11.2785779673307</v>
      </c>
      <c r="J13" s="46">
        <v>-24.8240487889725</v>
      </c>
      <c r="K13" s="18">
        <v>32974152.9</v>
      </c>
      <c r="L13" s="18">
        <v>26379673.71</v>
      </c>
      <c r="M13" s="19">
        <v>0.800010656528496</v>
      </c>
      <c r="N13" s="18">
        <v>3799500</v>
      </c>
      <c r="O13" s="18">
        <v>2465367.72</v>
      </c>
      <c r="P13" s="19">
        <v>0.648866356099487</v>
      </c>
      <c r="Q13" s="18">
        <v>4889600</v>
      </c>
      <c r="R13" s="18">
        <v>3515294.2</v>
      </c>
      <c r="S13" s="19">
        <v>0.718932877945026</v>
      </c>
      <c r="T13" s="18">
        <v>7742270</v>
      </c>
      <c r="U13" s="18">
        <v>6276956.74</v>
      </c>
      <c r="V13" s="19">
        <v>0.810738548255228</v>
      </c>
      <c r="W13" s="18">
        <v>0</v>
      </c>
      <c r="X13" s="18">
        <v>0</v>
      </c>
      <c r="Y13" s="14" t="s">
        <v>421</v>
      </c>
      <c r="Z13" s="18">
        <v>13832127.26</v>
      </c>
      <c r="AA13" s="18">
        <v>10701209.49</v>
      </c>
      <c r="AB13" s="19">
        <v>0.773648860283838</v>
      </c>
      <c r="AC13" s="18">
        <v>1529884.6</v>
      </c>
      <c r="AD13" s="18">
        <v>1442373.13</v>
      </c>
      <c r="AE13" s="19">
        <v>0.942798646381564</v>
      </c>
      <c r="AF13" s="18">
        <v>595268.95</v>
      </c>
      <c r="AG13" s="18">
        <v>1307087.07</v>
      </c>
      <c r="AH13" s="19">
        <v>2.19579245650222</v>
      </c>
      <c r="AI13" s="18">
        <v>585502.09</v>
      </c>
      <c r="AJ13" s="18">
        <v>671385.36</v>
      </c>
      <c r="AK13" s="19">
        <v>1.14668311431647</v>
      </c>
      <c r="AL13" s="62">
        <v>-20376380.49</v>
      </c>
      <c r="AM13" s="18">
        <v>-32167390.52</v>
      </c>
      <c r="AN13" s="19">
        <v>1.57866067213393</v>
      </c>
      <c r="AO13" s="10">
        <v>178</v>
      </c>
      <c r="AP13" s="18">
        <v>-180715.677078652</v>
      </c>
      <c r="AQ13" s="18">
        <v>33057423.7</v>
      </c>
    </row>
    <row r="14" s="5" customFormat="1" ht="22.25" customHeight="1" spans="1:43">
      <c r="A14" s="11" t="s">
        <v>1133</v>
      </c>
      <c r="B14" s="18">
        <v>59510000</v>
      </c>
      <c r="C14" s="18">
        <v>31468350.49</v>
      </c>
      <c r="D14" s="19">
        <v>0.528790967736515</v>
      </c>
      <c r="E14" s="18">
        <v>24755000</v>
      </c>
      <c r="F14" s="18">
        <v>9448653.4</v>
      </c>
      <c r="G14" s="19">
        <v>0.381686665320137</v>
      </c>
      <c r="H14" s="46">
        <v>41.5980507477735</v>
      </c>
      <c r="I14" s="46">
        <v>30.025893486227</v>
      </c>
      <c r="J14" s="46">
        <v>-11.5721572615465</v>
      </c>
      <c r="K14" s="18">
        <v>10341720.8</v>
      </c>
      <c r="L14" s="18">
        <v>7479882.94</v>
      </c>
      <c r="M14" s="19">
        <v>0.723272566012418</v>
      </c>
      <c r="N14" s="18">
        <v>800000</v>
      </c>
      <c r="O14" s="18">
        <v>385504.25</v>
      </c>
      <c r="P14" s="19">
        <v>0.4818803125</v>
      </c>
      <c r="Q14" s="18">
        <v>4300000</v>
      </c>
      <c r="R14" s="18">
        <v>3546293.9</v>
      </c>
      <c r="S14" s="19">
        <v>0.824719511627907</v>
      </c>
      <c r="T14" s="18">
        <v>0</v>
      </c>
      <c r="U14" s="18">
        <v>0</v>
      </c>
      <c r="V14" s="14" t="s">
        <v>421</v>
      </c>
      <c r="W14" s="18">
        <v>0</v>
      </c>
      <c r="X14" s="18">
        <v>0</v>
      </c>
      <c r="Y14" s="14" t="s">
        <v>421</v>
      </c>
      <c r="Z14" s="18">
        <v>4207124</v>
      </c>
      <c r="AA14" s="18">
        <v>2625372.73</v>
      </c>
      <c r="AB14" s="19">
        <v>0.62403027103551</v>
      </c>
      <c r="AC14" s="18">
        <v>435376.8</v>
      </c>
      <c r="AD14" s="18">
        <v>413573.04</v>
      </c>
      <c r="AE14" s="19">
        <v>0.949919793613256</v>
      </c>
      <c r="AF14" s="18">
        <v>90480</v>
      </c>
      <c r="AG14" s="18">
        <v>92165.77</v>
      </c>
      <c r="AH14" s="19">
        <v>1.01863141025641</v>
      </c>
      <c r="AI14" s="18">
        <v>508740</v>
      </c>
      <c r="AJ14" s="18">
        <v>416973.25</v>
      </c>
      <c r="AK14" s="19">
        <v>0.81961955026143</v>
      </c>
      <c r="AL14" s="62">
        <v>14413279.2</v>
      </c>
      <c r="AM14" s="18">
        <v>1968770.46</v>
      </c>
      <c r="AN14" s="19">
        <v>0.136594208207664</v>
      </c>
      <c r="AO14" s="10">
        <v>161</v>
      </c>
      <c r="AP14" s="18">
        <v>12228.3879503106</v>
      </c>
      <c r="AQ14" s="18">
        <v>10887674.41</v>
      </c>
    </row>
    <row r="15" s="5" customFormat="1" ht="22.25" customHeight="1" spans="1:43">
      <c r="A15" s="11" t="s">
        <v>1134</v>
      </c>
      <c r="B15" s="18">
        <v>0</v>
      </c>
      <c r="C15" s="18">
        <v>0</v>
      </c>
      <c r="D15" s="14" t="s">
        <v>421</v>
      </c>
      <c r="E15" s="18">
        <v>0</v>
      </c>
      <c r="F15" s="18">
        <v>0</v>
      </c>
      <c r="G15" s="14" t="s">
        <v>421</v>
      </c>
      <c r="H15" s="46">
        <v>100</v>
      </c>
      <c r="I15" s="46">
        <v>100</v>
      </c>
      <c r="J15" s="46">
        <v>0</v>
      </c>
      <c r="K15" s="18">
        <v>0</v>
      </c>
      <c r="L15" s="18">
        <v>0</v>
      </c>
      <c r="M15" s="14" t="s">
        <v>421</v>
      </c>
      <c r="N15" s="18">
        <v>0</v>
      </c>
      <c r="O15" s="18">
        <v>0</v>
      </c>
      <c r="P15" s="14" t="s">
        <v>421</v>
      </c>
      <c r="Q15" s="18">
        <v>0</v>
      </c>
      <c r="R15" s="18">
        <v>0</v>
      </c>
      <c r="S15" s="14" t="s">
        <v>421</v>
      </c>
      <c r="T15" s="18">
        <v>0</v>
      </c>
      <c r="U15" s="18">
        <v>0</v>
      </c>
      <c r="V15" s="14" t="s">
        <v>421</v>
      </c>
      <c r="W15" s="18">
        <v>0</v>
      </c>
      <c r="X15" s="18">
        <v>0</v>
      </c>
      <c r="Y15" s="14" t="s">
        <v>421</v>
      </c>
      <c r="Z15" s="18">
        <v>0</v>
      </c>
      <c r="AA15" s="18">
        <v>0</v>
      </c>
      <c r="AB15" s="14" t="s">
        <v>421</v>
      </c>
      <c r="AC15" s="18">
        <v>0</v>
      </c>
      <c r="AD15" s="18">
        <v>0</v>
      </c>
      <c r="AE15" s="14" t="s">
        <v>421</v>
      </c>
      <c r="AF15" s="18">
        <v>0</v>
      </c>
      <c r="AG15" s="18">
        <v>0</v>
      </c>
      <c r="AH15" s="14" t="s">
        <v>421</v>
      </c>
      <c r="AI15" s="18">
        <v>0</v>
      </c>
      <c r="AJ15" s="18">
        <v>0</v>
      </c>
      <c r="AK15" s="14" t="s">
        <v>421</v>
      </c>
      <c r="AL15" s="62">
        <v>0</v>
      </c>
      <c r="AM15" s="18">
        <v>0</v>
      </c>
      <c r="AN15" s="14" t="s">
        <v>421</v>
      </c>
      <c r="AO15" s="58">
        <v>0</v>
      </c>
      <c r="AP15" s="18">
        <v>0</v>
      </c>
      <c r="AQ15" s="18">
        <v>0</v>
      </c>
    </row>
    <row r="16" s="5" customFormat="1" ht="22.25" customHeight="1" spans="1:43">
      <c r="A16" s="11" t="s">
        <v>1135</v>
      </c>
      <c r="B16" s="18">
        <v>234224517</v>
      </c>
      <c r="C16" s="18">
        <v>228697463.3</v>
      </c>
      <c r="D16" s="19">
        <v>0.976402753346269</v>
      </c>
      <c r="E16" s="18">
        <v>60688336.69</v>
      </c>
      <c r="F16" s="18">
        <v>53867559.2</v>
      </c>
      <c r="G16" s="19">
        <v>0.887609747407628</v>
      </c>
      <c r="H16" s="46">
        <v>25.9103263259157</v>
      </c>
      <c r="I16" s="46">
        <v>23.5540693905021</v>
      </c>
      <c r="J16" s="46">
        <v>-2.35625693541368</v>
      </c>
      <c r="K16" s="18">
        <v>8072308.62</v>
      </c>
      <c r="L16" s="18">
        <v>9272756.64</v>
      </c>
      <c r="M16" s="19">
        <v>1.14871185883872</v>
      </c>
      <c r="N16" s="18">
        <v>800000</v>
      </c>
      <c r="O16" s="18">
        <v>890012.92</v>
      </c>
      <c r="P16" s="19">
        <v>1.11251615</v>
      </c>
      <c r="Q16" s="18">
        <v>0</v>
      </c>
      <c r="R16" s="18">
        <v>0</v>
      </c>
      <c r="S16" s="14" t="s">
        <v>421</v>
      </c>
      <c r="T16" s="18">
        <v>120000</v>
      </c>
      <c r="U16" s="18">
        <v>95989.05</v>
      </c>
      <c r="V16" s="19">
        <v>0.79990875</v>
      </c>
      <c r="W16" s="18">
        <v>0</v>
      </c>
      <c r="X16" s="18">
        <v>0</v>
      </c>
      <c r="Y16" s="14" t="s">
        <v>421</v>
      </c>
      <c r="Z16" s="18">
        <v>2582606.12</v>
      </c>
      <c r="AA16" s="18">
        <v>2635774.16</v>
      </c>
      <c r="AB16" s="19">
        <v>1.02058697204667</v>
      </c>
      <c r="AC16" s="18">
        <v>2790179.06</v>
      </c>
      <c r="AD16" s="18">
        <v>2722503.12</v>
      </c>
      <c r="AE16" s="19">
        <v>0.975744947351157</v>
      </c>
      <c r="AF16" s="18">
        <v>476580</v>
      </c>
      <c r="AG16" s="18">
        <v>1428094.12</v>
      </c>
      <c r="AH16" s="19">
        <v>2.99654647698183</v>
      </c>
      <c r="AI16" s="18">
        <v>1302943.44</v>
      </c>
      <c r="AJ16" s="18">
        <v>1500383.27</v>
      </c>
      <c r="AK16" s="19">
        <v>1.15153369205343</v>
      </c>
      <c r="AL16" s="62">
        <v>52616028.07</v>
      </c>
      <c r="AM16" s="18">
        <v>44594802.56</v>
      </c>
      <c r="AN16" s="19">
        <v>0.847551671910152</v>
      </c>
      <c r="AO16" s="10">
        <v>830</v>
      </c>
      <c r="AP16" s="18">
        <v>53728.6777831325</v>
      </c>
      <c r="AQ16" s="18">
        <v>172089474.2</v>
      </c>
    </row>
    <row r="17" s="5" customFormat="1" ht="22.25" customHeight="1" spans="1:43">
      <c r="A17" s="11" t="s">
        <v>1136</v>
      </c>
      <c r="B17" s="18">
        <v>34567744.78</v>
      </c>
      <c r="C17" s="18">
        <v>40320119.79</v>
      </c>
      <c r="D17" s="19">
        <v>1.16640874452788</v>
      </c>
      <c r="E17" s="18">
        <v>14523663.61</v>
      </c>
      <c r="F17" s="18">
        <v>14624109.98</v>
      </c>
      <c r="G17" s="19">
        <v>1.00691604905603</v>
      </c>
      <c r="H17" s="46">
        <v>42.0150741751687</v>
      </c>
      <c r="I17" s="46">
        <v>36.2700062801574</v>
      </c>
      <c r="J17" s="46">
        <v>-5.74506789501125</v>
      </c>
      <c r="K17" s="18">
        <v>24290304.87</v>
      </c>
      <c r="L17" s="18">
        <v>21712375.87</v>
      </c>
      <c r="M17" s="19">
        <v>0.893870043468088</v>
      </c>
      <c r="N17" s="18">
        <v>730000</v>
      </c>
      <c r="O17" s="18">
        <v>582422.91</v>
      </c>
      <c r="P17" s="19">
        <v>0.797839602739726</v>
      </c>
      <c r="Q17" s="18">
        <v>15850000</v>
      </c>
      <c r="R17" s="18">
        <v>15027155.23</v>
      </c>
      <c r="S17" s="19">
        <v>0.948085503470032</v>
      </c>
      <c r="T17" s="18">
        <v>480000</v>
      </c>
      <c r="U17" s="18">
        <v>823827.3</v>
      </c>
      <c r="V17" s="19">
        <v>1.716306875</v>
      </c>
      <c r="W17" s="18">
        <v>0</v>
      </c>
      <c r="X17" s="18">
        <v>0</v>
      </c>
      <c r="Y17" s="14" t="s">
        <v>421</v>
      </c>
      <c r="Z17" s="18">
        <v>4448879.49</v>
      </c>
      <c r="AA17" s="18">
        <v>3060506.74</v>
      </c>
      <c r="AB17" s="19">
        <v>0.687927543751022</v>
      </c>
      <c r="AC17" s="18">
        <v>2465114.4</v>
      </c>
      <c r="AD17" s="18">
        <v>1530566.08</v>
      </c>
      <c r="AE17" s="19">
        <v>0.620890486867466</v>
      </c>
      <c r="AF17" s="18">
        <v>39600</v>
      </c>
      <c r="AG17" s="18">
        <v>126134.25</v>
      </c>
      <c r="AH17" s="19">
        <v>3.18520833333333</v>
      </c>
      <c r="AI17" s="18">
        <v>276710.98</v>
      </c>
      <c r="AJ17" s="18">
        <v>561763.36</v>
      </c>
      <c r="AK17" s="19">
        <v>2.0301448102999</v>
      </c>
      <c r="AL17" s="62">
        <v>-9766641.26</v>
      </c>
      <c r="AM17" s="18">
        <v>-7088265.89</v>
      </c>
      <c r="AN17" s="19">
        <v>0.725762900602331</v>
      </c>
      <c r="AO17" s="10">
        <v>170</v>
      </c>
      <c r="AP17" s="18">
        <v>-41695.6817058824</v>
      </c>
      <c r="AQ17" s="18">
        <v>21540709.06</v>
      </c>
    </row>
    <row r="18" s="5" customFormat="1" ht="22.25" customHeight="1" spans="1:43">
      <c r="A18" s="11" t="s">
        <v>1137</v>
      </c>
      <c r="B18" s="18">
        <v>6794362</v>
      </c>
      <c r="C18" s="18">
        <v>3333111.02</v>
      </c>
      <c r="D18" s="19">
        <v>0.490570125642408</v>
      </c>
      <c r="E18" s="18">
        <v>937472.4</v>
      </c>
      <c r="F18" s="18">
        <v>-662192.59</v>
      </c>
      <c r="G18" s="19">
        <v>-0.706359557892051</v>
      </c>
      <c r="H18" s="46">
        <v>13.7977988220233</v>
      </c>
      <c r="I18" s="46">
        <v>-19.8671027165486</v>
      </c>
      <c r="J18" s="46">
        <v>-33.6649015385719</v>
      </c>
      <c r="K18" s="18">
        <v>21685329.28</v>
      </c>
      <c r="L18" s="18">
        <v>16880527.67</v>
      </c>
      <c r="M18" s="19">
        <v>0.77843077465135</v>
      </c>
      <c r="N18" s="18">
        <v>188000</v>
      </c>
      <c r="O18" s="18">
        <v>83469.59</v>
      </c>
      <c r="P18" s="19">
        <v>0.443987180851064</v>
      </c>
      <c r="Q18" s="18">
        <v>12959610</v>
      </c>
      <c r="R18" s="18">
        <v>11620980.03</v>
      </c>
      <c r="S18" s="19">
        <v>0.89670754212511</v>
      </c>
      <c r="T18" s="18">
        <v>40000</v>
      </c>
      <c r="U18" s="18">
        <v>4746.84</v>
      </c>
      <c r="V18" s="19">
        <v>0.118671</v>
      </c>
      <c r="W18" s="18">
        <v>0</v>
      </c>
      <c r="X18" s="18">
        <v>0</v>
      </c>
      <c r="Y18" s="14" t="s">
        <v>421</v>
      </c>
      <c r="Z18" s="18">
        <v>6423441.62</v>
      </c>
      <c r="AA18" s="18">
        <v>3454967.37</v>
      </c>
      <c r="AB18" s="19">
        <v>0.537868571770409</v>
      </c>
      <c r="AC18" s="18">
        <v>1040654.45</v>
      </c>
      <c r="AD18" s="18">
        <v>769914.36</v>
      </c>
      <c r="AE18" s="19">
        <v>0.7398367056423</v>
      </c>
      <c r="AF18" s="18">
        <v>209679.93</v>
      </c>
      <c r="AG18" s="18">
        <v>378808.08</v>
      </c>
      <c r="AH18" s="19">
        <v>1.80660151880058</v>
      </c>
      <c r="AI18" s="18">
        <v>823943.28</v>
      </c>
      <c r="AJ18" s="18">
        <v>567641.4</v>
      </c>
      <c r="AK18" s="19">
        <v>0.688932616817993</v>
      </c>
      <c r="AL18" s="62">
        <v>-20747856.88</v>
      </c>
      <c r="AM18" s="18">
        <v>-17542720.26</v>
      </c>
      <c r="AN18" s="19">
        <v>0.845519629398947</v>
      </c>
      <c r="AO18" s="10">
        <v>49</v>
      </c>
      <c r="AP18" s="18">
        <v>-358014.699183673</v>
      </c>
      <c r="AQ18" s="18">
        <v>1558373.82</v>
      </c>
    </row>
    <row r="19" s="5" customFormat="1" ht="22.25" customHeight="1" spans="1:43">
      <c r="A19" s="11" t="s">
        <v>1138</v>
      </c>
      <c r="B19" s="18">
        <v>3270000</v>
      </c>
      <c r="C19" s="18">
        <v>1795733.02</v>
      </c>
      <c r="D19" s="19">
        <v>0.549153828746177</v>
      </c>
      <c r="E19" s="18">
        <v>991000</v>
      </c>
      <c r="F19" s="18">
        <v>10633.47</v>
      </c>
      <c r="G19" s="19">
        <v>0.0107300403632694</v>
      </c>
      <c r="H19" s="46">
        <v>30.3058103975535</v>
      </c>
      <c r="I19" s="46">
        <v>0.592152056100188</v>
      </c>
      <c r="J19" s="46">
        <v>-29.7136583414533</v>
      </c>
      <c r="K19" s="18">
        <v>16433249.53</v>
      </c>
      <c r="L19" s="18">
        <v>15423317.68</v>
      </c>
      <c r="M19" s="19">
        <v>0.938543387407566</v>
      </c>
      <c r="N19" s="18">
        <v>300000</v>
      </c>
      <c r="O19" s="18">
        <v>313361.74</v>
      </c>
      <c r="P19" s="19">
        <v>1.04453913333333</v>
      </c>
      <c r="Q19" s="18">
        <v>10340000</v>
      </c>
      <c r="R19" s="18">
        <v>9934912.66</v>
      </c>
      <c r="S19" s="19">
        <v>0.960823274661509</v>
      </c>
      <c r="T19" s="18">
        <v>400000</v>
      </c>
      <c r="U19" s="18">
        <v>401553.88</v>
      </c>
      <c r="V19" s="19">
        <v>1.0038847</v>
      </c>
      <c r="W19" s="18">
        <v>789383.06</v>
      </c>
      <c r="X19" s="18">
        <v>637002.48</v>
      </c>
      <c r="Y19" s="19">
        <v>0.806962439756435</v>
      </c>
      <c r="Z19" s="18">
        <v>3360566.31</v>
      </c>
      <c r="AA19" s="18">
        <v>2916426.67</v>
      </c>
      <c r="AB19" s="19">
        <v>0.867837858554263</v>
      </c>
      <c r="AC19" s="18">
        <v>1016250</v>
      </c>
      <c r="AD19" s="18">
        <v>792441.9</v>
      </c>
      <c r="AE19" s="19">
        <v>0.779770627306273</v>
      </c>
      <c r="AF19" s="18">
        <v>24800</v>
      </c>
      <c r="AG19" s="18">
        <v>150917.54</v>
      </c>
      <c r="AH19" s="19">
        <v>6.08538467741935</v>
      </c>
      <c r="AI19" s="18">
        <v>202250.16</v>
      </c>
      <c r="AJ19" s="18">
        <v>276700.81</v>
      </c>
      <c r="AK19" s="19">
        <v>1.36811169889804</v>
      </c>
      <c r="AL19" s="62">
        <v>-15442249.53</v>
      </c>
      <c r="AM19" s="18">
        <v>-15412684.21</v>
      </c>
      <c r="AN19" s="19">
        <v>0.998085426612064</v>
      </c>
      <c r="AO19" s="10">
        <v>60</v>
      </c>
      <c r="AP19" s="18">
        <v>-256878.070166667</v>
      </c>
      <c r="AQ19" s="18">
        <v>6676140.97</v>
      </c>
    </row>
    <row r="20" s="5" customFormat="1" ht="22.25" customHeight="1" spans="1:43">
      <c r="A20" s="11" t="s">
        <v>502</v>
      </c>
      <c r="B20" s="18">
        <v>306672800</v>
      </c>
      <c r="C20" s="18">
        <v>265592601.22</v>
      </c>
      <c r="D20" s="19">
        <v>0.866045509155034</v>
      </c>
      <c r="E20" s="18">
        <v>91779350</v>
      </c>
      <c r="F20" s="18">
        <v>64379002.28</v>
      </c>
      <c r="G20" s="19">
        <v>0.701454110102109</v>
      </c>
      <c r="H20" s="46">
        <v>29.9274503640362</v>
      </c>
      <c r="I20" s="46">
        <v>24.23975742708</v>
      </c>
      <c r="J20" s="46">
        <v>-5.68769293695617</v>
      </c>
      <c r="K20" s="18">
        <v>18397796.32</v>
      </c>
      <c r="L20" s="18">
        <v>15526350.59</v>
      </c>
      <c r="M20" s="19">
        <v>0.843924474428577</v>
      </c>
      <c r="N20" s="18">
        <v>1300000</v>
      </c>
      <c r="O20" s="18">
        <v>1215894.34</v>
      </c>
      <c r="P20" s="19">
        <v>0.935303338461538</v>
      </c>
      <c r="Q20" s="18">
        <v>4550000</v>
      </c>
      <c r="R20" s="18">
        <v>4425631.22</v>
      </c>
      <c r="S20" s="19">
        <v>0.972666202197802</v>
      </c>
      <c r="T20" s="18">
        <v>0</v>
      </c>
      <c r="U20" s="18">
        <v>0</v>
      </c>
      <c r="V20" s="14" t="s">
        <v>421</v>
      </c>
      <c r="W20" s="18">
        <v>0</v>
      </c>
      <c r="X20" s="18">
        <v>0</v>
      </c>
      <c r="Y20" s="14" t="s">
        <v>421</v>
      </c>
      <c r="Z20" s="18">
        <v>7197805.58</v>
      </c>
      <c r="AA20" s="18">
        <v>5433238.98</v>
      </c>
      <c r="AB20" s="19">
        <v>0.754846587562316</v>
      </c>
      <c r="AC20" s="18">
        <v>3898013.98</v>
      </c>
      <c r="AD20" s="18">
        <v>2567160.98</v>
      </c>
      <c r="AE20" s="19">
        <v>0.658581778611271</v>
      </c>
      <c r="AF20" s="18">
        <v>441977.19</v>
      </c>
      <c r="AG20" s="18">
        <v>271588.01</v>
      </c>
      <c r="AH20" s="19">
        <v>0.614484222590763</v>
      </c>
      <c r="AI20" s="18">
        <v>1009999.57</v>
      </c>
      <c r="AJ20" s="18">
        <v>1612837.06</v>
      </c>
      <c r="AK20" s="19">
        <v>1.59686905609277</v>
      </c>
      <c r="AL20" s="62">
        <v>73381553.68</v>
      </c>
      <c r="AM20" s="18">
        <v>48852651.69</v>
      </c>
      <c r="AN20" s="19">
        <v>0.665734769027038</v>
      </c>
      <c r="AO20" s="10">
        <v>940</v>
      </c>
      <c r="AP20" s="18">
        <v>51970.9060531915</v>
      </c>
      <c r="AQ20" s="18">
        <v>89706065.53</v>
      </c>
    </row>
    <row r="21" s="5" customFormat="1" ht="22.25" customHeight="1" spans="1:43">
      <c r="A21" s="11" t="s">
        <v>761</v>
      </c>
      <c r="B21" s="18">
        <v>254000000</v>
      </c>
      <c r="C21" s="18">
        <v>221829829.45</v>
      </c>
      <c r="D21" s="19">
        <v>0.87334578523622</v>
      </c>
      <c r="E21" s="18">
        <v>63902767.8</v>
      </c>
      <c r="F21" s="18">
        <v>26393155.49</v>
      </c>
      <c r="G21" s="19">
        <v>0.413020537273191</v>
      </c>
      <c r="H21" s="46">
        <v>25.15857</v>
      </c>
      <c r="I21" s="46">
        <v>11.8979289464535</v>
      </c>
      <c r="J21" s="46">
        <v>-13.2606410535465</v>
      </c>
      <c r="K21" s="18">
        <v>15211415.33</v>
      </c>
      <c r="L21" s="18">
        <v>15255708.78</v>
      </c>
      <c r="M21" s="19">
        <v>1.00291185593445</v>
      </c>
      <c r="N21" s="18">
        <v>200000</v>
      </c>
      <c r="O21" s="18">
        <v>181742.44</v>
      </c>
      <c r="P21" s="19">
        <v>0.9087122</v>
      </c>
      <c r="Q21" s="18">
        <v>0</v>
      </c>
      <c r="R21" s="18">
        <v>1606.56</v>
      </c>
      <c r="S21" s="19">
        <v>1</v>
      </c>
      <c r="T21" s="18">
        <v>230000</v>
      </c>
      <c r="U21" s="18">
        <v>724893.64</v>
      </c>
      <c r="V21" s="19">
        <v>3.15171147826087</v>
      </c>
      <c r="W21" s="18">
        <v>0</v>
      </c>
      <c r="X21" s="18">
        <v>0</v>
      </c>
      <c r="Y21" s="14" t="s">
        <v>421</v>
      </c>
      <c r="Z21" s="18">
        <v>6465599.03</v>
      </c>
      <c r="AA21" s="18">
        <v>4532237.18</v>
      </c>
      <c r="AB21" s="19">
        <v>0.700977149831081</v>
      </c>
      <c r="AC21" s="18">
        <v>2643638.8</v>
      </c>
      <c r="AD21" s="18">
        <v>2872558.51</v>
      </c>
      <c r="AE21" s="19">
        <v>1.08659265781695</v>
      </c>
      <c r="AF21" s="18">
        <v>3377412.5</v>
      </c>
      <c r="AG21" s="18">
        <v>3896571.78</v>
      </c>
      <c r="AH21" s="19">
        <v>1.15371509402538</v>
      </c>
      <c r="AI21" s="18">
        <v>2294765</v>
      </c>
      <c r="AJ21" s="18">
        <v>3046098.67</v>
      </c>
      <c r="AK21" s="19">
        <v>1.32741203129732</v>
      </c>
      <c r="AL21" s="62">
        <v>48691352.47</v>
      </c>
      <c r="AM21" s="18">
        <v>11137446.71</v>
      </c>
      <c r="AN21" s="19">
        <v>0.228735620290319</v>
      </c>
      <c r="AO21" s="10">
        <v>1060</v>
      </c>
      <c r="AP21" s="18">
        <v>10507.0251981132</v>
      </c>
      <c r="AQ21" s="18">
        <v>86874336.26</v>
      </c>
    </row>
    <row r="22" s="5" customFormat="1" ht="22.25" customHeight="1" spans="1:43">
      <c r="A22" s="11" t="s">
        <v>1139</v>
      </c>
      <c r="B22" s="18">
        <v>13101342.9</v>
      </c>
      <c r="C22" s="18">
        <v>10066439.73</v>
      </c>
      <c r="D22" s="19">
        <v>0.768351748888276</v>
      </c>
      <c r="E22" s="18">
        <v>8533096.24</v>
      </c>
      <c r="F22" s="18">
        <v>5446464.85</v>
      </c>
      <c r="G22" s="19">
        <v>0.6382753336906</v>
      </c>
      <c r="H22" s="46">
        <v>65.1314625159532</v>
      </c>
      <c r="I22" s="46">
        <v>54.105175176964</v>
      </c>
      <c r="J22" s="46">
        <v>-11.0262873389892</v>
      </c>
      <c r="K22" s="18">
        <v>25804909.1</v>
      </c>
      <c r="L22" s="18">
        <v>19545252.69</v>
      </c>
      <c r="M22" s="19">
        <v>0.75742381475779</v>
      </c>
      <c r="N22" s="18">
        <v>400000</v>
      </c>
      <c r="O22" s="18">
        <v>192726.9</v>
      </c>
      <c r="P22" s="19">
        <v>0.48181725</v>
      </c>
      <c r="Q22" s="18">
        <v>15780847.42</v>
      </c>
      <c r="R22" s="18">
        <v>13958593.13</v>
      </c>
      <c r="S22" s="19">
        <v>0.884527475521337</v>
      </c>
      <c r="T22" s="18">
        <v>32000</v>
      </c>
      <c r="U22" s="18">
        <v>0</v>
      </c>
      <c r="V22" s="19">
        <v>0</v>
      </c>
      <c r="W22" s="18">
        <v>0</v>
      </c>
      <c r="X22" s="18">
        <v>0</v>
      </c>
      <c r="Y22" s="14" t="s">
        <v>421</v>
      </c>
      <c r="Z22" s="18">
        <v>8342988.69</v>
      </c>
      <c r="AA22" s="18">
        <v>4847676.9</v>
      </c>
      <c r="AB22" s="19">
        <v>0.581048000917283</v>
      </c>
      <c r="AC22" s="18">
        <v>905405.97</v>
      </c>
      <c r="AD22" s="18">
        <v>271548.03</v>
      </c>
      <c r="AE22" s="19">
        <v>0.299918532677667</v>
      </c>
      <c r="AF22" s="18">
        <v>24547.64</v>
      </c>
      <c r="AG22" s="18">
        <v>0</v>
      </c>
      <c r="AH22" s="19">
        <v>0</v>
      </c>
      <c r="AI22" s="18">
        <v>319119.38</v>
      </c>
      <c r="AJ22" s="18">
        <v>274707.73</v>
      </c>
      <c r="AK22" s="19">
        <v>0.860830608282079</v>
      </c>
      <c r="AL22" s="62">
        <v>-17271812.86</v>
      </c>
      <c r="AM22" s="18">
        <v>-14098787.84</v>
      </c>
      <c r="AN22" s="19">
        <v>0.816288825862139</v>
      </c>
      <c r="AO22" s="10">
        <v>66</v>
      </c>
      <c r="AP22" s="18">
        <v>-213617.997575758</v>
      </c>
      <c r="AQ22" s="18">
        <v>1755748.75</v>
      </c>
    </row>
    <row r="23" s="5" customFormat="1" ht="22.25" customHeight="1" spans="1:43">
      <c r="A23" s="11" t="s">
        <v>1140</v>
      </c>
      <c r="B23" s="18">
        <v>192927391.43</v>
      </c>
      <c r="C23" s="18">
        <v>176485711.5</v>
      </c>
      <c r="D23" s="19">
        <v>0.914777887120474</v>
      </c>
      <c r="E23" s="18">
        <v>53750266.47</v>
      </c>
      <c r="F23" s="18">
        <v>58677199.44</v>
      </c>
      <c r="G23" s="19">
        <v>1.09166341478046</v>
      </c>
      <c r="H23" s="46">
        <v>27.8603603519422</v>
      </c>
      <c r="I23" s="46">
        <v>33.247563749658</v>
      </c>
      <c r="J23" s="46">
        <v>5.38720339771583</v>
      </c>
      <c r="K23" s="18">
        <v>10042170.71</v>
      </c>
      <c r="L23" s="18">
        <v>11319435.91</v>
      </c>
      <c r="M23" s="19">
        <v>1.1271901501065</v>
      </c>
      <c r="N23" s="18">
        <v>200000</v>
      </c>
      <c r="O23" s="18">
        <v>177619.96</v>
      </c>
      <c r="P23" s="19">
        <v>0.8880998</v>
      </c>
      <c r="Q23" s="18">
        <v>0</v>
      </c>
      <c r="R23" s="18">
        <v>0</v>
      </c>
      <c r="S23" s="14" t="s">
        <v>421</v>
      </c>
      <c r="T23" s="18">
        <v>0</v>
      </c>
      <c r="U23" s="18">
        <v>0</v>
      </c>
      <c r="V23" s="14" t="s">
        <v>421</v>
      </c>
      <c r="W23" s="18">
        <v>0</v>
      </c>
      <c r="X23" s="18">
        <v>0</v>
      </c>
      <c r="Y23" s="14" t="s">
        <v>421</v>
      </c>
      <c r="Z23" s="18">
        <v>3264258.96</v>
      </c>
      <c r="AA23" s="18">
        <v>3179922.49</v>
      </c>
      <c r="AB23" s="19">
        <v>0.974163670519572</v>
      </c>
      <c r="AC23" s="18">
        <v>1790472.15</v>
      </c>
      <c r="AD23" s="18">
        <v>1637848.51</v>
      </c>
      <c r="AE23" s="19">
        <v>0.914757881042718</v>
      </c>
      <c r="AF23" s="18">
        <v>2736439.8</v>
      </c>
      <c r="AG23" s="18">
        <v>2826749.5</v>
      </c>
      <c r="AH23" s="19">
        <v>1.03300262625913</v>
      </c>
      <c r="AI23" s="18">
        <v>2050999.8</v>
      </c>
      <c r="AJ23" s="18">
        <v>3497295.45</v>
      </c>
      <c r="AK23" s="19">
        <v>1.70516615847549</v>
      </c>
      <c r="AL23" s="62">
        <v>43708095.76</v>
      </c>
      <c r="AM23" s="18">
        <v>47357763.53</v>
      </c>
      <c r="AN23" s="19">
        <v>1.08350095575063</v>
      </c>
      <c r="AO23" s="10">
        <v>575</v>
      </c>
      <c r="AP23" s="18">
        <v>82361.3278782609</v>
      </c>
      <c r="AQ23" s="18">
        <v>10644587.85</v>
      </c>
    </row>
    <row r="24" s="5" customFormat="1" ht="22.25" customHeight="1" spans="1:43">
      <c r="A24" s="39" t="s">
        <v>644</v>
      </c>
      <c r="B24" s="40">
        <v>3965241933.67</v>
      </c>
      <c r="C24" s="40">
        <v>5229510005.64</v>
      </c>
      <c r="D24" s="41">
        <v>1.31883756227703</v>
      </c>
      <c r="E24" s="40">
        <v>1026407596.4</v>
      </c>
      <c r="F24" s="40">
        <v>1002407915.42</v>
      </c>
      <c r="G24" s="41">
        <v>0.9766177870622</v>
      </c>
      <c r="H24" s="47">
        <v>25.8851190814987</v>
      </c>
      <c r="I24" s="47">
        <v>19.1682952004855</v>
      </c>
      <c r="J24" s="47">
        <v>-6.71682388101319</v>
      </c>
      <c r="K24" s="40">
        <v>353318016.52</v>
      </c>
      <c r="L24" s="40">
        <v>340503224.42</v>
      </c>
      <c r="M24" s="41">
        <v>0.963730148192784</v>
      </c>
      <c r="N24" s="40">
        <v>22907500</v>
      </c>
      <c r="O24" s="40">
        <v>19966634.39</v>
      </c>
      <c r="P24" s="41">
        <v>0.871619966823093</v>
      </c>
      <c r="Q24" s="40">
        <v>75500057.42</v>
      </c>
      <c r="R24" s="40">
        <v>67428744.21</v>
      </c>
      <c r="S24" s="41">
        <v>0.893095270575756</v>
      </c>
      <c r="T24" s="40">
        <v>12485533</v>
      </c>
      <c r="U24" s="40">
        <v>11532651.26</v>
      </c>
      <c r="V24" s="41">
        <v>0.923681132395389</v>
      </c>
      <c r="W24" s="40">
        <v>1563383.06</v>
      </c>
      <c r="X24" s="40">
        <v>1038870.47</v>
      </c>
      <c r="Y24" s="41">
        <v>0.66450155216598</v>
      </c>
      <c r="Z24" s="40">
        <v>157733998.69</v>
      </c>
      <c r="AA24" s="40">
        <v>143269622.39</v>
      </c>
      <c r="AB24" s="41">
        <v>0.908298930984262</v>
      </c>
      <c r="AC24" s="40">
        <v>44967592.91</v>
      </c>
      <c r="AD24" s="40">
        <v>42154917.21</v>
      </c>
      <c r="AE24" s="41">
        <v>0.93745105045695</v>
      </c>
      <c r="AF24" s="40">
        <v>16810322.73</v>
      </c>
      <c r="AG24" s="40">
        <v>23858709.74</v>
      </c>
      <c r="AH24" s="41">
        <v>1.41928921432432</v>
      </c>
      <c r="AI24" s="40">
        <v>21349628.71</v>
      </c>
      <c r="AJ24" s="40">
        <v>31253074.75</v>
      </c>
      <c r="AK24" s="41">
        <v>1.46386970820534</v>
      </c>
      <c r="AL24" s="40">
        <v>673089579.88</v>
      </c>
      <c r="AM24" s="40">
        <v>661904691</v>
      </c>
      <c r="AN24" s="41">
        <v>0.983382763283909</v>
      </c>
      <c r="AO24" s="59">
        <v>12507</v>
      </c>
      <c r="AP24" s="40">
        <v>52922.738546414</v>
      </c>
      <c r="AQ24" s="40">
        <v>1156645701.92</v>
      </c>
    </row>
    <row r="25" s="5" customFormat="1" ht="13.95" customHeight="1" spans="1:43">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row>
  </sheetData>
  <mergeCells count="19">
    <mergeCell ref="A1:AQ1"/>
    <mergeCell ref="AP2:AQ2"/>
    <mergeCell ref="B3:D3"/>
    <mergeCell ref="E3:G3"/>
    <mergeCell ref="H3:J3"/>
    <mergeCell ref="K3:M3"/>
    <mergeCell ref="N3:P3"/>
    <mergeCell ref="Q3:S3"/>
    <mergeCell ref="T3:V3"/>
    <mergeCell ref="W3:Y3"/>
    <mergeCell ref="Z3:AB3"/>
    <mergeCell ref="AC3:AE3"/>
    <mergeCell ref="AF3:AH3"/>
    <mergeCell ref="AI3:AK3"/>
    <mergeCell ref="AL3:AN3"/>
    <mergeCell ref="A3:A4"/>
    <mergeCell ref="AO3:AO4"/>
    <mergeCell ref="AP3:AP4"/>
    <mergeCell ref="AQ3:AQ4"/>
  </mergeCells>
  <hyperlinks>
    <hyperlink ref="A6" location="北部大区!A1" display="北部大区"/>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3"/>
  <dimension ref="A1:AR20"/>
  <sheetViews>
    <sheetView workbookViewId="0">
      <selection activeCell="A1" sqref="A1:AR2"/>
    </sheetView>
  </sheetViews>
  <sheetFormatPr defaultColWidth="10.25" defaultRowHeight="15.6"/>
  <cols>
    <col min="1" max="1" width="13.5277777777778" style="5" customWidth="1"/>
    <col min="2" max="2" width="21.3703703703704" style="5" customWidth="1"/>
    <col min="3" max="4" width="16.787037037037" style="5" customWidth="1"/>
    <col min="5" max="5" width="13.5277777777778" style="5" customWidth="1"/>
    <col min="6" max="7" width="16.787037037037" style="5" customWidth="1"/>
    <col min="8" max="9" width="13.5277777777778" style="5" customWidth="1"/>
    <col min="10" max="10" width="17.9351851851852" style="5" customWidth="1"/>
    <col min="11" max="11" width="13.5277777777778" style="5" customWidth="1"/>
    <col min="12" max="13" width="15.6481481481481" style="5" customWidth="1"/>
    <col min="14" max="14" width="13.5277777777778" style="5" customWidth="1"/>
    <col min="15" max="16" width="14.5092592592593" style="5" customWidth="1"/>
    <col min="17" max="18" width="13.5277777777778" style="5" customWidth="1"/>
    <col min="19" max="19" width="14.5092592592593" style="5" customWidth="1"/>
    <col min="20" max="21" width="13.5277777777778" style="5" customWidth="1"/>
    <col min="22" max="22" width="14.5092592592593" style="5" customWidth="1"/>
    <col min="23" max="23" width="13.5277777777778" style="5" customWidth="1"/>
    <col min="24" max="24" width="13.3611111111111" style="5" customWidth="1"/>
    <col min="25" max="25" width="17.9351851851852" style="5" customWidth="1"/>
    <col min="26" max="26" width="16.0277777777778" style="5" customWidth="1"/>
    <col min="27" max="28" width="15.6481481481481" style="5" customWidth="1"/>
    <col min="29" max="29" width="13.5277777777778" style="5" customWidth="1"/>
    <col min="30" max="31" width="14.5092592592593" style="5" customWidth="1"/>
    <col min="32" max="32" width="13.5277777777778" style="5" customWidth="1"/>
    <col min="33" max="34" width="14.5092592592593" style="5" customWidth="1"/>
    <col min="35" max="35" width="13.5277777777778" style="5" customWidth="1"/>
    <col min="36" max="37" width="14.5092592592593" style="5" customWidth="1"/>
    <col min="38" max="38" width="13.5277777777778" style="5" customWidth="1"/>
    <col min="39" max="40" width="16.787037037037" style="5" customWidth="1"/>
    <col min="41" max="42" width="13.5277777777778" style="5" customWidth="1"/>
    <col min="43" max="43" width="19.0740740740741" style="5" customWidth="1"/>
    <col min="44" max="44" width="16.787037037037" style="5" customWidth="1"/>
    <col min="45" max="16384" width="10.25" style="5"/>
  </cols>
  <sheetData>
    <row r="1" s="5" customFormat="1" ht="41.75" customHeight="1" spans="1:44">
      <c r="A1" s="35" t="s">
        <v>1141</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row>
    <row r="2" s="5" customFormat="1" ht="22.25" customHeight="1" spans="1:44">
      <c r="A2" s="7" t="s">
        <v>455</v>
      </c>
      <c r="B2" s="8"/>
      <c r="C2" s="36"/>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20" t="s">
        <v>698</v>
      </c>
      <c r="AO2" s="21" t="s">
        <v>457</v>
      </c>
      <c r="AP2" s="20" t="s">
        <v>1121</v>
      </c>
      <c r="AQ2" s="57">
        <v>45664.4209090856</v>
      </c>
      <c r="AR2" s="57"/>
    </row>
    <row r="3" s="5" customFormat="1" ht="22.25" customHeight="1" spans="1:44">
      <c r="A3" s="9" t="s">
        <v>610</v>
      </c>
      <c r="B3" s="9" t="s">
        <v>1142</v>
      </c>
      <c r="C3" s="9" t="s">
        <v>611</v>
      </c>
      <c r="D3" s="9"/>
      <c r="E3" s="9"/>
      <c r="F3" s="9" t="s">
        <v>612</v>
      </c>
      <c r="G3" s="9"/>
      <c r="H3" s="9"/>
      <c r="I3" s="9" t="s">
        <v>613</v>
      </c>
      <c r="J3" s="9"/>
      <c r="K3" s="9"/>
      <c r="L3" s="9" t="s">
        <v>614</v>
      </c>
      <c r="M3" s="9"/>
      <c r="N3" s="9"/>
      <c r="O3" s="9" t="s">
        <v>615</v>
      </c>
      <c r="P3" s="9"/>
      <c r="Q3" s="9"/>
      <c r="R3" s="9" t="s">
        <v>616</v>
      </c>
      <c r="S3" s="9"/>
      <c r="T3" s="9"/>
      <c r="U3" s="9" t="s">
        <v>617</v>
      </c>
      <c r="V3" s="9"/>
      <c r="W3" s="9"/>
      <c r="X3" s="9" t="s">
        <v>606</v>
      </c>
      <c r="Y3" s="9"/>
      <c r="Z3" s="9"/>
      <c r="AA3" s="9" t="s">
        <v>619</v>
      </c>
      <c r="AB3" s="9"/>
      <c r="AC3" s="9"/>
      <c r="AD3" s="9" t="s">
        <v>620</v>
      </c>
      <c r="AE3" s="9"/>
      <c r="AF3" s="9"/>
      <c r="AG3" s="9" t="s">
        <v>621</v>
      </c>
      <c r="AH3" s="9"/>
      <c r="AI3" s="9"/>
      <c r="AJ3" s="9" t="s">
        <v>622</v>
      </c>
      <c r="AK3" s="9"/>
      <c r="AL3" s="9"/>
      <c r="AM3" s="9" t="s">
        <v>623</v>
      </c>
      <c r="AN3" s="9"/>
      <c r="AO3" s="9"/>
      <c r="AP3" s="9" t="s">
        <v>624</v>
      </c>
      <c r="AQ3" s="9" t="s">
        <v>1122</v>
      </c>
      <c r="AR3" s="9" t="s">
        <v>1123</v>
      </c>
    </row>
    <row r="4" s="5" customFormat="1" ht="22.25" customHeight="1" spans="1:44">
      <c r="A4" s="9"/>
      <c r="B4" s="9"/>
      <c r="C4" s="9" t="s">
        <v>1124</v>
      </c>
      <c r="D4" s="9" t="s">
        <v>1125</v>
      </c>
      <c r="E4" s="9" t="s">
        <v>1126</v>
      </c>
      <c r="F4" s="9" t="s">
        <v>1124</v>
      </c>
      <c r="G4" s="9" t="s">
        <v>1125</v>
      </c>
      <c r="H4" s="9" t="s">
        <v>1126</v>
      </c>
      <c r="I4" s="9" t="s">
        <v>1127</v>
      </c>
      <c r="J4" s="9" t="s">
        <v>1128</v>
      </c>
      <c r="K4" s="9" t="s">
        <v>1129</v>
      </c>
      <c r="L4" s="9" t="s">
        <v>1124</v>
      </c>
      <c r="M4" s="9" t="s">
        <v>1125</v>
      </c>
      <c r="N4" s="9" t="s">
        <v>1126</v>
      </c>
      <c r="O4" s="9" t="s">
        <v>1124</v>
      </c>
      <c r="P4" s="9" t="s">
        <v>1125</v>
      </c>
      <c r="Q4" s="9" t="s">
        <v>1126</v>
      </c>
      <c r="R4" s="9" t="s">
        <v>1124</v>
      </c>
      <c r="S4" s="9" t="s">
        <v>1125</v>
      </c>
      <c r="T4" s="9" t="s">
        <v>1126</v>
      </c>
      <c r="U4" s="9" t="s">
        <v>1124</v>
      </c>
      <c r="V4" s="9" t="s">
        <v>1125</v>
      </c>
      <c r="W4" s="9" t="s">
        <v>1126</v>
      </c>
      <c r="X4" s="9" t="s">
        <v>1124</v>
      </c>
      <c r="Y4" s="9" t="s">
        <v>1125</v>
      </c>
      <c r="Z4" s="9" t="s">
        <v>1126</v>
      </c>
      <c r="AA4" s="9" t="s">
        <v>1124</v>
      </c>
      <c r="AB4" s="9" t="s">
        <v>1125</v>
      </c>
      <c r="AC4" s="9" t="s">
        <v>1126</v>
      </c>
      <c r="AD4" s="9" t="s">
        <v>1124</v>
      </c>
      <c r="AE4" s="9" t="s">
        <v>1125</v>
      </c>
      <c r="AF4" s="9" t="s">
        <v>1126</v>
      </c>
      <c r="AG4" s="9" t="s">
        <v>1124</v>
      </c>
      <c r="AH4" s="9" t="s">
        <v>1125</v>
      </c>
      <c r="AI4" s="9" t="s">
        <v>1126</v>
      </c>
      <c r="AJ4" s="9" t="s">
        <v>1124</v>
      </c>
      <c r="AK4" s="9" t="s">
        <v>1125</v>
      </c>
      <c r="AL4" s="9" t="s">
        <v>1126</v>
      </c>
      <c r="AM4" s="9" t="s">
        <v>1124</v>
      </c>
      <c r="AN4" s="9" t="s">
        <v>1125</v>
      </c>
      <c r="AO4" s="9" t="s">
        <v>1126</v>
      </c>
      <c r="AP4" s="9"/>
      <c r="AQ4" s="9"/>
      <c r="AR4" s="9"/>
    </row>
    <row r="5" s="5" customFormat="1" ht="22.25" customHeight="1" spans="1:44">
      <c r="A5" s="15" t="s">
        <v>727</v>
      </c>
      <c r="B5" s="15" t="s">
        <v>1143</v>
      </c>
      <c r="C5" s="18">
        <v>0</v>
      </c>
      <c r="D5" s="18">
        <v>-248443.49</v>
      </c>
      <c r="E5" s="19">
        <v>-1</v>
      </c>
      <c r="F5" s="18">
        <v>0</v>
      </c>
      <c r="G5" s="18">
        <v>-237242.79</v>
      </c>
      <c r="H5" s="19">
        <v>-1</v>
      </c>
      <c r="I5" s="46">
        <v>100</v>
      </c>
      <c r="J5" s="46">
        <v>104.508349162218</v>
      </c>
      <c r="K5" s="46">
        <v>4.50834916221794</v>
      </c>
      <c r="L5" s="18">
        <v>0</v>
      </c>
      <c r="M5" s="18">
        <v>352614.56</v>
      </c>
      <c r="N5" s="19">
        <v>1</v>
      </c>
      <c r="O5" s="18">
        <v>0</v>
      </c>
      <c r="P5" s="18">
        <v>0</v>
      </c>
      <c r="Q5" s="14" t="s">
        <v>421</v>
      </c>
      <c r="R5" s="18">
        <v>0</v>
      </c>
      <c r="S5" s="18">
        <v>0</v>
      </c>
      <c r="T5" s="14" t="s">
        <v>421</v>
      </c>
      <c r="U5" s="18">
        <v>0</v>
      </c>
      <c r="V5" s="18">
        <v>0</v>
      </c>
      <c r="W5" s="14" t="s">
        <v>421</v>
      </c>
      <c r="X5" s="18">
        <v>0</v>
      </c>
      <c r="Y5" s="18">
        <v>0</v>
      </c>
      <c r="Z5" s="14" t="s">
        <v>421</v>
      </c>
      <c r="AA5" s="18">
        <v>0</v>
      </c>
      <c r="AB5" s="18">
        <v>352614.56</v>
      </c>
      <c r="AC5" s="19">
        <v>1</v>
      </c>
      <c r="AD5" s="18">
        <v>0</v>
      </c>
      <c r="AE5" s="18">
        <v>0</v>
      </c>
      <c r="AF5" s="14" t="s">
        <v>421</v>
      </c>
      <c r="AG5" s="18">
        <v>0</v>
      </c>
      <c r="AH5" s="18">
        <v>0</v>
      </c>
      <c r="AI5" s="14" t="s">
        <v>421</v>
      </c>
      <c r="AJ5" s="54">
        <v>0</v>
      </c>
      <c r="AK5" s="54">
        <v>0</v>
      </c>
      <c r="AL5" s="14" t="s">
        <v>421</v>
      </c>
      <c r="AM5" s="18">
        <v>0</v>
      </c>
      <c r="AN5" s="18">
        <v>-589857.35</v>
      </c>
      <c r="AO5" s="19">
        <v>-1</v>
      </c>
      <c r="AP5" s="58">
        <v>0</v>
      </c>
      <c r="AQ5" s="18">
        <v>0</v>
      </c>
      <c r="AR5" s="18">
        <v>0</v>
      </c>
    </row>
    <row r="6" s="5" customFormat="1" ht="22.25" customHeight="1" spans="1:44">
      <c r="A6" s="15"/>
      <c r="B6" s="15" t="s">
        <v>1144</v>
      </c>
      <c r="C6" s="18">
        <v>0</v>
      </c>
      <c r="D6" s="18">
        <v>0</v>
      </c>
      <c r="E6" s="14" t="s">
        <v>421</v>
      </c>
      <c r="F6" s="18">
        <v>0</v>
      </c>
      <c r="G6" s="18">
        <v>0</v>
      </c>
      <c r="H6" s="14" t="s">
        <v>421</v>
      </c>
      <c r="I6" s="46">
        <v>100</v>
      </c>
      <c r="J6" s="46">
        <v>100</v>
      </c>
      <c r="K6" s="46">
        <v>0</v>
      </c>
      <c r="L6" s="18">
        <v>486523.96</v>
      </c>
      <c r="M6" s="18">
        <v>454673.85</v>
      </c>
      <c r="N6" s="19">
        <v>0.934535372111992</v>
      </c>
      <c r="O6" s="18">
        <v>0</v>
      </c>
      <c r="P6" s="18">
        <v>0</v>
      </c>
      <c r="Q6" s="14" t="s">
        <v>421</v>
      </c>
      <c r="R6" s="18">
        <v>0</v>
      </c>
      <c r="S6" s="18">
        <v>0</v>
      </c>
      <c r="T6" s="14" t="s">
        <v>421</v>
      </c>
      <c r="U6" s="18">
        <v>0</v>
      </c>
      <c r="V6" s="18">
        <v>0</v>
      </c>
      <c r="W6" s="14" t="s">
        <v>421</v>
      </c>
      <c r="X6" s="18">
        <v>0</v>
      </c>
      <c r="Y6" s="18">
        <v>0</v>
      </c>
      <c r="Z6" s="14" t="s">
        <v>421</v>
      </c>
      <c r="AA6" s="18">
        <v>441185.93</v>
      </c>
      <c r="AB6" s="18">
        <v>408280.26</v>
      </c>
      <c r="AC6" s="19">
        <v>0.92541541385964</v>
      </c>
      <c r="AD6" s="18">
        <v>45338.03</v>
      </c>
      <c r="AE6" s="18">
        <v>46393.59</v>
      </c>
      <c r="AF6" s="19">
        <v>1.02328199968106</v>
      </c>
      <c r="AG6" s="18">
        <v>0</v>
      </c>
      <c r="AH6" s="18">
        <v>0</v>
      </c>
      <c r="AI6" s="14" t="s">
        <v>421</v>
      </c>
      <c r="AJ6" s="54">
        <v>0</v>
      </c>
      <c r="AK6" s="54">
        <v>0</v>
      </c>
      <c r="AL6" s="14" t="s">
        <v>421</v>
      </c>
      <c r="AM6" s="18">
        <v>-486523.96</v>
      </c>
      <c r="AN6" s="18">
        <v>-454673.85</v>
      </c>
      <c r="AO6" s="19">
        <v>0.934535372111992</v>
      </c>
      <c r="AP6" s="10">
        <v>2</v>
      </c>
      <c r="AQ6" s="18">
        <v>-227336.925</v>
      </c>
      <c r="AR6" s="18">
        <v>0</v>
      </c>
    </row>
    <row r="7" s="5" customFormat="1" ht="22.25" customHeight="1" spans="1:44">
      <c r="A7" s="15"/>
      <c r="B7" s="15" t="s">
        <v>1145</v>
      </c>
      <c r="C7" s="18">
        <v>0</v>
      </c>
      <c r="D7" s="18">
        <v>0</v>
      </c>
      <c r="E7" s="14" t="s">
        <v>421</v>
      </c>
      <c r="F7" s="18">
        <v>0</v>
      </c>
      <c r="G7" s="18">
        <v>0</v>
      </c>
      <c r="H7" s="14" t="s">
        <v>421</v>
      </c>
      <c r="I7" s="46">
        <v>100</v>
      </c>
      <c r="J7" s="46">
        <v>100</v>
      </c>
      <c r="K7" s="46">
        <v>0</v>
      </c>
      <c r="L7" s="18">
        <v>4024381.74</v>
      </c>
      <c r="M7" s="18">
        <v>2708475.94</v>
      </c>
      <c r="N7" s="19">
        <v>0.673016655721134</v>
      </c>
      <c r="O7" s="18">
        <v>0</v>
      </c>
      <c r="P7" s="18">
        <v>0</v>
      </c>
      <c r="Q7" s="14" t="s">
        <v>421</v>
      </c>
      <c r="R7" s="18">
        <v>0</v>
      </c>
      <c r="S7" s="18">
        <v>0</v>
      </c>
      <c r="T7" s="14" t="s">
        <v>421</v>
      </c>
      <c r="U7" s="18">
        <v>0</v>
      </c>
      <c r="V7" s="18">
        <v>0</v>
      </c>
      <c r="W7" s="14" t="s">
        <v>421</v>
      </c>
      <c r="X7" s="18">
        <v>0</v>
      </c>
      <c r="Y7" s="18">
        <v>0</v>
      </c>
      <c r="Z7" s="14" t="s">
        <v>421</v>
      </c>
      <c r="AA7" s="18">
        <v>3841907.1</v>
      </c>
      <c r="AB7" s="18">
        <v>2555901.73</v>
      </c>
      <c r="AC7" s="19">
        <v>0.665269009237626</v>
      </c>
      <c r="AD7" s="18">
        <v>182474.64</v>
      </c>
      <c r="AE7" s="18">
        <v>151942.85</v>
      </c>
      <c r="AF7" s="19">
        <v>0.832679269842648</v>
      </c>
      <c r="AG7" s="18">
        <v>0</v>
      </c>
      <c r="AH7" s="18">
        <v>0</v>
      </c>
      <c r="AI7" s="14" t="s">
        <v>421</v>
      </c>
      <c r="AJ7" s="54">
        <v>0</v>
      </c>
      <c r="AK7" s="55">
        <v>631.36</v>
      </c>
      <c r="AL7" s="19">
        <v>1</v>
      </c>
      <c r="AM7" s="18">
        <v>-4024381.74</v>
      </c>
      <c r="AN7" s="18">
        <v>-2708475.94</v>
      </c>
      <c r="AO7" s="19">
        <v>0.673016655721134</v>
      </c>
      <c r="AP7" s="10">
        <v>15</v>
      </c>
      <c r="AQ7" s="18">
        <v>-180565.062666667</v>
      </c>
      <c r="AR7" s="18">
        <v>0</v>
      </c>
    </row>
    <row r="8" s="5" customFormat="1" ht="22.25" customHeight="1" spans="1:44">
      <c r="A8" s="15"/>
      <c r="B8" s="15" t="s">
        <v>1146</v>
      </c>
      <c r="C8" s="18">
        <v>0</v>
      </c>
      <c r="D8" s="18">
        <v>0</v>
      </c>
      <c r="E8" s="14" t="s">
        <v>421</v>
      </c>
      <c r="F8" s="18">
        <v>0</v>
      </c>
      <c r="G8" s="18">
        <v>0</v>
      </c>
      <c r="H8" s="14" t="s">
        <v>421</v>
      </c>
      <c r="I8" s="46">
        <v>100</v>
      </c>
      <c r="J8" s="46">
        <v>100</v>
      </c>
      <c r="K8" s="46">
        <v>0</v>
      </c>
      <c r="L8" s="18">
        <v>266043.46</v>
      </c>
      <c r="M8" s="18">
        <v>5329.35</v>
      </c>
      <c r="N8" s="19">
        <v>0.020031877498511</v>
      </c>
      <c r="O8" s="18">
        <v>0</v>
      </c>
      <c r="P8" s="18">
        <v>0</v>
      </c>
      <c r="Q8" s="14" t="s">
        <v>421</v>
      </c>
      <c r="R8" s="18">
        <v>0</v>
      </c>
      <c r="S8" s="18">
        <v>0</v>
      </c>
      <c r="T8" s="14" t="s">
        <v>421</v>
      </c>
      <c r="U8" s="18">
        <v>0</v>
      </c>
      <c r="V8" s="18">
        <v>0</v>
      </c>
      <c r="W8" s="14" t="s">
        <v>421</v>
      </c>
      <c r="X8" s="18">
        <v>0</v>
      </c>
      <c r="Y8" s="18">
        <v>0</v>
      </c>
      <c r="Z8" s="14" t="s">
        <v>421</v>
      </c>
      <c r="AA8" s="18">
        <v>682043.46</v>
      </c>
      <c r="AB8" s="18">
        <v>547438.64</v>
      </c>
      <c r="AC8" s="19">
        <v>0.80264480506858</v>
      </c>
      <c r="AD8" s="18">
        <v>-416000</v>
      </c>
      <c r="AE8" s="18">
        <v>-550090</v>
      </c>
      <c r="AF8" s="19">
        <v>1.32233173076923</v>
      </c>
      <c r="AG8" s="18">
        <v>0</v>
      </c>
      <c r="AH8" s="18">
        <v>6659.03</v>
      </c>
      <c r="AI8" s="19">
        <v>1</v>
      </c>
      <c r="AJ8" s="54">
        <v>0</v>
      </c>
      <c r="AK8" s="55">
        <v>1321.68</v>
      </c>
      <c r="AL8" s="19">
        <v>1</v>
      </c>
      <c r="AM8" s="18">
        <v>-266043.46</v>
      </c>
      <c r="AN8" s="18">
        <v>-5329.35</v>
      </c>
      <c r="AO8" s="19">
        <v>0.020031877498511</v>
      </c>
      <c r="AP8" s="58">
        <v>0</v>
      </c>
      <c r="AQ8" s="18">
        <v>0</v>
      </c>
      <c r="AR8" s="18">
        <v>0</v>
      </c>
    </row>
    <row r="9" s="5" customFormat="1" ht="22.25" customHeight="1" spans="1:44">
      <c r="A9" s="15"/>
      <c r="B9" s="15" t="s">
        <v>1147</v>
      </c>
      <c r="C9" s="18">
        <v>0</v>
      </c>
      <c r="D9" s="18">
        <v>0</v>
      </c>
      <c r="E9" s="14" t="s">
        <v>421</v>
      </c>
      <c r="F9" s="18">
        <v>0</v>
      </c>
      <c r="G9" s="18">
        <v>0</v>
      </c>
      <c r="H9" s="14" t="s">
        <v>421</v>
      </c>
      <c r="I9" s="46">
        <v>100</v>
      </c>
      <c r="J9" s="46">
        <v>100</v>
      </c>
      <c r="K9" s="46">
        <v>0</v>
      </c>
      <c r="L9" s="18">
        <v>420613.56</v>
      </c>
      <c r="M9" s="18">
        <v>411818.39</v>
      </c>
      <c r="N9" s="19">
        <v>0.979089666058317</v>
      </c>
      <c r="O9" s="18">
        <v>0</v>
      </c>
      <c r="P9" s="18">
        <v>0</v>
      </c>
      <c r="Q9" s="14" t="s">
        <v>421</v>
      </c>
      <c r="R9" s="18">
        <v>0</v>
      </c>
      <c r="S9" s="18">
        <v>0</v>
      </c>
      <c r="T9" s="14" t="s">
        <v>421</v>
      </c>
      <c r="U9" s="18">
        <v>0</v>
      </c>
      <c r="V9" s="18">
        <v>0</v>
      </c>
      <c r="W9" s="14" t="s">
        <v>421</v>
      </c>
      <c r="X9" s="18">
        <v>0</v>
      </c>
      <c r="Y9" s="18">
        <v>0</v>
      </c>
      <c r="Z9" s="14" t="s">
        <v>421</v>
      </c>
      <c r="AA9" s="18">
        <v>419339</v>
      </c>
      <c r="AB9" s="18">
        <v>411818.39</v>
      </c>
      <c r="AC9" s="19">
        <v>0.982065560322317</v>
      </c>
      <c r="AD9" s="18">
        <v>1274.56</v>
      </c>
      <c r="AE9" s="18">
        <v>0</v>
      </c>
      <c r="AF9" s="19">
        <v>0</v>
      </c>
      <c r="AG9" s="18">
        <v>0</v>
      </c>
      <c r="AH9" s="18">
        <v>0</v>
      </c>
      <c r="AI9" s="14" t="s">
        <v>421</v>
      </c>
      <c r="AJ9" s="54">
        <v>0</v>
      </c>
      <c r="AK9" s="54">
        <v>0</v>
      </c>
      <c r="AL9" s="14" t="s">
        <v>421</v>
      </c>
      <c r="AM9" s="18">
        <v>-420613.56</v>
      </c>
      <c r="AN9" s="18">
        <v>-411818.39</v>
      </c>
      <c r="AO9" s="19">
        <v>0.979089666058317</v>
      </c>
      <c r="AP9" s="58">
        <v>0</v>
      </c>
      <c r="AQ9" s="18">
        <v>0</v>
      </c>
      <c r="AR9" s="18">
        <v>0</v>
      </c>
    </row>
    <row r="10" s="5" customFormat="1" ht="22.25" customHeight="1" spans="1:44">
      <c r="A10" s="15"/>
      <c r="B10" s="15" t="s">
        <v>1148</v>
      </c>
      <c r="C10" s="18">
        <v>0</v>
      </c>
      <c r="D10" s="18">
        <v>0</v>
      </c>
      <c r="E10" s="14" t="s">
        <v>421</v>
      </c>
      <c r="F10" s="18">
        <v>0</v>
      </c>
      <c r="G10" s="18">
        <v>0</v>
      </c>
      <c r="H10" s="14" t="s">
        <v>421</v>
      </c>
      <c r="I10" s="46">
        <v>100</v>
      </c>
      <c r="J10" s="46">
        <v>100</v>
      </c>
      <c r="K10" s="46">
        <v>0</v>
      </c>
      <c r="L10" s="18">
        <v>1227663.75</v>
      </c>
      <c r="M10" s="18">
        <v>1224325.03</v>
      </c>
      <c r="N10" s="19">
        <v>0.997280427967349</v>
      </c>
      <c r="O10" s="18">
        <v>0</v>
      </c>
      <c r="P10" s="18">
        <v>0</v>
      </c>
      <c r="Q10" s="14" t="s">
        <v>421</v>
      </c>
      <c r="R10" s="18">
        <v>0</v>
      </c>
      <c r="S10" s="18">
        <v>0</v>
      </c>
      <c r="T10" s="14" t="s">
        <v>421</v>
      </c>
      <c r="U10" s="18">
        <v>0</v>
      </c>
      <c r="V10" s="18">
        <v>0</v>
      </c>
      <c r="W10" s="14" t="s">
        <v>421</v>
      </c>
      <c r="X10" s="18">
        <v>0</v>
      </c>
      <c r="Y10" s="18">
        <v>0</v>
      </c>
      <c r="Z10" s="14" t="s">
        <v>421</v>
      </c>
      <c r="AA10" s="18">
        <v>1174694.75</v>
      </c>
      <c r="AB10" s="18">
        <v>1157448.67</v>
      </c>
      <c r="AC10" s="19">
        <v>0.985318671084552</v>
      </c>
      <c r="AD10" s="18">
        <v>52969</v>
      </c>
      <c r="AE10" s="18">
        <v>66876.36</v>
      </c>
      <c r="AF10" s="19">
        <v>1.26255658970341</v>
      </c>
      <c r="AG10" s="18">
        <v>0</v>
      </c>
      <c r="AH10" s="18">
        <v>0</v>
      </c>
      <c r="AI10" s="14" t="s">
        <v>421</v>
      </c>
      <c r="AJ10" s="54">
        <v>0</v>
      </c>
      <c r="AK10" s="54">
        <v>0</v>
      </c>
      <c r="AL10" s="14" t="s">
        <v>421</v>
      </c>
      <c r="AM10" s="18">
        <v>-1227663.75</v>
      </c>
      <c r="AN10" s="18">
        <v>-1224325.03</v>
      </c>
      <c r="AO10" s="19">
        <v>0.997280427967349</v>
      </c>
      <c r="AP10" s="10">
        <v>6</v>
      </c>
      <c r="AQ10" s="18">
        <v>-204054.171666667</v>
      </c>
      <c r="AR10" s="18">
        <v>0</v>
      </c>
    </row>
    <row r="11" s="5" customFormat="1" ht="22.25" customHeight="1" spans="1:44">
      <c r="A11" s="15"/>
      <c r="B11" s="15" t="s">
        <v>1149</v>
      </c>
      <c r="C11" s="18">
        <v>14220000</v>
      </c>
      <c r="D11" s="18">
        <v>14727200</v>
      </c>
      <c r="E11" s="19">
        <v>1.03566807313643</v>
      </c>
      <c r="F11" s="18">
        <v>-19380438</v>
      </c>
      <c r="G11" s="18">
        <v>-19715682.19</v>
      </c>
      <c r="H11" s="19">
        <v>1.01729807086919</v>
      </c>
      <c r="I11" s="46">
        <v>-136.29</v>
      </c>
      <c r="J11" s="46">
        <v>-133.872577204085</v>
      </c>
      <c r="K11" s="46">
        <v>2.41742279591504</v>
      </c>
      <c r="L11" s="18">
        <v>3772794.09</v>
      </c>
      <c r="M11" s="18">
        <v>3234641.47</v>
      </c>
      <c r="N11" s="19">
        <v>0.857359663113764</v>
      </c>
      <c r="O11" s="18">
        <v>0</v>
      </c>
      <c r="P11" s="18">
        <v>0</v>
      </c>
      <c r="Q11" s="14" t="s">
        <v>421</v>
      </c>
      <c r="R11" s="18">
        <v>0</v>
      </c>
      <c r="S11" s="18">
        <v>0</v>
      </c>
      <c r="T11" s="14" t="s">
        <v>421</v>
      </c>
      <c r="U11" s="18">
        <v>0</v>
      </c>
      <c r="V11" s="18">
        <v>72213.04</v>
      </c>
      <c r="W11" s="19">
        <v>1</v>
      </c>
      <c r="X11" s="18">
        <v>0</v>
      </c>
      <c r="Y11" s="18">
        <v>0</v>
      </c>
      <c r="Z11" s="14" t="s">
        <v>421</v>
      </c>
      <c r="AA11" s="18">
        <v>3593292.41</v>
      </c>
      <c r="AB11" s="18">
        <v>2835712.44</v>
      </c>
      <c r="AC11" s="19">
        <v>0.789168293709779</v>
      </c>
      <c r="AD11" s="18">
        <v>179501.68</v>
      </c>
      <c r="AE11" s="18">
        <v>193119.41</v>
      </c>
      <c r="AF11" s="19">
        <v>1.07586408104927</v>
      </c>
      <c r="AG11" s="18">
        <v>0</v>
      </c>
      <c r="AH11" s="18">
        <v>943.22</v>
      </c>
      <c r="AI11" s="19">
        <v>1</v>
      </c>
      <c r="AJ11" s="54">
        <v>0</v>
      </c>
      <c r="AK11" s="55">
        <v>132653.36</v>
      </c>
      <c r="AL11" s="19">
        <v>1</v>
      </c>
      <c r="AM11" s="18">
        <v>-23153232.09</v>
      </c>
      <c r="AN11" s="18">
        <v>-22950323.66</v>
      </c>
      <c r="AO11" s="19">
        <v>0.991236280567168</v>
      </c>
      <c r="AP11" s="10">
        <v>7</v>
      </c>
      <c r="AQ11" s="18">
        <v>-3278617.66571429</v>
      </c>
      <c r="AR11" s="18">
        <v>2214218.31</v>
      </c>
    </row>
    <row r="12" s="5" customFormat="1" ht="22.25" customHeight="1" spans="1:44">
      <c r="A12" s="15"/>
      <c r="B12" s="37" t="s">
        <v>1150</v>
      </c>
      <c r="C12" s="18">
        <v>204882611</v>
      </c>
      <c r="D12" s="18">
        <v>174568347.14</v>
      </c>
      <c r="E12" s="19">
        <v>0.852040816387292</v>
      </c>
      <c r="F12" s="18">
        <v>27346833.71</v>
      </c>
      <c r="G12" s="18">
        <v>28792378.02</v>
      </c>
      <c r="H12" s="19">
        <v>1.05285965919599</v>
      </c>
      <c r="I12" s="46">
        <v>13.3475620876386</v>
      </c>
      <c r="J12" s="46">
        <v>16.4934700314881</v>
      </c>
      <c r="K12" s="46">
        <v>3.14590794384953</v>
      </c>
      <c r="L12" s="18">
        <v>6689315.79</v>
      </c>
      <c r="M12" s="18">
        <v>8002995.45</v>
      </c>
      <c r="N12" s="19">
        <v>1.19638475761061</v>
      </c>
      <c r="O12" s="18">
        <v>1300000</v>
      </c>
      <c r="P12" s="18">
        <v>1079110.03</v>
      </c>
      <c r="Q12" s="19">
        <v>0.830084638461538</v>
      </c>
      <c r="R12" s="18">
        <v>0</v>
      </c>
      <c r="S12" s="18">
        <v>0</v>
      </c>
      <c r="T12" s="14" t="s">
        <v>421</v>
      </c>
      <c r="U12" s="18">
        <v>0</v>
      </c>
      <c r="V12" s="18">
        <v>0</v>
      </c>
      <c r="W12" s="14" t="s">
        <v>421</v>
      </c>
      <c r="X12" s="18">
        <v>0</v>
      </c>
      <c r="Y12" s="18">
        <v>0</v>
      </c>
      <c r="Z12" s="14" t="s">
        <v>421</v>
      </c>
      <c r="AA12" s="18">
        <v>2484899.85</v>
      </c>
      <c r="AB12" s="18">
        <v>2090905.07</v>
      </c>
      <c r="AC12" s="19">
        <v>0.841444402678844</v>
      </c>
      <c r="AD12" s="18">
        <v>1404015.94</v>
      </c>
      <c r="AE12" s="18">
        <v>1416513.35</v>
      </c>
      <c r="AF12" s="19">
        <v>1.00890118811614</v>
      </c>
      <c r="AG12" s="18">
        <v>701800</v>
      </c>
      <c r="AH12" s="18">
        <v>1713899.86</v>
      </c>
      <c r="AI12" s="19">
        <v>2.44214856084355</v>
      </c>
      <c r="AJ12" s="56">
        <v>798600</v>
      </c>
      <c r="AK12" s="55">
        <v>1702567.14</v>
      </c>
      <c r="AL12" s="19">
        <v>2.13193981968445</v>
      </c>
      <c r="AM12" s="18">
        <v>20657517.92</v>
      </c>
      <c r="AN12" s="18">
        <v>20789382.57</v>
      </c>
      <c r="AO12" s="19">
        <v>1.00638337338061</v>
      </c>
      <c r="AP12" s="10">
        <v>555</v>
      </c>
      <c r="AQ12" s="18">
        <v>37458.346972973</v>
      </c>
      <c r="AR12" s="18">
        <v>82789927.75</v>
      </c>
    </row>
    <row r="13" s="5" customFormat="1" ht="22.25" customHeight="1" spans="1:44">
      <c r="A13" s="15"/>
      <c r="B13" s="38" t="s">
        <v>728</v>
      </c>
      <c r="C13" s="18">
        <v>183492925</v>
      </c>
      <c r="D13" s="18">
        <v>181990223.7</v>
      </c>
      <c r="E13" s="19">
        <v>0.991810576347835</v>
      </c>
      <c r="F13" s="18">
        <v>54385363.19</v>
      </c>
      <c r="G13" s="18">
        <v>46826065.03</v>
      </c>
      <c r="H13" s="19">
        <v>0.861004915355793</v>
      </c>
      <c r="I13" s="46">
        <v>29.6389428584236</v>
      </c>
      <c r="J13" s="46">
        <v>25.7299892697478</v>
      </c>
      <c r="K13" s="46">
        <v>-3.90895358867577</v>
      </c>
      <c r="L13" s="18">
        <v>6580228.07</v>
      </c>
      <c r="M13" s="18">
        <v>5888465.23</v>
      </c>
      <c r="N13" s="19">
        <v>0.89487251313464</v>
      </c>
      <c r="O13" s="18">
        <v>1300000</v>
      </c>
      <c r="P13" s="18">
        <v>1313149.75</v>
      </c>
      <c r="Q13" s="19">
        <v>1.01011519230769</v>
      </c>
      <c r="R13" s="18">
        <v>0</v>
      </c>
      <c r="S13" s="18">
        <v>28262.82</v>
      </c>
      <c r="T13" s="19">
        <v>1</v>
      </c>
      <c r="U13" s="18">
        <v>150000</v>
      </c>
      <c r="V13" s="18">
        <v>0</v>
      </c>
      <c r="W13" s="19">
        <v>0</v>
      </c>
      <c r="X13" s="18">
        <v>0</v>
      </c>
      <c r="Y13" s="18">
        <v>0</v>
      </c>
      <c r="Z13" s="14" t="s">
        <v>421</v>
      </c>
      <c r="AA13" s="18">
        <v>2270159.63</v>
      </c>
      <c r="AB13" s="18">
        <v>1546556.24</v>
      </c>
      <c r="AC13" s="19">
        <v>0.681254401480129</v>
      </c>
      <c r="AD13" s="18">
        <v>1559418.44</v>
      </c>
      <c r="AE13" s="18">
        <v>1274601.39</v>
      </c>
      <c r="AF13" s="19">
        <v>0.817356879530038</v>
      </c>
      <c r="AG13" s="18">
        <v>538200</v>
      </c>
      <c r="AH13" s="18">
        <v>739449.35</v>
      </c>
      <c r="AI13" s="19">
        <v>1.37393041620216</v>
      </c>
      <c r="AJ13" s="56">
        <v>762450</v>
      </c>
      <c r="AK13" s="55">
        <v>986445.68</v>
      </c>
      <c r="AL13" s="19">
        <v>1.29378409076005</v>
      </c>
      <c r="AM13" s="18">
        <v>47805135.12</v>
      </c>
      <c r="AN13" s="18">
        <v>40937599.8</v>
      </c>
      <c r="AO13" s="19">
        <v>0.856343145924362</v>
      </c>
      <c r="AP13" s="10">
        <v>476</v>
      </c>
      <c r="AQ13" s="18">
        <v>86003.3609243697</v>
      </c>
      <c r="AR13" s="18">
        <v>70250587.29</v>
      </c>
    </row>
    <row r="14" s="5" customFormat="1" ht="22.25" customHeight="1" spans="1:44">
      <c r="A14" s="15"/>
      <c r="B14" s="15" t="s">
        <v>1151</v>
      </c>
      <c r="C14" s="18">
        <v>242300000</v>
      </c>
      <c r="D14" s="18">
        <v>227563639.08</v>
      </c>
      <c r="E14" s="19">
        <v>0.939181341642592</v>
      </c>
      <c r="F14" s="18">
        <v>78883000</v>
      </c>
      <c r="G14" s="18">
        <v>76175144.8</v>
      </c>
      <c r="H14" s="19">
        <v>0.965672512455155</v>
      </c>
      <c r="I14" s="46">
        <v>32.5559224102352</v>
      </c>
      <c r="J14" s="46">
        <v>33.4742163150329</v>
      </c>
      <c r="K14" s="46">
        <v>0.918293904797679</v>
      </c>
      <c r="L14" s="18">
        <v>8522056.44</v>
      </c>
      <c r="M14" s="18">
        <v>10165197.69</v>
      </c>
      <c r="N14" s="19">
        <v>1.19281041630839</v>
      </c>
      <c r="O14" s="18">
        <v>1700000</v>
      </c>
      <c r="P14" s="18">
        <v>1754021.98</v>
      </c>
      <c r="Q14" s="19">
        <v>1.03177763529412</v>
      </c>
      <c r="R14" s="18">
        <v>0</v>
      </c>
      <c r="S14" s="18">
        <v>0</v>
      </c>
      <c r="T14" s="14" t="s">
        <v>421</v>
      </c>
      <c r="U14" s="18">
        <v>0</v>
      </c>
      <c r="V14" s="18">
        <v>0</v>
      </c>
      <c r="W14" s="14" t="s">
        <v>421</v>
      </c>
      <c r="X14" s="18">
        <v>0</v>
      </c>
      <c r="Y14" s="18">
        <v>0</v>
      </c>
      <c r="Z14" s="14" t="s">
        <v>421</v>
      </c>
      <c r="AA14" s="18">
        <v>3491464.81</v>
      </c>
      <c r="AB14" s="18">
        <v>3357511.57</v>
      </c>
      <c r="AC14" s="19">
        <v>0.9616340856089</v>
      </c>
      <c r="AD14" s="18">
        <v>2035467.33</v>
      </c>
      <c r="AE14" s="18">
        <v>1938206.12</v>
      </c>
      <c r="AF14" s="19">
        <v>0.952216766849311</v>
      </c>
      <c r="AG14" s="18">
        <v>422004.3</v>
      </c>
      <c r="AH14" s="18">
        <v>1159930.55</v>
      </c>
      <c r="AI14" s="19">
        <v>2.74862258512532</v>
      </c>
      <c r="AJ14" s="56">
        <v>873120</v>
      </c>
      <c r="AK14" s="55">
        <v>1955527.47</v>
      </c>
      <c r="AL14" s="19">
        <v>2.23970069406267</v>
      </c>
      <c r="AM14" s="18">
        <v>70360943.56</v>
      </c>
      <c r="AN14" s="18">
        <v>66009947.11</v>
      </c>
      <c r="AO14" s="19">
        <v>0.938161766601528</v>
      </c>
      <c r="AP14" s="10">
        <v>703</v>
      </c>
      <c r="AQ14" s="18">
        <v>93897.5065576102</v>
      </c>
      <c r="AR14" s="18">
        <v>105837536.13</v>
      </c>
    </row>
    <row r="15" s="5" customFormat="1" ht="22.25" customHeight="1" spans="1:44">
      <c r="A15" s="15"/>
      <c r="B15" s="15" t="s">
        <v>1152</v>
      </c>
      <c r="C15" s="18">
        <v>72920000</v>
      </c>
      <c r="D15" s="18">
        <v>71383234.52</v>
      </c>
      <c r="E15" s="19">
        <v>0.978925322545255</v>
      </c>
      <c r="F15" s="18">
        <v>16590100</v>
      </c>
      <c r="G15" s="18">
        <v>14347515.73</v>
      </c>
      <c r="H15" s="19">
        <v>0.864823945003345</v>
      </c>
      <c r="I15" s="46">
        <v>22.7510970927043</v>
      </c>
      <c r="J15" s="46">
        <v>20.0992793706765</v>
      </c>
      <c r="K15" s="46">
        <v>-2.65181772202781</v>
      </c>
      <c r="L15" s="18">
        <v>2606159.96</v>
      </c>
      <c r="M15" s="18">
        <v>2242957.29</v>
      </c>
      <c r="N15" s="19">
        <v>0.860636846711435</v>
      </c>
      <c r="O15" s="18">
        <v>300000</v>
      </c>
      <c r="P15" s="18">
        <v>183105.53</v>
      </c>
      <c r="Q15" s="19">
        <v>0.610351766666667</v>
      </c>
      <c r="R15" s="18">
        <v>0</v>
      </c>
      <c r="S15" s="18">
        <v>0</v>
      </c>
      <c r="T15" s="14" t="s">
        <v>421</v>
      </c>
      <c r="U15" s="18">
        <v>0</v>
      </c>
      <c r="V15" s="18">
        <v>0</v>
      </c>
      <c r="W15" s="14" t="s">
        <v>421</v>
      </c>
      <c r="X15" s="18">
        <v>0</v>
      </c>
      <c r="Y15" s="18">
        <v>0</v>
      </c>
      <c r="Z15" s="14" t="s">
        <v>421</v>
      </c>
      <c r="AA15" s="18">
        <v>808396</v>
      </c>
      <c r="AB15" s="18">
        <v>445744.61</v>
      </c>
      <c r="AC15" s="19">
        <v>0.551393883690666</v>
      </c>
      <c r="AD15" s="18">
        <v>794723.96</v>
      </c>
      <c r="AE15" s="18">
        <v>628880.18</v>
      </c>
      <c r="AF15" s="19">
        <v>0.791319013459718</v>
      </c>
      <c r="AG15" s="18">
        <v>322400</v>
      </c>
      <c r="AH15" s="18">
        <v>426888.77</v>
      </c>
      <c r="AI15" s="19">
        <v>1.32409668114144</v>
      </c>
      <c r="AJ15" s="56">
        <v>380640</v>
      </c>
      <c r="AK15" s="55">
        <v>558338.2</v>
      </c>
      <c r="AL15" s="19">
        <v>1.46684058427911</v>
      </c>
      <c r="AM15" s="18">
        <v>13983940.04</v>
      </c>
      <c r="AN15" s="18">
        <v>12104558.44</v>
      </c>
      <c r="AO15" s="19">
        <v>0.865604286444009</v>
      </c>
      <c r="AP15" s="10">
        <v>229</v>
      </c>
      <c r="AQ15" s="18">
        <v>52858.3337991266</v>
      </c>
      <c r="AR15" s="18">
        <v>6955015.17</v>
      </c>
    </row>
    <row r="16" s="5" customFormat="1" ht="22.25" customHeight="1" spans="1:44">
      <c r="A16" s="15"/>
      <c r="B16" s="15" t="s">
        <v>1153</v>
      </c>
      <c r="C16" s="18">
        <v>58830000</v>
      </c>
      <c r="D16" s="18">
        <v>54715679.7</v>
      </c>
      <c r="E16" s="19">
        <v>0.930064247832738</v>
      </c>
      <c r="F16" s="18">
        <v>17209000</v>
      </c>
      <c r="G16" s="18">
        <v>13969062.47</v>
      </c>
      <c r="H16" s="19">
        <v>0.811730052298216</v>
      </c>
      <c r="I16" s="46">
        <v>29.2520822709502</v>
      </c>
      <c r="J16" s="46">
        <v>25.5302731257124</v>
      </c>
      <c r="K16" s="46">
        <v>-3.72180914523775</v>
      </c>
      <c r="L16" s="18">
        <v>2875827.71</v>
      </c>
      <c r="M16" s="18">
        <v>2677202.33</v>
      </c>
      <c r="N16" s="19">
        <v>0.930932795692409</v>
      </c>
      <c r="O16" s="18">
        <v>400000</v>
      </c>
      <c r="P16" s="18">
        <v>313048.04</v>
      </c>
      <c r="Q16" s="19">
        <v>0.7826201</v>
      </c>
      <c r="R16" s="18">
        <v>0</v>
      </c>
      <c r="S16" s="18">
        <v>0</v>
      </c>
      <c r="T16" s="14" t="s">
        <v>421</v>
      </c>
      <c r="U16" s="18">
        <v>100000</v>
      </c>
      <c r="V16" s="18">
        <v>27526.76</v>
      </c>
      <c r="W16" s="19">
        <v>0.2752676</v>
      </c>
      <c r="X16" s="18">
        <v>0</v>
      </c>
      <c r="Y16" s="18">
        <v>0</v>
      </c>
      <c r="Z16" s="14" t="s">
        <v>421</v>
      </c>
      <c r="AA16" s="18">
        <v>1177162</v>
      </c>
      <c r="AB16" s="18">
        <v>1061333.68</v>
      </c>
      <c r="AC16" s="19">
        <v>0.901603755472909</v>
      </c>
      <c r="AD16" s="18">
        <v>616817.42</v>
      </c>
      <c r="AE16" s="18">
        <v>550464.89</v>
      </c>
      <c r="AF16" s="19">
        <v>0.89242760037484</v>
      </c>
      <c r="AG16" s="18">
        <v>253454.57</v>
      </c>
      <c r="AH16" s="18">
        <v>336891.82</v>
      </c>
      <c r="AI16" s="19">
        <v>1.32920002192109</v>
      </c>
      <c r="AJ16" s="55">
        <v>328393.72</v>
      </c>
      <c r="AK16" s="55">
        <v>387937.14</v>
      </c>
      <c r="AL16" s="19">
        <v>1.18131717013346</v>
      </c>
      <c r="AM16" s="18">
        <v>14333172.29</v>
      </c>
      <c r="AN16" s="18">
        <v>11291860.14</v>
      </c>
      <c r="AO16" s="19">
        <v>0.787813047351571</v>
      </c>
      <c r="AP16" s="10">
        <v>202</v>
      </c>
      <c r="AQ16" s="18">
        <v>55900.2977227723</v>
      </c>
      <c r="AR16" s="18">
        <v>5531299.9</v>
      </c>
    </row>
    <row r="17" s="5" customFormat="1" ht="22.25" customHeight="1" spans="1:44">
      <c r="A17" s="15"/>
      <c r="B17" s="15" t="s">
        <v>1154</v>
      </c>
      <c r="C17" s="18">
        <v>75100874.87</v>
      </c>
      <c r="D17" s="18">
        <v>65391405.49</v>
      </c>
      <c r="E17" s="19">
        <v>0.870714297312686</v>
      </c>
      <c r="F17" s="18">
        <v>18663417.6</v>
      </c>
      <c r="G17" s="18">
        <v>14778752.41</v>
      </c>
      <c r="H17" s="19">
        <v>0.791856707423189</v>
      </c>
      <c r="I17" s="46">
        <v>24.8511320704406</v>
      </c>
      <c r="J17" s="46">
        <v>22.6004507767616</v>
      </c>
      <c r="K17" s="46">
        <v>-2.250681293679</v>
      </c>
      <c r="L17" s="18">
        <v>4006648.44</v>
      </c>
      <c r="M17" s="18">
        <v>2660350.7</v>
      </c>
      <c r="N17" s="19">
        <v>0.66398406045328</v>
      </c>
      <c r="O17" s="18">
        <v>80000</v>
      </c>
      <c r="P17" s="18">
        <v>37772.31</v>
      </c>
      <c r="Q17" s="19">
        <v>0.472153875</v>
      </c>
      <c r="R17" s="18">
        <v>0</v>
      </c>
      <c r="S17" s="18">
        <v>0</v>
      </c>
      <c r="T17" s="14" t="s">
        <v>421</v>
      </c>
      <c r="U17" s="18">
        <v>0</v>
      </c>
      <c r="V17" s="18">
        <v>0</v>
      </c>
      <c r="W17" s="14" t="s">
        <v>421</v>
      </c>
      <c r="X17" s="18">
        <v>0</v>
      </c>
      <c r="Y17" s="18">
        <v>0</v>
      </c>
      <c r="Z17" s="14" t="s">
        <v>421</v>
      </c>
      <c r="AA17" s="18">
        <v>1492388.22</v>
      </c>
      <c r="AB17" s="18">
        <v>1075855.26</v>
      </c>
      <c r="AC17" s="19">
        <v>0.720895036279501</v>
      </c>
      <c r="AD17" s="18">
        <v>695176.14</v>
      </c>
      <c r="AE17" s="18">
        <v>556204.47</v>
      </c>
      <c r="AF17" s="19">
        <v>0.800091427188511</v>
      </c>
      <c r="AG17" s="18">
        <v>955818.17</v>
      </c>
      <c r="AH17" s="18">
        <v>462148.58</v>
      </c>
      <c r="AI17" s="19">
        <v>0.483510979917865</v>
      </c>
      <c r="AJ17" s="55">
        <v>783265.91</v>
      </c>
      <c r="AK17" s="55">
        <v>528370.08</v>
      </c>
      <c r="AL17" s="19">
        <v>0.674573057826556</v>
      </c>
      <c r="AM17" s="18">
        <v>14656769.16</v>
      </c>
      <c r="AN17" s="18">
        <v>12118401.71</v>
      </c>
      <c r="AO17" s="19">
        <v>0.826812620005813</v>
      </c>
      <c r="AP17" s="10">
        <v>222</v>
      </c>
      <c r="AQ17" s="18">
        <v>54587.3950900901</v>
      </c>
      <c r="AR17" s="18">
        <v>4961653.65</v>
      </c>
    </row>
    <row r="18" s="5" customFormat="1" ht="22.25" customHeight="1" spans="1:44">
      <c r="A18" s="39" t="s">
        <v>1155</v>
      </c>
      <c r="B18" s="39"/>
      <c r="C18" s="40">
        <v>851746410.87</v>
      </c>
      <c r="D18" s="40">
        <v>790091286.14</v>
      </c>
      <c r="E18" s="41">
        <v>0.927613284959988</v>
      </c>
      <c r="F18" s="40">
        <v>193697276.5</v>
      </c>
      <c r="G18" s="40">
        <v>174935993.48</v>
      </c>
      <c r="H18" s="41">
        <v>0.903141214171899</v>
      </c>
      <c r="I18" s="47">
        <v>22.7411908084416</v>
      </c>
      <c r="J18" s="47">
        <v>22.1412381770025</v>
      </c>
      <c r="K18" s="47">
        <v>-0.599952631439107</v>
      </c>
      <c r="L18" s="40">
        <v>41478256.97</v>
      </c>
      <c r="M18" s="40">
        <v>40029047.28</v>
      </c>
      <c r="N18" s="41">
        <v>0.965060979031781</v>
      </c>
      <c r="O18" s="40">
        <v>5080000</v>
      </c>
      <c r="P18" s="40">
        <v>4680207.64</v>
      </c>
      <c r="Q18" s="41">
        <v>0.921300716535433</v>
      </c>
      <c r="R18" s="40">
        <v>0</v>
      </c>
      <c r="S18" s="40">
        <v>28262.82</v>
      </c>
      <c r="T18" s="41">
        <v>1</v>
      </c>
      <c r="U18" s="49">
        <v>250000</v>
      </c>
      <c r="V18" s="50">
        <v>99739.8</v>
      </c>
      <c r="W18" s="41">
        <v>0.3989592</v>
      </c>
      <c r="X18" s="51">
        <v>0</v>
      </c>
      <c r="Y18" s="51">
        <v>0</v>
      </c>
      <c r="Z18" s="52" t="s">
        <v>421</v>
      </c>
      <c r="AA18" s="40">
        <v>21876933.16</v>
      </c>
      <c r="AB18" s="40">
        <v>17847121.12</v>
      </c>
      <c r="AC18" s="41">
        <v>0.815796299667444</v>
      </c>
      <c r="AD18" s="40">
        <v>7151177.14</v>
      </c>
      <c r="AE18" s="40">
        <v>6273112.61</v>
      </c>
      <c r="AF18" s="41">
        <v>0.877213986898946</v>
      </c>
      <c r="AG18" s="40">
        <v>3193677.04</v>
      </c>
      <c r="AH18" s="40">
        <v>4846811.18</v>
      </c>
      <c r="AI18" s="41">
        <v>1.51762721129748</v>
      </c>
      <c r="AJ18" s="50">
        <v>3926469.63</v>
      </c>
      <c r="AK18" s="50">
        <v>6253792.11</v>
      </c>
      <c r="AL18" s="41">
        <v>1.59272646914628</v>
      </c>
      <c r="AM18" s="40">
        <v>152219019.53</v>
      </c>
      <c r="AN18" s="40">
        <v>134906946.2</v>
      </c>
      <c r="AO18" s="41">
        <v>0.886268658256677</v>
      </c>
      <c r="AP18" s="59">
        <v>2417</v>
      </c>
      <c r="AQ18" s="40">
        <v>55815.8652047993</v>
      </c>
      <c r="AR18" s="40">
        <v>278540238.2</v>
      </c>
    </row>
    <row r="19" s="5" customFormat="1" ht="22.25" customHeight="1" spans="1:44">
      <c r="A19" s="42" t="s">
        <v>644</v>
      </c>
      <c r="B19" s="42"/>
      <c r="C19" s="43">
        <v>851746410.87</v>
      </c>
      <c r="D19" s="43">
        <v>790091286.14</v>
      </c>
      <c r="E19" s="44">
        <v>0.927613284959988</v>
      </c>
      <c r="F19" s="43">
        <v>193697276.5</v>
      </c>
      <c r="G19" s="43">
        <v>174935993.48</v>
      </c>
      <c r="H19" s="44">
        <v>0.903141214171899</v>
      </c>
      <c r="I19" s="48">
        <v>22.7411908084416</v>
      </c>
      <c r="J19" s="48">
        <v>22.1412381770025</v>
      </c>
      <c r="K19" s="48">
        <v>-0.599952631439107</v>
      </c>
      <c r="L19" s="43">
        <v>41478256.97</v>
      </c>
      <c r="M19" s="43">
        <v>40029047.28</v>
      </c>
      <c r="N19" s="44">
        <v>0.965060979031781</v>
      </c>
      <c r="O19" s="43">
        <v>5080000</v>
      </c>
      <c r="P19" s="43">
        <v>4680207.64</v>
      </c>
      <c r="Q19" s="44">
        <v>0.921300716535433</v>
      </c>
      <c r="R19" s="43">
        <v>0</v>
      </c>
      <c r="S19" s="43">
        <v>28262.82</v>
      </c>
      <c r="T19" s="44">
        <v>1</v>
      </c>
      <c r="U19" s="43">
        <v>250000</v>
      </c>
      <c r="V19" s="43">
        <v>99739.8</v>
      </c>
      <c r="W19" s="44">
        <v>0.3989592</v>
      </c>
      <c r="X19" s="43">
        <v>0</v>
      </c>
      <c r="Y19" s="43">
        <v>0</v>
      </c>
      <c r="Z19" s="53" t="s">
        <v>421</v>
      </c>
      <c r="AA19" s="43">
        <v>21876933.16</v>
      </c>
      <c r="AB19" s="43">
        <v>17847121.12</v>
      </c>
      <c r="AC19" s="44">
        <v>0.815796299667444</v>
      </c>
      <c r="AD19" s="43">
        <v>7151177.14</v>
      </c>
      <c r="AE19" s="43">
        <v>6273112.61</v>
      </c>
      <c r="AF19" s="44">
        <v>0.877213986898946</v>
      </c>
      <c r="AG19" s="43">
        <v>3193677.04</v>
      </c>
      <c r="AH19" s="43">
        <v>4846811.18</v>
      </c>
      <c r="AI19" s="44">
        <v>1.51762721129748</v>
      </c>
      <c r="AJ19" s="43">
        <v>3926469.63</v>
      </c>
      <c r="AK19" s="43">
        <v>6253792.11</v>
      </c>
      <c r="AL19" s="44">
        <v>1.59272646914628</v>
      </c>
      <c r="AM19" s="43">
        <v>152219019.53</v>
      </c>
      <c r="AN19" s="43">
        <v>134906946.2</v>
      </c>
      <c r="AO19" s="44">
        <v>0.886268658256677</v>
      </c>
      <c r="AP19" s="60">
        <v>2417</v>
      </c>
      <c r="AQ19" s="43">
        <v>55815.8652047993</v>
      </c>
      <c r="AR19" s="43">
        <v>278540238.2</v>
      </c>
    </row>
    <row r="20" s="5" customFormat="1" ht="13.95" customHeight="1" spans="1:44">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row>
  </sheetData>
  <mergeCells count="23">
    <mergeCell ref="A1:AR1"/>
    <mergeCell ref="AQ2:AR2"/>
    <mergeCell ref="C3:E3"/>
    <mergeCell ref="F3:H3"/>
    <mergeCell ref="I3:K3"/>
    <mergeCell ref="L3:N3"/>
    <mergeCell ref="O3:Q3"/>
    <mergeCell ref="R3:T3"/>
    <mergeCell ref="U3:W3"/>
    <mergeCell ref="X3:Z3"/>
    <mergeCell ref="AA3:AC3"/>
    <mergeCell ref="AD3:AF3"/>
    <mergeCell ref="AG3:AI3"/>
    <mergeCell ref="AJ3:AL3"/>
    <mergeCell ref="AM3:AO3"/>
    <mergeCell ref="A18:B18"/>
    <mergeCell ref="A19:B19"/>
    <mergeCell ref="A3:A4"/>
    <mergeCell ref="A5:A17"/>
    <mergeCell ref="B3:B4"/>
    <mergeCell ref="AP3:AP4"/>
    <mergeCell ref="AQ3:AQ4"/>
    <mergeCell ref="AR3:AR4"/>
  </mergeCells>
  <hyperlinks>
    <hyperlink ref="B13" location="客户信息!A1" display="北部数据事业部"/>
    <hyperlink ref="B12" location="客户信息!A1" display="北部信贷事业部"/>
  </hyperlink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4"/>
  <dimension ref="A1:AK15"/>
  <sheetViews>
    <sheetView workbookViewId="0">
      <pane xSplit="2" ySplit="1" topLeftCell="C3" activePane="bottomRight" state="frozenSplit"/>
      <selection/>
      <selection pane="topRight"/>
      <selection pane="bottomLeft"/>
      <selection pane="bottomRight" activeCell="A1" sqref="A1:AK2"/>
    </sheetView>
  </sheetViews>
  <sheetFormatPr defaultColWidth="9.10185185185185" defaultRowHeight="22" customHeight="1"/>
  <cols>
    <col min="1" max="1" width="7.88888888888889" customWidth="1"/>
    <col min="2" max="2" width="14.4444444444444" customWidth="1"/>
    <col min="3" max="3" width="21.1111111111111" customWidth="1"/>
    <col min="4" max="4" width="31.8888888888889" customWidth="1"/>
    <col min="5" max="5" width="56.3333333333333" customWidth="1"/>
    <col min="6" max="6" width="15.6666666666667" customWidth="1"/>
    <col min="7" max="8" width="14.4444444444444" customWidth="1"/>
    <col min="9" max="9" width="27.8888888888889" customWidth="1"/>
    <col min="10" max="10" width="21.1111111111111" customWidth="1"/>
    <col min="11" max="12" width="28.1111111111111" customWidth="1"/>
    <col min="13" max="13" width="21.1111111111111" customWidth="1"/>
    <col min="14" max="14" width="14.4444444444444" customWidth="1"/>
    <col min="15" max="15" width="17.7777777777778" customWidth="1"/>
    <col min="16" max="16" width="56.3333333333333" customWidth="1"/>
    <col min="17" max="17" width="15.2222222222222" customWidth="1"/>
    <col min="18" max="18" width="15.6666666666667" customWidth="1"/>
    <col min="19" max="19" width="21.1111111111111" customWidth="1"/>
    <col min="20" max="20" width="33.1111111111111" customWidth="1"/>
    <col min="21" max="21" width="31.8888888888889" customWidth="1"/>
    <col min="22" max="24" width="27.8888888888889" customWidth="1"/>
    <col min="25" max="25" width="41.4444444444444" customWidth="1"/>
    <col min="26" max="26" width="14.4444444444444" customWidth="1"/>
    <col min="27" max="27" width="38" customWidth="1"/>
    <col min="28" max="28" width="31.2222222222222" customWidth="1"/>
    <col min="29" max="29" width="14.4444444444444" customWidth="1"/>
    <col min="30" max="31" width="27.8888888888889" customWidth="1"/>
    <col min="32" max="32" width="21.1111111111111" customWidth="1"/>
    <col min="33" max="33" width="27.8888888888889" customWidth="1"/>
    <col min="34" max="35" width="34.6666666666667" customWidth="1"/>
    <col min="36" max="37" width="27.8888888888889" customWidth="1"/>
  </cols>
  <sheetData>
    <row r="1" customHeight="1" spans="1:37">
      <c r="A1" s="271" t="s">
        <v>454</v>
      </c>
      <c r="B1" s="271"/>
      <c r="C1" s="271"/>
      <c r="D1" s="271"/>
      <c r="E1" s="271"/>
      <c r="F1" s="271"/>
      <c r="G1" s="271"/>
      <c r="H1" s="271"/>
      <c r="I1" s="271"/>
      <c r="J1" s="271"/>
      <c r="K1" s="271"/>
      <c r="L1" s="271"/>
      <c r="M1" s="271"/>
      <c r="N1" s="271"/>
      <c r="O1" s="271"/>
      <c r="P1" s="271"/>
      <c r="Q1" s="271"/>
      <c r="R1" s="271"/>
      <c r="S1" s="271"/>
      <c r="T1" s="271"/>
      <c r="U1" s="271"/>
      <c r="V1" s="271"/>
      <c r="W1" s="271"/>
      <c r="X1" s="271"/>
      <c r="Y1" s="271"/>
      <c r="Z1" s="271"/>
      <c r="AA1" s="271"/>
      <c r="AB1" s="271"/>
      <c r="AC1" s="271"/>
      <c r="AD1" s="271"/>
      <c r="AE1" s="271"/>
      <c r="AF1" s="271"/>
      <c r="AG1" s="271"/>
      <c r="AH1" s="271"/>
      <c r="AI1" s="271"/>
      <c r="AJ1" s="271"/>
      <c r="AK1" s="271"/>
    </row>
    <row r="2" customHeight="1" spans="1:37">
      <c r="A2" s="272"/>
      <c r="B2" s="273" t="s">
        <v>455</v>
      </c>
      <c r="C2" s="272"/>
      <c r="D2" s="272"/>
      <c r="E2" s="272"/>
      <c r="F2" s="272"/>
      <c r="G2" s="272"/>
      <c r="H2" s="272"/>
      <c r="I2" s="272"/>
      <c r="J2" s="272"/>
      <c r="K2" s="272"/>
      <c r="L2" s="272"/>
      <c r="M2" s="272"/>
      <c r="N2" s="272"/>
      <c r="O2" s="272"/>
      <c r="P2" s="272"/>
      <c r="Q2" s="272"/>
      <c r="R2" s="272"/>
      <c r="S2" s="272"/>
      <c r="T2" s="272"/>
      <c r="U2" s="272"/>
      <c r="V2" s="272"/>
      <c r="W2" s="272"/>
      <c r="X2" s="272"/>
      <c r="Y2" s="272"/>
      <c r="Z2" s="272"/>
      <c r="AA2" s="272"/>
      <c r="AB2" s="272"/>
      <c r="AC2" s="272"/>
      <c r="AD2" s="272"/>
      <c r="AE2" s="275" t="s">
        <v>456</v>
      </c>
      <c r="AF2" s="276" t="s">
        <v>457</v>
      </c>
      <c r="AG2" s="275" t="s">
        <v>458</v>
      </c>
      <c r="AH2" s="277">
        <v>45728.8622540741</v>
      </c>
      <c r="AI2" s="277"/>
      <c r="AJ2" s="272"/>
      <c r="AK2" s="272"/>
    </row>
    <row r="3" customHeight="1" spans="1:37">
      <c r="A3" s="274" t="s">
        <v>459</v>
      </c>
      <c r="B3" s="274" t="s">
        <v>460</v>
      </c>
      <c r="C3" s="274" t="s">
        <v>461</v>
      </c>
      <c r="D3" s="274" t="s">
        <v>462</v>
      </c>
      <c r="E3" s="274" t="s">
        <v>463</v>
      </c>
      <c r="F3" s="274" t="s">
        <v>464</v>
      </c>
      <c r="G3" s="274" t="s">
        <v>465</v>
      </c>
      <c r="H3" s="274" t="s">
        <v>466</v>
      </c>
      <c r="I3" s="274" t="s">
        <v>467</v>
      </c>
      <c r="J3" s="274" t="s">
        <v>468</v>
      </c>
      <c r="K3" s="274" t="s">
        <v>469</v>
      </c>
      <c r="L3" s="274" t="s">
        <v>470</v>
      </c>
      <c r="M3" s="274" t="s">
        <v>471</v>
      </c>
      <c r="N3" s="274" t="s">
        <v>472</v>
      </c>
      <c r="O3" s="274" t="s">
        <v>473</v>
      </c>
      <c r="P3" s="274" t="s">
        <v>474</v>
      </c>
      <c r="Q3" s="274" t="s">
        <v>475</v>
      </c>
      <c r="R3" s="274" t="s">
        <v>476</v>
      </c>
      <c r="S3" s="274" t="s">
        <v>477</v>
      </c>
      <c r="T3" s="274" t="s">
        <v>478</v>
      </c>
      <c r="U3" s="274" t="s">
        <v>479</v>
      </c>
      <c r="V3" s="274" t="s">
        <v>480</v>
      </c>
      <c r="W3" s="274" t="s">
        <v>481</v>
      </c>
      <c r="X3" s="274" t="s">
        <v>482</v>
      </c>
      <c r="Y3" s="274" t="s">
        <v>483</v>
      </c>
      <c r="Z3" s="274" t="s">
        <v>484</v>
      </c>
      <c r="AA3" s="274" t="s">
        <v>485</v>
      </c>
      <c r="AB3" s="274" t="s">
        <v>486</v>
      </c>
      <c r="AC3" s="274" t="s">
        <v>487</v>
      </c>
      <c r="AD3" s="274" t="s">
        <v>488</v>
      </c>
      <c r="AE3" s="274" t="s">
        <v>489</v>
      </c>
      <c r="AF3" s="274" t="s">
        <v>490</v>
      </c>
      <c r="AG3" s="274" t="s">
        <v>491</v>
      </c>
      <c r="AH3" s="274" t="s">
        <v>365</v>
      </c>
      <c r="AI3" s="274" t="s">
        <v>492</v>
      </c>
      <c r="AJ3" s="274" t="s">
        <v>370</v>
      </c>
      <c r="AK3" s="274" t="s">
        <v>493</v>
      </c>
    </row>
    <row r="4" customHeight="1" spans="1:37">
      <c r="A4" s="10">
        <v>1</v>
      </c>
      <c r="B4" s="11" t="s">
        <v>494</v>
      </c>
      <c r="C4" s="15" t="s">
        <v>495</v>
      </c>
      <c r="D4" s="12" t="s">
        <v>496</v>
      </c>
      <c r="E4" s="13" t="s">
        <v>497</v>
      </c>
      <c r="F4" s="11" t="s">
        <v>498</v>
      </c>
      <c r="G4" s="11" t="s">
        <v>499</v>
      </c>
      <c r="H4" s="11" t="s">
        <v>500</v>
      </c>
      <c r="I4" s="11" t="s">
        <v>501</v>
      </c>
      <c r="J4" s="15" t="s">
        <v>502</v>
      </c>
      <c r="K4" s="15" t="s">
        <v>503</v>
      </c>
      <c r="L4" s="15" t="s">
        <v>504</v>
      </c>
      <c r="M4" s="18">
        <v>225004</v>
      </c>
      <c r="N4" s="11" t="s">
        <v>505</v>
      </c>
      <c r="O4" s="11" t="s">
        <v>506</v>
      </c>
      <c r="P4" s="13" t="s">
        <v>507</v>
      </c>
      <c r="Q4" s="18">
        <v>1222562</v>
      </c>
      <c r="R4" s="11" t="s">
        <v>508</v>
      </c>
      <c r="S4" s="11" t="s">
        <v>509</v>
      </c>
      <c r="T4" s="15" t="s">
        <v>510</v>
      </c>
      <c r="U4" s="13" t="s">
        <v>511</v>
      </c>
      <c r="V4" s="11" t="s">
        <v>512</v>
      </c>
      <c r="W4" s="11" t="s">
        <v>501</v>
      </c>
      <c r="X4" s="18">
        <v>1222562</v>
      </c>
      <c r="Y4" s="11" t="s">
        <v>513</v>
      </c>
      <c r="Z4" s="11" t="s">
        <v>514</v>
      </c>
      <c r="AA4" s="18">
        <v>0</v>
      </c>
      <c r="AB4" s="18">
        <v>0</v>
      </c>
      <c r="AC4" s="18">
        <v>0</v>
      </c>
      <c r="AD4" s="18">
        <v>0</v>
      </c>
      <c r="AE4" s="18">
        <v>0</v>
      </c>
      <c r="AF4" s="18">
        <v>0</v>
      </c>
      <c r="AG4" s="18">
        <v>0</v>
      </c>
      <c r="AH4" s="18">
        <v>0</v>
      </c>
      <c r="AI4" s="18">
        <v>0</v>
      </c>
      <c r="AJ4" s="18">
        <v>0</v>
      </c>
      <c r="AK4" s="18">
        <v>0</v>
      </c>
    </row>
    <row r="5" customHeight="1" spans="1:37">
      <c r="A5" s="10">
        <v>2</v>
      </c>
      <c r="B5" s="11" t="s">
        <v>494</v>
      </c>
      <c r="C5" s="15" t="s">
        <v>515</v>
      </c>
      <c r="D5" s="239" t="s">
        <v>516</v>
      </c>
      <c r="E5" s="13" t="s">
        <v>517</v>
      </c>
      <c r="F5" s="11" t="s">
        <v>518</v>
      </c>
      <c r="G5" s="14"/>
      <c r="H5" s="11" t="s">
        <v>519</v>
      </c>
      <c r="I5" s="11" t="s">
        <v>501</v>
      </c>
      <c r="J5" s="15" t="s">
        <v>520</v>
      </c>
      <c r="K5" s="15" t="s">
        <v>521</v>
      </c>
      <c r="L5" s="15" t="s">
        <v>522</v>
      </c>
      <c r="M5" s="18">
        <v>358300</v>
      </c>
      <c r="N5" s="11" t="s">
        <v>505</v>
      </c>
      <c r="O5" s="11" t="s">
        <v>523</v>
      </c>
      <c r="P5" s="13" t="s">
        <v>524</v>
      </c>
      <c r="Q5" s="18">
        <v>380000</v>
      </c>
      <c r="R5" s="11" t="s">
        <v>508</v>
      </c>
      <c r="S5" s="11" t="s">
        <v>509</v>
      </c>
      <c r="T5" s="15" t="s">
        <v>525</v>
      </c>
      <c r="U5" s="13" t="s">
        <v>526</v>
      </c>
      <c r="V5" s="11" t="s">
        <v>527</v>
      </c>
      <c r="W5" s="11" t="s">
        <v>501</v>
      </c>
      <c r="X5" s="18">
        <v>380000</v>
      </c>
      <c r="Y5" s="11" t="s">
        <v>528</v>
      </c>
      <c r="Z5" s="11" t="s">
        <v>514</v>
      </c>
      <c r="AA5" s="18">
        <v>0</v>
      </c>
      <c r="AB5" s="18">
        <v>0</v>
      </c>
      <c r="AC5" s="18">
        <v>0</v>
      </c>
      <c r="AD5" s="18">
        <v>0</v>
      </c>
      <c r="AE5" s="18">
        <v>0</v>
      </c>
      <c r="AF5" s="18">
        <v>0</v>
      </c>
      <c r="AG5" s="18">
        <v>0</v>
      </c>
      <c r="AH5" s="18">
        <v>0</v>
      </c>
      <c r="AI5" s="18">
        <v>0</v>
      </c>
      <c r="AJ5" s="18">
        <v>0</v>
      </c>
      <c r="AK5" s="18">
        <v>0</v>
      </c>
    </row>
    <row r="6" customHeight="1" spans="1:37">
      <c r="A6" s="10">
        <v>3</v>
      </c>
      <c r="B6" s="11" t="s">
        <v>494</v>
      </c>
      <c r="C6" s="15" t="s">
        <v>529</v>
      </c>
      <c r="D6" s="239" t="s">
        <v>530</v>
      </c>
      <c r="E6" s="13" t="s">
        <v>531</v>
      </c>
      <c r="F6" s="11" t="s">
        <v>532</v>
      </c>
      <c r="G6" s="14"/>
      <c r="H6" s="11" t="s">
        <v>519</v>
      </c>
      <c r="I6" s="11" t="s">
        <v>501</v>
      </c>
      <c r="J6" s="15" t="s">
        <v>533</v>
      </c>
      <c r="K6" s="15" t="s">
        <v>534</v>
      </c>
      <c r="L6" s="15" t="s">
        <v>535</v>
      </c>
      <c r="M6" s="18">
        <v>2715043</v>
      </c>
      <c r="N6" s="11" t="s">
        <v>505</v>
      </c>
      <c r="O6" s="11" t="s">
        <v>536</v>
      </c>
      <c r="P6" s="13" t="s">
        <v>537</v>
      </c>
      <c r="Q6" s="18">
        <v>2715043</v>
      </c>
      <c r="R6" s="11" t="s">
        <v>508</v>
      </c>
      <c r="S6" s="11" t="s">
        <v>509</v>
      </c>
      <c r="T6" s="15" t="s">
        <v>538</v>
      </c>
      <c r="U6" s="13" t="s">
        <v>539</v>
      </c>
      <c r="V6" s="11" t="s">
        <v>540</v>
      </c>
      <c r="W6" s="11" t="s">
        <v>501</v>
      </c>
      <c r="X6" s="18">
        <v>2715043</v>
      </c>
      <c r="Y6" s="11" t="s">
        <v>541</v>
      </c>
      <c r="Z6" s="11" t="s">
        <v>514</v>
      </c>
      <c r="AA6" s="18">
        <v>0</v>
      </c>
      <c r="AB6" s="18">
        <v>0</v>
      </c>
      <c r="AC6" s="18">
        <v>0</v>
      </c>
      <c r="AD6" s="18">
        <v>0</v>
      </c>
      <c r="AE6" s="18">
        <v>0</v>
      </c>
      <c r="AF6" s="18">
        <v>0</v>
      </c>
      <c r="AG6" s="18">
        <v>0</v>
      </c>
      <c r="AH6" s="18">
        <v>0</v>
      </c>
      <c r="AI6" s="18">
        <v>0</v>
      </c>
      <c r="AJ6" s="18">
        <v>0</v>
      </c>
      <c r="AK6" s="18">
        <v>0</v>
      </c>
    </row>
    <row r="7" customHeight="1" spans="1:37">
      <c r="A7" s="10">
        <v>4</v>
      </c>
      <c r="B7" s="11" t="s">
        <v>494</v>
      </c>
      <c r="C7" s="15" t="s">
        <v>542</v>
      </c>
      <c r="D7" s="239" t="s">
        <v>543</v>
      </c>
      <c r="E7" s="13" t="s">
        <v>544</v>
      </c>
      <c r="F7" s="11" t="s">
        <v>545</v>
      </c>
      <c r="G7" s="14"/>
      <c r="H7" s="11" t="s">
        <v>519</v>
      </c>
      <c r="I7" s="11" t="s">
        <v>501</v>
      </c>
      <c r="J7" s="15" t="s">
        <v>546</v>
      </c>
      <c r="K7" s="15" t="s">
        <v>547</v>
      </c>
      <c r="L7" s="15" t="s">
        <v>548</v>
      </c>
      <c r="M7" s="18">
        <v>392520.25</v>
      </c>
      <c r="N7" s="11" t="s">
        <v>505</v>
      </c>
      <c r="O7" s="11" t="s">
        <v>549</v>
      </c>
      <c r="P7" s="13" t="s">
        <v>544</v>
      </c>
      <c r="Q7" s="18">
        <v>392520.25</v>
      </c>
      <c r="R7" s="11" t="s">
        <v>508</v>
      </c>
      <c r="S7" s="11" t="s">
        <v>509</v>
      </c>
      <c r="T7" s="15" t="s">
        <v>550</v>
      </c>
      <c r="U7" s="13" t="s">
        <v>551</v>
      </c>
      <c r="V7" s="11" t="s">
        <v>552</v>
      </c>
      <c r="W7" s="11" t="s">
        <v>501</v>
      </c>
      <c r="X7" s="18">
        <v>392520.25</v>
      </c>
      <c r="Y7" s="11" t="s">
        <v>541</v>
      </c>
      <c r="Z7" s="11" t="s">
        <v>514</v>
      </c>
      <c r="AA7" s="18">
        <v>0</v>
      </c>
      <c r="AB7" s="18">
        <v>0</v>
      </c>
      <c r="AC7" s="18">
        <v>0</v>
      </c>
      <c r="AD7" s="18">
        <v>0</v>
      </c>
      <c r="AE7" s="18">
        <v>0</v>
      </c>
      <c r="AF7" s="18">
        <v>0</v>
      </c>
      <c r="AG7" s="18">
        <v>0</v>
      </c>
      <c r="AH7" s="18">
        <v>0</v>
      </c>
      <c r="AI7" s="18">
        <v>0</v>
      </c>
      <c r="AJ7" s="18">
        <v>0</v>
      </c>
      <c r="AK7" s="18">
        <v>0</v>
      </c>
    </row>
    <row r="8" customHeight="1" spans="1:37">
      <c r="A8" s="10">
        <v>5</v>
      </c>
      <c r="B8" s="11" t="s">
        <v>494</v>
      </c>
      <c r="C8" s="15" t="s">
        <v>553</v>
      </c>
      <c r="D8" s="239" t="s">
        <v>554</v>
      </c>
      <c r="E8" s="13" t="s">
        <v>555</v>
      </c>
      <c r="F8" s="11" t="s">
        <v>532</v>
      </c>
      <c r="G8" s="14"/>
      <c r="H8" s="11" t="s">
        <v>519</v>
      </c>
      <c r="I8" s="11" t="s">
        <v>501</v>
      </c>
      <c r="J8" s="15" t="s">
        <v>556</v>
      </c>
      <c r="K8" s="15" t="s">
        <v>557</v>
      </c>
      <c r="L8" s="15" t="s">
        <v>557</v>
      </c>
      <c r="M8" s="18">
        <v>2000000</v>
      </c>
      <c r="N8" s="11" t="s">
        <v>505</v>
      </c>
      <c r="O8" s="11" t="s">
        <v>558</v>
      </c>
      <c r="P8" s="13" t="s">
        <v>555</v>
      </c>
      <c r="Q8" s="18">
        <v>2000000</v>
      </c>
      <c r="R8" s="11" t="s">
        <v>508</v>
      </c>
      <c r="S8" s="11" t="s">
        <v>509</v>
      </c>
      <c r="T8" s="15" t="s">
        <v>557</v>
      </c>
      <c r="U8" s="13" t="s">
        <v>559</v>
      </c>
      <c r="V8" s="11" t="s">
        <v>560</v>
      </c>
      <c r="W8" s="11" t="s">
        <v>501</v>
      </c>
      <c r="X8" s="18">
        <v>2000000</v>
      </c>
      <c r="Y8" s="11" t="s">
        <v>541</v>
      </c>
      <c r="Z8" s="11" t="s">
        <v>514</v>
      </c>
      <c r="AA8" s="18">
        <v>0</v>
      </c>
      <c r="AB8" s="18">
        <v>0</v>
      </c>
      <c r="AC8" s="18">
        <v>0</v>
      </c>
      <c r="AD8" s="18">
        <v>0</v>
      </c>
      <c r="AE8" s="18">
        <v>0</v>
      </c>
      <c r="AF8" s="18">
        <v>0</v>
      </c>
      <c r="AG8" s="18">
        <v>0</v>
      </c>
      <c r="AH8" s="18">
        <v>0</v>
      </c>
      <c r="AI8" s="18">
        <v>0</v>
      </c>
      <c r="AJ8" s="18">
        <v>0</v>
      </c>
      <c r="AK8" s="18">
        <v>0</v>
      </c>
    </row>
    <row r="9" customHeight="1" spans="1:37">
      <c r="A9" s="10">
        <v>6</v>
      </c>
      <c r="B9" s="11" t="s">
        <v>494</v>
      </c>
      <c r="C9" s="15" t="s">
        <v>561</v>
      </c>
      <c r="D9" s="239" t="s">
        <v>562</v>
      </c>
      <c r="E9" s="13" t="s">
        <v>563</v>
      </c>
      <c r="F9" s="11" t="s">
        <v>532</v>
      </c>
      <c r="G9" s="14"/>
      <c r="H9" s="11" t="s">
        <v>519</v>
      </c>
      <c r="I9" s="11" t="s">
        <v>501</v>
      </c>
      <c r="J9" s="15" t="s">
        <v>556</v>
      </c>
      <c r="K9" s="15" t="s">
        <v>564</v>
      </c>
      <c r="L9" s="15" t="s">
        <v>564</v>
      </c>
      <c r="M9" s="18">
        <v>1200000</v>
      </c>
      <c r="N9" s="11" t="s">
        <v>505</v>
      </c>
      <c r="O9" s="11" t="s">
        <v>565</v>
      </c>
      <c r="P9" s="13" t="s">
        <v>563</v>
      </c>
      <c r="Q9" s="18">
        <v>1200000</v>
      </c>
      <c r="R9" s="11" t="s">
        <v>508</v>
      </c>
      <c r="S9" s="11" t="s">
        <v>509</v>
      </c>
      <c r="T9" s="15" t="s">
        <v>566</v>
      </c>
      <c r="U9" s="13" t="s">
        <v>567</v>
      </c>
      <c r="V9" s="11" t="s">
        <v>568</v>
      </c>
      <c r="W9" s="11" t="s">
        <v>501</v>
      </c>
      <c r="X9" s="18">
        <v>1200000</v>
      </c>
      <c r="Y9" s="11" t="s">
        <v>541</v>
      </c>
      <c r="Z9" s="11" t="s">
        <v>514</v>
      </c>
      <c r="AA9" s="18">
        <v>0</v>
      </c>
      <c r="AB9" s="18">
        <v>0</v>
      </c>
      <c r="AC9" s="18">
        <v>0</v>
      </c>
      <c r="AD9" s="18">
        <v>0</v>
      </c>
      <c r="AE9" s="18">
        <v>0</v>
      </c>
      <c r="AF9" s="18">
        <v>0</v>
      </c>
      <c r="AG9" s="18">
        <v>0</v>
      </c>
      <c r="AH9" s="18">
        <v>0</v>
      </c>
      <c r="AI9" s="18">
        <v>0</v>
      </c>
      <c r="AJ9" s="18">
        <v>0</v>
      </c>
      <c r="AK9" s="18">
        <v>0</v>
      </c>
    </row>
    <row r="10" customHeight="1" spans="1:37">
      <c r="A10" s="10">
        <v>7</v>
      </c>
      <c r="B10" s="11" t="s">
        <v>494</v>
      </c>
      <c r="C10" s="15" t="s">
        <v>569</v>
      </c>
      <c r="D10" s="239" t="s">
        <v>570</v>
      </c>
      <c r="E10" s="13" t="s">
        <v>571</v>
      </c>
      <c r="F10" s="11" t="s">
        <v>532</v>
      </c>
      <c r="G10" s="14"/>
      <c r="H10" s="11" t="s">
        <v>519</v>
      </c>
      <c r="I10" s="11" t="s">
        <v>501</v>
      </c>
      <c r="J10" s="15" t="s">
        <v>520</v>
      </c>
      <c r="K10" s="15" t="s">
        <v>521</v>
      </c>
      <c r="L10" s="15" t="s">
        <v>522</v>
      </c>
      <c r="M10" s="18">
        <v>295000</v>
      </c>
      <c r="N10" s="11" t="s">
        <v>505</v>
      </c>
      <c r="O10" s="11" t="s">
        <v>572</v>
      </c>
      <c r="P10" s="13" t="s">
        <v>571</v>
      </c>
      <c r="Q10" s="18">
        <v>295000</v>
      </c>
      <c r="R10" s="11" t="s">
        <v>508</v>
      </c>
      <c r="S10" s="11" t="s">
        <v>509</v>
      </c>
      <c r="T10" s="15" t="s">
        <v>573</v>
      </c>
      <c r="U10" s="13" t="s">
        <v>574</v>
      </c>
      <c r="V10" s="11" t="s">
        <v>575</v>
      </c>
      <c r="W10" s="11" t="s">
        <v>501</v>
      </c>
      <c r="X10" s="18">
        <v>295000</v>
      </c>
      <c r="Y10" s="11" t="s">
        <v>541</v>
      </c>
      <c r="Z10" s="11" t="s">
        <v>514</v>
      </c>
      <c r="AA10" s="18">
        <v>0</v>
      </c>
      <c r="AB10" s="18">
        <v>0</v>
      </c>
      <c r="AC10" s="18">
        <v>0</v>
      </c>
      <c r="AD10" s="18">
        <v>0</v>
      </c>
      <c r="AE10" s="18">
        <v>0</v>
      </c>
      <c r="AF10" s="18">
        <v>0</v>
      </c>
      <c r="AG10" s="18">
        <v>0</v>
      </c>
      <c r="AH10" s="18">
        <v>0</v>
      </c>
      <c r="AI10" s="18">
        <v>0</v>
      </c>
      <c r="AJ10" s="18">
        <v>0</v>
      </c>
      <c r="AK10" s="18">
        <v>0</v>
      </c>
    </row>
    <row r="11" customHeight="1" spans="1:37">
      <c r="A11" s="10">
        <v>8</v>
      </c>
      <c r="B11" s="11" t="s">
        <v>494</v>
      </c>
      <c r="C11" s="15" t="s">
        <v>576</v>
      </c>
      <c r="D11" s="239" t="s">
        <v>577</v>
      </c>
      <c r="E11" s="13" t="s">
        <v>578</v>
      </c>
      <c r="F11" s="11" t="s">
        <v>579</v>
      </c>
      <c r="G11" s="14"/>
      <c r="H11" s="11" t="s">
        <v>519</v>
      </c>
      <c r="I11" s="11" t="s">
        <v>501</v>
      </c>
      <c r="J11" s="15" t="s">
        <v>533</v>
      </c>
      <c r="K11" s="15" t="s">
        <v>580</v>
      </c>
      <c r="L11" s="15" t="s">
        <v>581</v>
      </c>
      <c r="M11" s="18">
        <v>562110</v>
      </c>
      <c r="N11" s="11" t="s">
        <v>505</v>
      </c>
      <c r="O11" s="11" t="s">
        <v>582</v>
      </c>
      <c r="P11" s="13" t="s">
        <v>578</v>
      </c>
      <c r="Q11" s="18">
        <v>562110</v>
      </c>
      <c r="R11" s="11" t="s">
        <v>508</v>
      </c>
      <c r="S11" s="11" t="s">
        <v>509</v>
      </c>
      <c r="T11" s="15" t="s">
        <v>583</v>
      </c>
      <c r="U11" s="13" t="s">
        <v>584</v>
      </c>
      <c r="V11" s="11" t="s">
        <v>585</v>
      </c>
      <c r="W11" s="11" t="s">
        <v>501</v>
      </c>
      <c r="X11" s="18">
        <v>562110</v>
      </c>
      <c r="Y11" s="11" t="s">
        <v>541</v>
      </c>
      <c r="Z11" s="11" t="s">
        <v>514</v>
      </c>
      <c r="AA11" s="18">
        <v>0</v>
      </c>
      <c r="AB11" s="18">
        <v>0</v>
      </c>
      <c r="AC11" s="18">
        <v>0</v>
      </c>
      <c r="AD11" s="18">
        <v>0</v>
      </c>
      <c r="AE11" s="18">
        <v>0</v>
      </c>
      <c r="AF11" s="18">
        <v>0</v>
      </c>
      <c r="AG11" s="18">
        <v>0</v>
      </c>
      <c r="AH11" s="18">
        <v>0</v>
      </c>
      <c r="AI11" s="18">
        <v>0</v>
      </c>
      <c r="AJ11" s="18">
        <v>0</v>
      </c>
      <c r="AK11" s="18">
        <v>0</v>
      </c>
    </row>
    <row r="12" customHeight="1" spans="1:37">
      <c r="A12" s="10">
        <v>9</v>
      </c>
      <c r="B12" s="11" t="s">
        <v>494</v>
      </c>
      <c r="C12" s="15" t="s">
        <v>586</v>
      </c>
      <c r="D12" s="239" t="s">
        <v>587</v>
      </c>
      <c r="E12" s="13" t="s">
        <v>588</v>
      </c>
      <c r="F12" s="11" t="s">
        <v>579</v>
      </c>
      <c r="G12" s="14"/>
      <c r="H12" s="11" t="s">
        <v>519</v>
      </c>
      <c r="I12" s="11" t="s">
        <v>501</v>
      </c>
      <c r="J12" s="15" t="s">
        <v>533</v>
      </c>
      <c r="K12" s="15" t="s">
        <v>580</v>
      </c>
      <c r="L12" s="15" t="s">
        <v>581</v>
      </c>
      <c r="M12" s="18">
        <v>473430</v>
      </c>
      <c r="N12" s="11" t="s">
        <v>505</v>
      </c>
      <c r="O12" s="11" t="s">
        <v>589</v>
      </c>
      <c r="P12" s="13" t="s">
        <v>588</v>
      </c>
      <c r="Q12" s="18">
        <v>473430</v>
      </c>
      <c r="R12" s="11" t="s">
        <v>508</v>
      </c>
      <c r="S12" s="11" t="s">
        <v>509</v>
      </c>
      <c r="T12" s="15" t="s">
        <v>583</v>
      </c>
      <c r="U12" s="13" t="s">
        <v>584</v>
      </c>
      <c r="V12" s="11" t="s">
        <v>590</v>
      </c>
      <c r="W12" s="11" t="s">
        <v>501</v>
      </c>
      <c r="X12" s="18">
        <v>473430</v>
      </c>
      <c r="Y12" s="11" t="s">
        <v>541</v>
      </c>
      <c r="Z12" s="11" t="s">
        <v>514</v>
      </c>
      <c r="AA12" s="18">
        <v>0</v>
      </c>
      <c r="AB12" s="18">
        <v>0</v>
      </c>
      <c r="AC12" s="18">
        <v>0</v>
      </c>
      <c r="AD12" s="18">
        <v>0</v>
      </c>
      <c r="AE12" s="18">
        <v>0</v>
      </c>
      <c r="AF12" s="18">
        <v>0</v>
      </c>
      <c r="AG12" s="18">
        <v>0</v>
      </c>
      <c r="AH12" s="18">
        <v>0</v>
      </c>
      <c r="AI12" s="18">
        <v>0</v>
      </c>
      <c r="AJ12" s="18">
        <v>0</v>
      </c>
      <c r="AK12" s="18">
        <v>0</v>
      </c>
    </row>
    <row r="13" customHeight="1" spans="1:37">
      <c r="A13" s="10">
        <v>10</v>
      </c>
      <c r="B13" s="11" t="s">
        <v>494</v>
      </c>
      <c r="C13" s="15" t="s">
        <v>591</v>
      </c>
      <c r="D13" s="239" t="s">
        <v>592</v>
      </c>
      <c r="E13" s="13" t="s">
        <v>593</v>
      </c>
      <c r="F13" s="11" t="s">
        <v>518</v>
      </c>
      <c r="G13" s="14"/>
      <c r="H13" s="11" t="s">
        <v>519</v>
      </c>
      <c r="I13" s="11" t="s">
        <v>501</v>
      </c>
      <c r="J13" s="15" t="s">
        <v>556</v>
      </c>
      <c r="K13" s="15" t="s">
        <v>564</v>
      </c>
      <c r="L13" s="15" t="s">
        <v>564</v>
      </c>
      <c r="M13" s="18">
        <v>780000</v>
      </c>
      <c r="N13" s="11" t="s">
        <v>505</v>
      </c>
      <c r="O13" s="11" t="s">
        <v>594</v>
      </c>
      <c r="P13" s="13" t="s">
        <v>593</v>
      </c>
      <c r="Q13" s="18">
        <v>780000</v>
      </c>
      <c r="R13" s="11" t="s">
        <v>508</v>
      </c>
      <c r="S13" s="11" t="s">
        <v>509</v>
      </c>
      <c r="T13" s="15" t="s">
        <v>566</v>
      </c>
      <c r="U13" s="13" t="s">
        <v>567</v>
      </c>
      <c r="V13" s="11" t="s">
        <v>595</v>
      </c>
      <c r="W13" s="11" t="s">
        <v>501</v>
      </c>
      <c r="X13" s="18">
        <v>780000</v>
      </c>
      <c r="Y13" s="11" t="s">
        <v>541</v>
      </c>
      <c r="Z13" s="11" t="s">
        <v>514</v>
      </c>
      <c r="AA13" s="18">
        <v>0</v>
      </c>
      <c r="AB13" s="18">
        <v>0</v>
      </c>
      <c r="AC13" s="18">
        <v>0</v>
      </c>
      <c r="AD13" s="18">
        <v>0</v>
      </c>
      <c r="AE13" s="18">
        <v>0</v>
      </c>
      <c r="AF13" s="18">
        <v>0</v>
      </c>
      <c r="AG13" s="18">
        <v>0</v>
      </c>
      <c r="AH13" s="18">
        <v>0</v>
      </c>
      <c r="AI13" s="18">
        <v>0</v>
      </c>
      <c r="AJ13" s="18">
        <v>0</v>
      </c>
      <c r="AK13" s="18">
        <v>0</v>
      </c>
    </row>
    <row r="15" customHeight="1" spans="3:4">
      <c r="C15" t="s">
        <v>442</v>
      </c>
      <c r="D15" s="223" t="s">
        <v>596</v>
      </c>
    </row>
  </sheetData>
  <mergeCells count="2">
    <mergeCell ref="A1:AK1"/>
    <mergeCell ref="AH2:AI2"/>
  </mergeCells>
  <hyperlinks>
    <hyperlink ref="D4" location="项目详情表!A1" display="09A-DC-CC-221"/>
    <hyperlink ref="D5" location="项目详情表!A1" display="09A-DC-CC-222"/>
    <hyperlink ref="D6" location="项目详情表!A1" display="09A-DC-CC-223"/>
    <hyperlink ref="D7" location="项目详情表!A1" display="09A-DC-CC-224"/>
    <hyperlink ref="D8" location="项目详情表!A1" display="09A-DC-CC-225"/>
    <hyperlink ref="D9" location="项目详情表!A1" display="09A-DC-CC-226"/>
    <hyperlink ref="D10" location="项目详情表!A1" display="09A-DC-CC-227"/>
    <hyperlink ref="D11" location="项目详情表!A1" display="09A-DC-CC-228"/>
    <hyperlink ref="D12" location="项目详情表!A1" display="09A-DC-CC-229"/>
    <hyperlink ref="D13" location="项目详情表!A1" display="09A-DC-CC-230"/>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7"/>
  <dimension ref="A1:L88"/>
  <sheetViews>
    <sheetView workbookViewId="0">
      <pane xSplit="1" ySplit="2" topLeftCell="D3" activePane="bottomRight" state="frozenSplit"/>
      <selection/>
      <selection pane="topRight"/>
      <selection pane="bottomLeft"/>
      <selection pane="bottomRight" activeCell="A1" sqref="A1:A2"/>
    </sheetView>
  </sheetViews>
  <sheetFormatPr defaultColWidth="9.10185185185185" defaultRowHeight="13.2"/>
  <cols>
    <col min="1" max="1" width="38.5092592592593"/>
    <col min="2" max="2" width="20.6481481481481" customWidth="1"/>
    <col min="3" max="3" width="12.8611111111111"/>
    <col min="4" max="5" width="14"/>
    <col min="6" max="6" width="18.5092592592593" style="29"/>
    <col min="7" max="9" width="13.8425925925926"/>
    <col min="10" max="10" width="12.7222222222222" style="29"/>
    <col min="11" max="11" width="7.94444444444444" style="29"/>
    <col min="12" max="12" width="13.4351851851852" customWidth="1"/>
    <col min="13" max="13" width="22.287037037037"/>
    <col min="14" max="14" width="16.5092592592593"/>
  </cols>
  <sheetData>
    <row r="1" s="28" customFormat="1" spans="1:12">
      <c r="A1" s="30" t="s">
        <v>1156</v>
      </c>
      <c r="B1" s="30" t="s">
        <v>1157</v>
      </c>
      <c r="C1" s="30"/>
      <c r="D1" s="30"/>
      <c r="E1" s="30"/>
      <c r="F1" s="30" t="s">
        <v>1158</v>
      </c>
      <c r="G1" s="30"/>
      <c r="H1" s="30"/>
      <c r="I1" s="30"/>
      <c r="J1" s="34" t="s">
        <v>318</v>
      </c>
      <c r="K1" s="34"/>
      <c r="L1" s="34"/>
    </row>
    <row r="2" s="28" customFormat="1" spans="1:12">
      <c r="A2" s="30"/>
      <c r="B2" s="30" t="s">
        <v>961</v>
      </c>
      <c r="C2" s="30" t="s">
        <v>380</v>
      </c>
      <c r="D2" s="30" t="s">
        <v>1159</v>
      </c>
      <c r="E2" s="30" t="s">
        <v>392</v>
      </c>
      <c r="F2" s="30" t="s">
        <v>961</v>
      </c>
      <c r="G2" s="30" t="s">
        <v>380</v>
      </c>
      <c r="H2" s="30" t="s">
        <v>1159</v>
      </c>
      <c r="I2" s="30" t="s">
        <v>392</v>
      </c>
      <c r="J2" s="34" t="s">
        <v>1160</v>
      </c>
      <c r="K2" s="34" t="s">
        <v>863</v>
      </c>
      <c r="L2" s="30" t="s">
        <v>392</v>
      </c>
    </row>
    <row r="3" ht="14.4" spans="1:12">
      <c r="A3" s="31" t="s">
        <v>789</v>
      </c>
      <c r="B3" s="32"/>
      <c r="C3" s="32"/>
      <c r="D3" s="32"/>
      <c r="E3" s="33"/>
      <c r="F3" s="32"/>
      <c r="G3" s="32"/>
      <c r="H3" s="32"/>
      <c r="I3" s="32"/>
      <c r="J3" s="33"/>
      <c r="K3" s="33"/>
      <c r="L3" s="32"/>
    </row>
    <row r="4" spans="1:12">
      <c r="A4" s="32" t="s">
        <v>1161</v>
      </c>
      <c r="B4" s="32"/>
      <c r="C4" s="32"/>
      <c r="D4" s="32"/>
      <c r="E4" s="33"/>
      <c r="F4" s="32"/>
      <c r="G4" s="32"/>
      <c r="H4" s="32"/>
      <c r="I4" s="32"/>
      <c r="J4" s="33"/>
      <c r="K4" s="33"/>
      <c r="L4" s="32"/>
    </row>
    <row r="5" spans="1:12">
      <c r="A5" s="32" t="s">
        <v>1162</v>
      </c>
      <c r="B5" s="32"/>
      <c r="C5" s="32"/>
      <c r="D5" s="32"/>
      <c r="E5" s="33"/>
      <c r="F5" s="32"/>
      <c r="G5" s="32"/>
      <c r="H5" s="32"/>
      <c r="I5" s="32"/>
      <c r="J5" s="33"/>
      <c r="K5" s="33"/>
      <c r="L5" s="32"/>
    </row>
    <row r="6" spans="1:12">
      <c r="A6" s="32" t="s">
        <v>1163</v>
      </c>
      <c r="B6" s="32"/>
      <c r="C6" s="32"/>
      <c r="D6" s="32"/>
      <c r="E6" s="33"/>
      <c r="F6" s="32"/>
      <c r="G6" s="32"/>
      <c r="H6" s="32"/>
      <c r="I6" s="32"/>
      <c r="J6" s="33"/>
      <c r="K6" s="33"/>
      <c r="L6" s="32"/>
    </row>
    <row r="7" spans="1:12">
      <c r="A7" s="32" t="s">
        <v>1164</v>
      </c>
      <c r="B7" s="32"/>
      <c r="C7" s="32"/>
      <c r="D7" s="32"/>
      <c r="E7" s="33"/>
      <c r="F7" s="32"/>
      <c r="G7" s="32"/>
      <c r="H7" s="32"/>
      <c r="I7" s="32"/>
      <c r="J7" s="33"/>
      <c r="K7" s="33"/>
      <c r="L7" s="32"/>
    </row>
    <row r="8" spans="1:12">
      <c r="A8" s="32" t="s">
        <v>744</v>
      </c>
      <c r="B8" s="32"/>
      <c r="C8" s="32"/>
      <c r="D8" s="32"/>
      <c r="E8" s="33"/>
      <c r="F8" s="32"/>
      <c r="G8" s="32"/>
      <c r="H8" s="32"/>
      <c r="I8" s="32"/>
      <c r="J8" s="33"/>
      <c r="K8" s="33"/>
      <c r="L8" s="32"/>
    </row>
    <row r="9" spans="1:12">
      <c r="A9" s="32" t="s">
        <v>1165</v>
      </c>
      <c r="B9" s="32"/>
      <c r="C9" s="32"/>
      <c r="D9" s="32"/>
      <c r="E9" s="33"/>
      <c r="F9" s="32"/>
      <c r="G9" s="32"/>
      <c r="H9" s="32"/>
      <c r="I9" s="32"/>
      <c r="J9" s="33"/>
      <c r="K9" s="33"/>
      <c r="L9" s="32"/>
    </row>
    <row r="10" spans="1:12">
      <c r="A10" s="32" t="s">
        <v>1166</v>
      </c>
      <c r="B10" s="32"/>
      <c r="C10" s="32"/>
      <c r="D10" s="32"/>
      <c r="E10" s="33"/>
      <c r="F10" s="32"/>
      <c r="G10" s="32"/>
      <c r="H10" s="32"/>
      <c r="I10" s="32"/>
      <c r="J10" s="33"/>
      <c r="K10" s="33"/>
      <c r="L10" s="32"/>
    </row>
    <row r="11" spans="1:12">
      <c r="A11" s="32" t="s">
        <v>1167</v>
      </c>
      <c r="B11" s="32"/>
      <c r="C11" s="32"/>
      <c r="D11" s="32"/>
      <c r="E11" s="33"/>
      <c r="F11" s="32"/>
      <c r="G11" s="32"/>
      <c r="H11" s="32"/>
      <c r="I11" s="32"/>
      <c r="J11" s="33"/>
      <c r="K11" s="33"/>
      <c r="L11" s="32"/>
    </row>
    <row r="12" spans="1:12">
      <c r="A12" s="32" t="s">
        <v>1168</v>
      </c>
      <c r="B12" s="32"/>
      <c r="C12" s="32"/>
      <c r="D12" s="32"/>
      <c r="E12" s="33"/>
      <c r="F12" s="32"/>
      <c r="G12" s="32"/>
      <c r="H12" s="32"/>
      <c r="I12" s="32"/>
      <c r="J12" s="33"/>
      <c r="K12" s="33"/>
      <c r="L12" s="32"/>
    </row>
    <row r="13" spans="1:12">
      <c r="A13" s="32" t="s">
        <v>1169</v>
      </c>
      <c r="B13" s="32"/>
      <c r="C13" s="32"/>
      <c r="D13" s="32"/>
      <c r="E13" s="33"/>
      <c r="F13" s="32"/>
      <c r="G13" s="32"/>
      <c r="H13" s="32"/>
      <c r="I13" s="32"/>
      <c r="J13" s="33"/>
      <c r="K13" s="33"/>
      <c r="L13" s="32"/>
    </row>
    <row r="14" spans="1:12">
      <c r="A14" s="32" t="s">
        <v>1170</v>
      </c>
      <c r="B14" s="32"/>
      <c r="C14" s="32"/>
      <c r="D14" s="32"/>
      <c r="E14" s="33"/>
      <c r="F14" s="32"/>
      <c r="G14" s="32"/>
      <c r="H14" s="32"/>
      <c r="I14" s="32"/>
      <c r="J14" s="33"/>
      <c r="K14" s="33"/>
      <c r="L14" s="32"/>
    </row>
    <row r="15" spans="1:12">
      <c r="A15" s="32" t="s">
        <v>1171</v>
      </c>
      <c r="B15" s="32"/>
      <c r="C15" s="32"/>
      <c r="D15" s="32"/>
      <c r="E15" s="33"/>
      <c r="F15" s="32"/>
      <c r="G15" s="32"/>
      <c r="H15" s="32"/>
      <c r="I15" s="32"/>
      <c r="J15" s="33"/>
      <c r="K15" s="33"/>
      <c r="L15" s="32"/>
    </row>
    <row r="16" spans="1:12">
      <c r="A16" s="32" t="s">
        <v>1172</v>
      </c>
      <c r="B16" s="32"/>
      <c r="C16" s="32"/>
      <c r="D16" s="32"/>
      <c r="E16" s="33"/>
      <c r="F16" s="32"/>
      <c r="G16" s="32"/>
      <c r="H16" s="32"/>
      <c r="I16" s="32"/>
      <c r="J16" s="33"/>
      <c r="K16" s="33"/>
      <c r="L16" s="32"/>
    </row>
    <row r="17" spans="1:12">
      <c r="A17" s="32" t="s">
        <v>1173</v>
      </c>
      <c r="B17" s="32"/>
      <c r="C17" s="32"/>
      <c r="D17" s="32"/>
      <c r="E17" s="33"/>
      <c r="F17" s="32"/>
      <c r="G17" s="32"/>
      <c r="H17" s="32"/>
      <c r="I17" s="32"/>
      <c r="J17" s="33"/>
      <c r="K17" s="33"/>
      <c r="L17" s="32"/>
    </row>
    <row r="18" spans="1:12">
      <c r="A18" s="32" t="s">
        <v>1174</v>
      </c>
      <c r="B18" s="32"/>
      <c r="C18" s="32"/>
      <c r="D18" s="32"/>
      <c r="E18" s="33"/>
      <c r="F18" s="32"/>
      <c r="G18" s="32"/>
      <c r="H18" s="32"/>
      <c r="I18" s="32"/>
      <c r="J18" s="33"/>
      <c r="K18" s="33"/>
      <c r="L18" s="32"/>
    </row>
    <row r="19" spans="1:12">
      <c r="A19" s="32" t="s">
        <v>1175</v>
      </c>
      <c r="B19" s="32"/>
      <c r="C19" s="32"/>
      <c r="D19" s="32"/>
      <c r="E19" s="33"/>
      <c r="F19" s="32"/>
      <c r="G19" s="32"/>
      <c r="H19" s="32"/>
      <c r="I19" s="32"/>
      <c r="J19" s="33"/>
      <c r="K19" s="33"/>
      <c r="L19" s="32"/>
    </row>
    <row r="20" spans="1:12">
      <c r="A20" s="32" t="s">
        <v>752</v>
      </c>
      <c r="B20" s="32"/>
      <c r="C20" s="32"/>
      <c r="D20" s="32"/>
      <c r="E20" s="33"/>
      <c r="F20" s="32"/>
      <c r="G20" s="32"/>
      <c r="H20" s="32"/>
      <c r="I20" s="32"/>
      <c r="J20" s="33"/>
      <c r="K20" s="33"/>
      <c r="L20" s="32"/>
    </row>
    <row r="21" spans="1:12">
      <c r="A21" s="32" t="s">
        <v>1176</v>
      </c>
      <c r="B21" s="32"/>
      <c r="C21" s="32"/>
      <c r="D21" s="32"/>
      <c r="E21" s="33"/>
      <c r="F21" s="32"/>
      <c r="G21" s="32"/>
      <c r="H21" s="32"/>
      <c r="I21" s="32"/>
      <c r="J21" s="33"/>
      <c r="K21" s="33"/>
      <c r="L21" s="32"/>
    </row>
    <row r="22" spans="1:12">
      <c r="A22" s="32" t="s">
        <v>1177</v>
      </c>
      <c r="B22" s="32"/>
      <c r="C22" s="32"/>
      <c r="D22" s="32"/>
      <c r="E22" s="33"/>
      <c r="F22" s="32"/>
      <c r="G22" s="32"/>
      <c r="H22" s="32"/>
      <c r="I22" s="32"/>
      <c r="J22" s="33"/>
      <c r="K22" s="33"/>
      <c r="L22" s="32"/>
    </row>
    <row r="23" spans="1:12">
      <c r="A23" s="32" t="s">
        <v>1178</v>
      </c>
      <c r="B23" s="32"/>
      <c r="C23" s="32"/>
      <c r="D23" s="32"/>
      <c r="E23" s="33"/>
      <c r="F23" s="32"/>
      <c r="G23" s="32"/>
      <c r="H23" s="32"/>
      <c r="I23" s="32"/>
      <c r="J23" s="33"/>
      <c r="K23" s="33"/>
      <c r="L23" s="32"/>
    </row>
    <row r="24" spans="1:12">
      <c r="A24" s="32" t="s">
        <v>1179</v>
      </c>
      <c r="B24" s="32"/>
      <c r="C24" s="32"/>
      <c r="D24" s="32"/>
      <c r="E24" s="33"/>
      <c r="F24" s="32"/>
      <c r="G24" s="32"/>
      <c r="H24" s="32"/>
      <c r="I24" s="32"/>
      <c r="J24" s="33"/>
      <c r="K24" s="33"/>
      <c r="L24" s="32"/>
    </row>
    <row r="25" spans="1:12">
      <c r="A25" s="32" t="s">
        <v>1180</v>
      </c>
      <c r="B25" s="32"/>
      <c r="C25" s="32"/>
      <c r="D25" s="32"/>
      <c r="E25" s="33"/>
      <c r="F25" s="32"/>
      <c r="G25" s="32"/>
      <c r="H25" s="32"/>
      <c r="I25" s="32"/>
      <c r="J25" s="33"/>
      <c r="K25" s="33"/>
      <c r="L25" s="32"/>
    </row>
    <row r="26" spans="1:12">
      <c r="A26" s="32" t="s">
        <v>1181</v>
      </c>
      <c r="B26" s="32"/>
      <c r="C26" s="32"/>
      <c r="D26" s="32"/>
      <c r="E26" s="33"/>
      <c r="F26" s="32"/>
      <c r="G26" s="32"/>
      <c r="H26" s="32"/>
      <c r="I26" s="32"/>
      <c r="J26" s="33"/>
      <c r="K26" s="33"/>
      <c r="L26" s="32"/>
    </row>
    <row r="27" spans="1:12">
      <c r="A27" s="32" t="s">
        <v>1182</v>
      </c>
      <c r="B27" s="32"/>
      <c r="C27" s="32"/>
      <c r="D27" s="32"/>
      <c r="E27" s="33"/>
      <c r="F27" s="32"/>
      <c r="G27" s="32"/>
      <c r="H27" s="32"/>
      <c r="I27" s="32"/>
      <c r="J27" s="33"/>
      <c r="K27" s="33"/>
      <c r="L27" s="32"/>
    </row>
    <row r="28" spans="1:12">
      <c r="A28" s="32" t="s">
        <v>1183</v>
      </c>
      <c r="B28" s="32"/>
      <c r="C28" s="32"/>
      <c r="D28" s="32"/>
      <c r="E28" s="33"/>
      <c r="F28" s="32"/>
      <c r="G28" s="32"/>
      <c r="H28" s="32"/>
      <c r="I28" s="32"/>
      <c r="J28" s="33"/>
      <c r="K28" s="33"/>
      <c r="L28" s="32"/>
    </row>
    <row r="29" spans="1:12">
      <c r="A29" s="32" t="s">
        <v>1184</v>
      </c>
      <c r="B29" s="32"/>
      <c r="C29" s="32"/>
      <c r="D29" s="32"/>
      <c r="E29" s="33"/>
      <c r="F29" s="32"/>
      <c r="G29" s="32"/>
      <c r="H29" s="32"/>
      <c r="I29" s="32"/>
      <c r="J29" s="33"/>
      <c r="K29" s="33"/>
      <c r="L29" s="32"/>
    </row>
    <row r="30" spans="1:12">
      <c r="A30" s="32" t="s">
        <v>1185</v>
      </c>
      <c r="B30" s="32"/>
      <c r="C30" s="32"/>
      <c r="D30" s="32"/>
      <c r="E30" s="33"/>
      <c r="F30" s="32"/>
      <c r="G30" s="32"/>
      <c r="H30" s="32"/>
      <c r="I30" s="32"/>
      <c r="J30" s="33"/>
      <c r="K30" s="33"/>
      <c r="L30" s="32"/>
    </row>
    <row r="31" spans="1:12">
      <c r="A31" s="32" t="s">
        <v>1186</v>
      </c>
      <c r="B31" s="32"/>
      <c r="C31" s="32"/>
      <c r="D31" s="32"/>
      <c r="E31" s="33"/>
      <c r="F31" s="32"/>
      <c r="G31" s="32"/>
      <c r="H31" s="32"/>
      <c r="I31" s="32"/>
      <c r="J31" s="33"/>
      <c r="K31" s="33"/>
      <c r="L31" s="32"/>
    </row>
    <row r="32" spans="1:12">
      <c r="A32" s="32" t="s">
        <v>1187</v>
      </c>
      <c r="B32" s="32"/>
      <c r="C32" s="32"/>
      <c r="D32" s="32"/>
      <c r="E32" s="33"/>
      <c r="F32" s="32"/>
      <c r="G32" s="32"/>
      <c r="H32" s="32"/>
      <c r="I32" s="32"/>
      <c r="J32" s="33"/>
      <c r="K32" s="33"/>
      <c r="L32" s="32"/>
    </row>
    <row r="33" spans="1:12">
      <c r="A33" s="32" t="s">
        <v>1188</v>
      </c>
      <c r="B33" s="32"/>
      <c r="C33" s="32"/>
      <c r="D33" s="32"/>
      <c r="E33" s="33"/>
      <c r="F33" s="32"/>
      <c r="G33" s="32"/>
      <c r="H33" s="32"/>
      <c r="I33" s="32"/>
      <c r="J33" s="33"/>
      <c r="K33" s="33"/>
      <c r="L33" s="32"/>
    </row>
    <row r="34" spans="1:12">
      <c r="A34" s="32" t="s">
        <v>1189</v>
      </c>
      <c r="B34" s="32"/>
      <c r="C34" s="32"/>
      <c r="D34" s="32"/>
      <c r="E34" s="33"/>
      <c r="F34" s="32"/>
      <c r="G34" s="32"/>
      <c r="H34" s="32"/>
      <c r="I34" s="32"/>
      <c r="J34" s="33"/>
      <c r="K34" s="33"/>
      <c r="L34" s="32"/>
    </row>
    <row r="35" spans="1:12">
      <c r="A35" s="32" t="s">
        <v>1190</v>
      </c>
      <c r="B35" s="32"/>
      <c r="C35" s="32"/>
      <c r="D35" s="32"/>
      <c r="E35" s="33"/>
      <c r="F35" s="32"/>
      <c r="G35" s="32"/>
      <c r="H35" s="32"/>
      <c r="I35" s="32"/>
      <c r="J35" s="33"/>
      <c r="K35" s="33"/>
      <c r="L35" s="32"/>
    </row>
    <row r="36" spans="1:12">
      <c r="A36" s="32" t="s">
        <v>1191</v>
      </c>
      <c r="B36" s="32"/>
      <c r="C36" s="32"/>
      <c r="D36" s="32"/>
      <c r="E36" s="33"/>
      <c r="F36" s="32"/>
      <c r="G36" s="32"/>
      <c r="H36" s="32"/>
      <c r="I36" s="32"/>
      <c r="J36" s="33"/>
      <c r="K36" s="33"/>
      <c r="L36" s="32"/>
    </row>
    <row r="37" spans="1:12">
      <c r="A37" s="32" t="s">
        <v>1192</v>
      </c>
      <c r="B37" s="32"/>
      <c r="C37" s="32"/>
      <c r="D37" s="32"/>
      <c r="E37" s="33"/>
      <c r="F37" s="32"/>
      <c r="G37" s="32"/>
      <c r="H37" s="32"/>
      <c r="I37" s="32"/>
      <c r="J37" s="33"/>
      <c r="K37" s="33"/>
      <c r="L37" s="32"/>
    </row>
    <row r="38" spans="1:12">
      <c r="A38" s="32" t="s">
        <v>1193</v>
      </c>
      <c r="B38" s="32"/>
      <c r="C38" s="32"/>
      <c r="D38" s="32"/>
      <c r="E38" s="33"/>
      <c r="F38" s="32"/>
      <c r="G38" s="32"/>
      <c r="H38" s="32"/>
      <c r="I38" s="32"/>
      <c r="J38" s="33"/>
      <c r="K38" s="33"/>
      <c r="L38" s="32"/>
    </row>
    <row r="39" spans="1:12">
      <c r="A39" s="32" t="s">
        <v>1194</v>
      </c>
      <c r="B39" s="32"/>
      <c r="C39" s="32"/>
      <c r="D39" s="32"/>
      <c r="E39" s="33"/>
      <c r="F39" s="32"/>
      <c r="G39" s="32"/>
      <c r="H39" s="32"/>
      <c r="I39" s="32"/>
      <c r="J39" s="33"/>
      <c r="K39" s="33"/>
      <c r="L39" s="32"/>
    </row>
    <row r="40" spans="1:12">
      <c r="A40" s="32" t="s">
        <v>1195</v>
      </c>
      <c r="B40" s="32"/>
      <c r="C40" s="32"/>
      <c r="D40" s="32"/>
      <c r="E40" s="33"/>
      <c r="F40" s="32"/>
      <c r="G40" s="32"/>
      <c r="H40" s="32"/>
      <c r="I40" s="32"/>
      <c r="J40" s="33"/>
      <c r="K40" s="33"/>
      <c r="L40" s="32"/>
    </row>
    <row r="41" spans="1:12">
      <c r="A41" s="32" t="s">
        <v>1196</v>
      </c>
      <c r="B41" s="32"/>
      <c r="C41" s="32"/>
      <c r="D41" s="32"/>
      <c r="E41" s="33"/>
      <c r="F41" s="32"/>
      <c r="G41" s="32"/>
      <c r="H41" s="32"/>
      <c r="I41" s="32"/>
      <c r="J41" s="33"/>
      <c r="K41" s="33"/>
      <c r="L41" s="32"/>
    </row>
    <row r="42" spans="1:12">
      <c r="A42" s="32" t="s">
        <v>1197</v>
      </c>
      <c r="B42" s="32"/>
      <c r="C42" s="32"/>
      <c r="D42" s="32"/>
      <c r="E42" s="33"/>
      <c r="F42" s="32"/>
      <c r="G42" s="32"/>
      <c r="H42" s="32"/>
      <c r="I42" s="32"/>
      <c r="J42" s="33"/>
      <c r="K42" s="33"/>
      <c r="L42" s="32"/>
    </row>
    <row r="43" spans="1:12">
      <c r="A43" s="32" t="s">
        <v>1198</v>
      </c>
      <c r="B43" s="32"/>
      <c r="C43" s="32"/>
      <c r="D43" s="32"/>
      <c r="E43" s="33"/>
      <c r="F43" s="32"/>
      <c r="G43" s="32"/>
      <c r="H43" s="32"/>
      <c r="I43" s="32"/>
      <c r="J43" s="33"/>
      <c r="K43" s="33"/>
      <c r="L43" s="32"/>
    </row>
    <row r="44" spans="1:12">
      <c r="A44" s="32" t="s">
        <v>1199</v>
      </c>
      <c r="B44" s="32"/>
      <c r="C44" s="32"/>
      <c r="D44" s="32"/>
      <c r="E44" s="33"/>
      <c r="F44" s="32"/>
      <c r="G44" s="32"/>
      <c r="H44" s="32"/>
      <c r="I44" s="32"/>
      <c r="J44" s="33"/>
      <c r="K44" s="33"/>
      <c r="L44" s="32"/>
    </row>
    <row r="45" spans="1:12">
      <c r="A45" s="32" t="s">
        <v>1200</v>
      </c>
      <c r="B45" s="32"/>
      <c r="C45" s="32"/>
      <c r="D45" s="32"/>
      <c r="E45" s="33"/>
      <c r="F45" s="32"/>
      <c r="G45" s="32"/>
      <c r="H45" s="32"/>
      <c r="I45" s="32"/>
      <c r="J45" s="33"/>
      <c r="K45" s="33"/>
      <c r="L45" s="32"/>
    </row>
    <row r="46" spans="1:12">
      <c r="A46" s="32" t="s">
        <v>1201</v>
      </c>
      <c r="B46" s="32"/>
      <c r="C46" s="32"/>
      <c r="D46" s="32"/>
      <c r="E46" s="33"/>
      <c r="F46" s="32"/>
      <c r="G46" s="32"/>
      <c r="H46" s="32"/>
      <c r="I46" s="32"/>
      <c r="J46" s="33"/>
      <c r="K46" s="33"/>
      <c r="L46" s="32"/>
    </row>
    <row r="47" spans="1:12">
      <c r="A47" s="32" t="s">
        <v>1202</v>
      </c>
      <c r="B47" s="32"/>
      <c r="C47" s="32"/>
      <c r="D47" s="32"/>
      <c r="E47" s="33"/>
      <c r="F47" s="32"/>
      <c r="G47" s="32"/>
      <c r="H47" s="32"/>
      <c r="I47" s="32"/>
      <c r="J47" s="33"/>
      <c r="K47" s="33"/>
      <c r="L47" s="32"/>
    </row>
    <row r="48" spans="1:12">
      <c r="A48" s="32" t="s">
        <v>1203</v>
      </c>
      <c r="B48" s="32"/>
      <c r="C48" s="32"/>
      <c r="D48" s="32"/>
      <c r="E48" s="33"/>
      <c r="F48" s="32"/>
      <c r="G48" s="32"/>
      <c r="H48" s="32"/>
      <c r="I48" s="32"/>
      <c r="J48" s="33"/>
      <c r="K48" s="33"/>
      <c r="L48" s="32"/>
    </row>
    <row r="49" spans="1:12">
      <c r="A49" s="32" t="s">
        <v>1204</v>
      </c>
      <c r="B49" s="32"/>
      <c r="C49" s="32"/>
      <c r="D49" s="32"/>
      <c r="E49" s="33"/>
      <c r="F49" s="32"/>
      <c r="G49" s="32"/>
      <c r="H49" s="32"/>
      <c r="I49" s="32"/>
      <c r="J49" s="33"/>
      <c r="K49" s="33"/>
      <c r="L49" s="32"/>
    </row>
    <row r="50" spans="1:12">
      <c r="A50" s="32" t="s">
        <v>1205</v>
      </c>
      <c r="B50" s="32"/>
      <c r="C50" s="32"/>
      <c r="D50" s="32"/>
      <c r="E50" s="33"/>
      <c r="F50" s="32"/>
      <c r="G50" s="32"/>
      <c r="H50" s="32"/>
      <c r="I50" s="32"/>
      <c r="J50" s="33"/>
      <c r="K50" s="33"/>
      <c r="L50" s="32"/>
    </row>
    <row r="51" spans="1:12">
      <c r="A51" s="32" t="s">
        <v>1206</v>
      </c>
      <c r="B51" s="32"/>
      <c r="C51" s="32"/>
      <c r="D51" s="32"/>
      <c r="E51" s="33"/>
      <c r="F51" s="32"/>
      <c r="G51" s="32"/>
      <c r="H51" s="32"/>
      <c r="I51" s="32"/>
      <c r="J51" s="33"/>
      <c r="K51" s="33"/>
      <c r="L51" s="32"/>
    </row>
    <row r="52" spans="1:12">
      <c r="A52" s="32" t="s">
        <v>1207</v>
      </c>
      <c r="B52" s="32"/>
      <c r="C52" s="32"/>
      <c r="D52" s="32"/>
      <c r="E52" s="33"/>
      <c r="F52" s="32"/>
      <c r="G52" s="32"/>
      <c r="H52" s="32"/>
      <c r="I52" s="32"/>
      <c r="J52" s="33"/>
      <c r="K52" s="33"/>
      <c r="L52" s="32"/>
    </row>
    <row r="53" spans="1:12">
      <c r="A53" s="32" t="s">
        <v>1208</v>
      </c>
      <c r="B53" s="32"/>
      <c r="C53" s="32"/>
      <c r="D53" s="32"/>
      <c r="E53" s="33"/>
      <c r="F53" s="32"/>
      <c r="G53" s="32"/>
      <c r="H53" s="32"/>
      <c r="I53" s="32"/>
      <c r="J53" s="33"/>
      <c r="K53" s="33"/>
      <c r="L53" s="32"/>
    </row>
    <row r="54" spans="1:12">
      <c r="A54" s="32" t="s">
        <v>1209</v>
      </c>
      <c r="B54" s="32"/>
      <c r="C54" s="32"/>
      <c r="D54" s="32"/>
      <c r="E54" s="33"/>
      <c r="F54" s="32"/>
      <c r="G54" s="32"/>
      <c r="H54" s="32"/>
      <c r="I54" s="32"/>
      <c r="J54" s="33"/>
      <c r="K54" s="33"/>
      <c r="L54" s="32"/>
    </row>
    <row r="55" spans="1:12">
      <c r="A55" s="32" t="s">
        <v>1210</v>
      </c>
      <c r="B55" s="32"/>
      <c r="C55" s="32"/>
      <c r="D55" s="32"/>
      <c r="E55" s="33"/>
      <c r="F55" s="32"/>
      <c r="G55" s="32"/>
      <c r="H55" s="32"/>
      <c r="I55" s="32"/>
      <c r="J55" s="33"/>
      <c r="K55" s="33"/>
      <c r="L55" s="32"/>
    </row>
    <row r="56" spans="1:12">
      <c r="A56" s="32" t="s">
        <v>1211</v>
      </c>
      <c r="B56" s="32"/>
      <c r="C56" s="32"/>
      <c r="D56" s="32"/>
      <c r="E56" s="33"/>
      <c r="F56" s="32"/>
      <c r="G56" s="32"/>
      <c r="H56" s="32"/>
      <c r="I56" s="32"/>
      <c r="J56" s="33"/>
      <c r="K56" s="33"/>
      <c r="L56" s="32"/>
    </row>
    <row r="57" spans="1:12">
      <c r="A57" s="32" t="s">
        <v>1212</v>
      </c>
      <c r="B57" s="32"/>
      <c r="C57" s="32"/>
      <c r="D57" s="32"/>
      <c r="E57" s="33"/>
      <c r="F57" s="32"/>
      <c r="G57" s="32"/>
      <c r="H57" s="32"/>
      <c r="I57" s="32"/>
      <c r="J57" s="33"/>
      <c r="K57" s="33"/>
      <c r="L57" s="32"/>
    </row>
    <row r="58" spans="1:12">
      <c r="A58" s="32" t="s">
        <v>1213</v>
      </c>
      <c r="B58" s="32"/>
      <c r="C58" s="32"/>
      <c r="D58" s="32"/>
      <c r="E58" s="33"/>
      <c r="F58" s="32"/>
      <c r="G58" s="32"/>
      <c r="H58" s="32"/>
      <c r="I58" s="32"/>
      <c r="J58" s="33"/>
      <c r="K58" s="33"/>
      <c r="L58" s="32"/>
    </row>
    <row r="59" spans="1:12">
      <c r="A59" s="32" t="s">
        <v>1214</v>
      </c>
      <c r="B59" s="32"/>
      <c r="C59" s="32"/>
      <c r="D59" s="32"/>
      <c r="E59" s="33"/>
      <c r="F59" s="32"/>
      <c r="G59" s="32"/>
      <c r="H59" s="32"/>
      <c r="I59" s="32"/>
      <c r="J59" s="33"/>
      <c r="K59" s="33"/>
      <c r="L59" s="32"/>
    </row>
    <row r="60" spans="1:12">
      <c r="A60" s="32" t="s">
        <v>1215</v>
      </c>
      <c r="B60" s="32"/>
      <c r="C60" s="32"/>
      <c r="D60" s="32"/>
      <c r="E60" s="33"/>
      <c r="F60" s="32"/>
      <c r="G60" s="32"/>
      <c r="H60" s="32"/>
      <c r="I60" s="32"/>
      <c r="J60" s="33"/>
      <c r="K60" s="33"/>
      <c r="L60" s="32"/>
    </row>
    <row r="61" spans="1:12">
      <c r="A61" s="32" t="s">
        <v>1216</v>
      </c>
      <c r="B61" s="32"/>
      <c r="C61" s="32"/>
      <c r="D61" s="32"/>
      <c r="E61" s="33"/>
      <c r="F61" s="32"/>
      <c r="G61" s="32"/>
      <c r="H61" s="32"/>
      <c r="I61" s="32"/>
      <c r="J61" s="33"/>
      <c r="K61" s="33"/>
      <c r="L61" s="32"/>
    </row>
    <row r="62" spans="1:12">
      <c r="A62" s="32" t="s">
        <v>1217</v>
      </c>
      <c r="B62" s="32"/>
      <c r="C62" s="32"/>
      <c r="D62" s="32"/>
      <c r="E62" s="33"/>
      <c r="F62" s="32"/>
      <c r="G62" s="32"/>
      <c r="H62" s="32"/>
      <c r="I62" s="32"/>
      <c r="J62" s="33"/>
      <c r="K62" s="33"/>
      <c r="L62" s="32"/>
    </row>
    <row r="63" spans="1:12">
      <c r="A63" s="32" t="s">
        <v>1218</v>
      </c>
      <c r="B63" s="32"/>
      <c r="C63" s="32"/>
      <c r="D63" s="32"/>
      <c r="E63" s="33"/>
      <c r="F63" s="32"/>
      <c r="G63" s="32"/>
      <c r="H63" s="32"/>
      <c r="I63" s="32"/>
      <c r="J63" s="33"/>
      <c r="K63" s="33"/>
      <c r="L63" s="32"/>
    </row>
    <row r="64" spans="1:12">
      <c r="A64" s="32" t="s">
        <v>734</v>
      </c>
      <c r="B64" s="32"/>
      <c r="C64" s="32"/>
      <c r="D64" s="32"/>
      <c r="E64" s="33"/>
      <c r="F64" s="32"/>
      <c r="G64" s="32"/>
      <c r="H64" s="32"/>
      <c r="I64" s="32"/>
      <c r="J64" s="33"/>
      <c r="K64" s="33"/>
      <c r="L64" s="32"/>
    </row>
    <row r="65" spans="1:12">
      <c r="A65" s="32" t="s">
        <v>1219</v>
      </c>
      <c r="B65" s="32"/>
      <c r="C65" s="32"/>
      <c r="D65" s="32"/>
      <c r="E65" s="33"/>
      <c r="F65" s="32"/>
      <c r="G65" s="32"/>
      <c r="H65" s="32"/>
      <c r="I65" s="32"/>
      <c r="J65" s="33"/>
      <c r="K65" s="33"/>
      <c r="L65" s="32"/>
    </row>
    <row r="66" spans="1:12">
      <c r="A66" s="32" t="s">
        <v>1220</v>
      </c>
      <c r="B66" s="32"/>
      <c r="C66" s="32"/>
      <c r="D66" s="32"/>
      <c r="E66" s="33"/>
      <c r="F66" s="32"/>
      <c r="G66" s="32"/>
      <c r="H66" s="32"/>
      <c r="I66" s="32"/>
      <c r="J66" s="33"/>
      <c r="K66" s="33"/>
      <c r="L66" s="32"/>
    </row>
    <row r="67" spans="1:12">
      <c r="A67" s="32" t="s">
        <v>1221</v>
      </c>
      <c r="B67" s="32"/>
      <c r="C67" s="32"/>
      <c r="D67" s="32"/>
      <c r="E67" s="33"/>
      <c r="F67" s="32"/>
      <c r="G67" s="32"/>
      <c r="H67" s="32"/>
      <c r="I67" s="32"/>
      <c r="J67" s="33"/>
      <c r="K67" s="33"/>
      <c r="L67" s="32"/>
    </row>
    <row r="68" spans="1:12">
      <c r="A68" s="32" t="s">
        <v>1222</v>
      </c>
      <c r="B68" s="32"/>
      <c r="C68" s="32"/>
      <c r="D68" s="32"/>
      <c r="E68" s="33"/>
      <c r="F68" s="32"/>
      <c r="G68" s="32"/>
      <c r="H68" s="32"/>
      <c r="I68" s="32"/>
      <c r="J68" s="33"/>
      <c r="K68" s="33"/>
      <c r="L68" s="32"/>
    </row>
    <row r="69" spans="1:12">
      <c r="A69" s="32" t="s">
        <v>1223</v>
      </c>
      <c r="B69" s="32"/>
      <c r="C69" s="32"/>
      <c r="D69" s="32"/>
      <c r="E69" s="33"/>
      <c r="F69" s="32"/>
      <c r="G69" s="32"/>
      <c r="H69" s="32"/>
      <c r="I69" s="32"/>
      <c r="J69" s="33"/>
      <c r="K69" s="33"/>
      <c r="L69" s="32"/>
    </row>
    <row r="70" spans="1:12">
      <c r="A70" s="32" t="s">
        <v>1224</v>
      </c>
      <c r="B70" s="32"/>
      <c r="C70" s="32"/>
      <c r="D70" s="32"/>
      <c r="E70" s="33"/>
      <c r="F70" s="32"/>
      <c r="G70" s="32"/>
      <c r="H70" s="32"/>
      <c r="I70" s="32"/>
      <c r="J70" s="33"/>
      <c r="K70" s="33"/>
      <c r="L70" s="32"/>
    </row>
    <row r="71" spans="1:12">
      <c r="A71" s="32" t="s">
        <v>1225</v>
      </c>
      <c r="B71" s="32"/>
      <c r="C71" s="32"/>
      <c r="D71" s="32"/>
      <c r="E71" s="33"/>
      <c r="F71" s="32"/>
      <c r="G71" s="32"/>
      <c r="H71" s="32"/>
      <c r="I71" s="32"/>
      <c r="J71" s="33"/>
      <c r="K71" s="33"/>
      <c r="L71" s="32"/>
    </row>
    <row r="72" spans="1:12">
      <c r="A72" s="32" t="s">
        <v>1226</v>
      </c>
      <c r="B72" s="32"/>
      <c r="C72" s="32"/>
      <c r="D72" s="32"/>
      <c r="E72" s="33"/>
      <c r="F72" s="32"/>
      <c r="G72" s="32"/>
      <c r="H72" s="32"/>
      <c r="I72" s="32"/>
      <c r="J72" s="33"/>
      <c r="K72" s="33"/>
      <c r="L72" s="32"/>
    </row>
    <row r="73" spans="1:12">
      <c r="A73" s="32" t="s">
        <v>1227</v>
      </c>
      <c r="B73" s="32"/>
      <c r="C73" s="32"/>
      <c r="D73" s="32"/>
      <c r="E73" s="33"/>
      <c r="F73" s="32"/>
      <c r="G73" s="32"/>
      <c r="H73" s="32"/>
      <c r="I73" s="32"/>
      <c r="J73" s="33"/>
      <c r="K73" s="33"/>
      <c r="L73" s="32"/>
    </row>
    <row r="74" spans="1:12">
      <c r="A74" s="32" t="s">
        <v>1228</v>
      </c>
      <c r="B74" s="32"/>
      <c r="C74" s="32"/>
      <c r="D74" s="32"/>
      <c r="E74" s="33"/>
      <c r="F74" s="32"/>
      <c r="G74" s="32"/>
      <c r="H74" s="32"/>
      <c r="I74" s="32"/>
      <c r="J74" s="33"/>
      <c r="K74" s="33"/>
      <c r="L74" s="32"/>
    </row>
    <row r="75" spans="1:12">
      <c r="A75" s="32" t="s">
        <v>1229</v>
      </c>
      <c r="B75" s="32"/>
      <c r="C75" s="32"/>
      <c r="D75" s="32"/>
      <c r="E75" s="33"/>
      <c r="F75" s="32"/>
      <c r="G75" s="32"/>
      <c r="H75" s="32"/>
      <c r="I75" s="32"/>
      <c r="J75" s="33"/>
      <c r="K75" s="33"/>
      <c r="L75" s="32"/>
    </row>
    <row r="76" spans="1:12">
      <c r="A76" s="32" t="s">
        <v>1230</v>
      </c>
      <c r="B76" s="32"/>
      <c r="C76" s="32"/>
      <c r="D76" s="32"/>
      <c r="E76" s="33"/>
      <c r="F76" s="32"/>
      <c r="G76" s="32"/>
      <c r="H76" s="32"/>
      <c r="I76" s="32"/>
      <c r="J76" s="33"/>
      <c r="K76" s="33"/>
      <c r="L76" s="32"/>
    </row>
    <row r="77" spans="1:12">
      <c r="A77" s="32" t="s">
        <v>567</v>
      </c>
      <c r="B77" s="32"/>
      <c r="C77" s="32"/>
      <c r="D77" s="32"/>
      <c r="E77" s="33"/>
      <c r="F77" s="32"/>
      <c r="G77" s="32"/>
      <c r="H77" s="32"/>
      <c r="I77" s="32"/>
      <c r="J77" s="33"/>
      <c r="K77" s="33"/>
      <c r="L77" s="32"/>
    </row>
    <row r="78" spans="1:12">
      <c r="A78" s="32" t="s">
        <v>1231</v>
      </c>
      <c r="B78" s="32"/>
      <c r="C78" s="32"/>
      <c r="D78" s="32"/>
      <c r="E78" s="33"/>
      <c r="F78" s="32"/>
      <c r="G78" s="32"/>
      <c r="H78" s="32"/>
      <c r="I78" s="32"/>
      <c r="J78" s="33"/>
      <c r="K78" s="33"/>
      <c r="L78" s="32"/>
    </row>
    <row r="79" spans="1:12">
      <c r="A79" s="32" t="s">
        <v>1232</v>
      </c>
      <c r="B79" s="32"/>
      <c r="C79" s="32"/>
      <c r="D79" s="32"/>
      <c r="E79" s="33"/>
      <c r="F79" s="32"/>
      <c r="G79" s="32"/>
      <c r="H79" s="32"/>
      <c r="I79" s="32"/>
      <c r="J79" s="33"/>
      <c r="K79" s="33"/>
      <c r="L79" s="32"/>
    </row>
    <row r="80" spans="1:12">
      <c r="A80" s="32" t="s">
        <v>1233</v>
      </c>
      <c r="B80" s="32"/>
      <c r="C80" s="32"/>
      <c r="D80" s="32"/>
      <c r="E80" s="33"/>
      <c r="F80" s="32"/>
      <c r="G80" s="32"/>
      <c r="H80" s="32"/>
      <c r="I80" s="32"/>
      <c r="J80" s="33"/>
      <c r="K80" s="33"/>
      <c r="L80" s="32"/>
    </row>
    <row r="81" spans="1:12">
      <c r="A81" s="32" t="s">
        <v>1234</v>
      </c>
      <c r="B81" s="32"/>
      <c r="C81" s="32"/>
      <c r="D81" s="32"/>
      <c r="E81" s="33"/>
      <c r="F81" s="32"/>
      <c r="G81" s="32"/>
      <c r="H81" s="32"/>
      <c r="I81" s="32"/>
      <c r="J81" s="33"/>
      <c r="K81" s="33"/>
      <c r="L81" s="32"/>
    </row>
    <row r="82" spans="1:12">
      <c r="A82" s="32" t="s">
        <v>1235</v>
      </c>
      <c r="B82" s="32"/>
      <c r="C82" s="32"/>
      <c r="D82" s="32"/>
      <c r="E82" s="33"/>
      <c r="F82" s="32"/>
      <c r="G82" s="32"/>
      <c r="H82" s="32"/>
      <c r="I82" s="32"/>
      <c r="J82" s="33"/>
      <c r="K82" s="33"/>
      <c r="L82" s="32"/>
    </row>
    <row r="83" spans="1:12">
      <c r="A83" s="32" t="s">
        <v>1236</v>
      </c>
      <c r="B83" s="32"/>
      <c r="C83" s="32"/>
      <c r="D83" s="32"/>
      <c r="E83" s="33"/>
      <c r="F83" s="32"/>
      <c r="G83" s="32"/>
      <c r="H83" s="32"/>
      <c r="I83" s="32"/>
      <c r="J83" s="33"/>
      <c r="K83" s="33"/>
      <c r="L83" s="32"/>
    </row>
    <row r="84" spans="1:12">
      <c r="A84" s="32" t="s">
        <v>1237</v>
      </c>
      <c r="B84" s="32"/>
      <c r="C84" s="32"/>
      <c r="D84" s="32"/>
      <c r="E84" s="33"/>
      <c r="F84" s="32"/>
      <c r="G84" s="32"/>
      <c r="H84" s="32"/>
      <c r="I84" s="32"/>
      <c r="J84" s="33"/>
      <c r="K84" s="33"/>
      <c r="L84" s="32"/>
    </row>
    <row r="85" spans="1:12">
      <c r="A85" s="32" t="s">
        <v>1238</v>
      </c>
      <c r="B85" s="32"/>
      <c r="C85" s="32"/>
      <c r="D85" s="32"/>
      <c r="E85" s="33"/>
      <c r="F85" s="32"/>
      <c r="G85" s="32"/>
      <c r="H85" s="32"/>
      <c r="I85" s="32"/>
      <c r="J85" s="33"/>
      <c r="K85" s="33"/>
      <c r="L85" s="32"/>
    </row>
    <row r="86" spans="1:12">
      <c r="A86" s="32" t="s">
        <v>1239</v>
      </c>
      <c r="B86" s="32"/>
      <c r="C86" s="32"/>
      <c r="D86" s="32"/>
      <c r="E86" s="33"/>
      <c r="F86" s="32"/>
      <c r="G86" s="32"/>
      <c r="H86" s="32"/>
      <c r="I86" s="32"/>
      <c r="J86" s="33"/>
      <c r="K86" s="33"/>
      <c r="L86" s="32"/>
    </row>
    <row r="87" spans="1:12">
      <c r="A87" s="32" t="s">
        <v>1240</v>
      </c>
      <c r="B87" s="32"/>
      <c r="C87" s="32"/>
      <c r="D87" s="32"/>
      <c r="E87" s="33"/>
      <c r="F87" s="32"/>
      <c r="G87" s="32"/>
      <c r="H87" s="32"/>
      <c r="I87" s="32"/>
      <c r="J87" s="33"/>
      <c r="K87" s="33"/>
      <c r="L87" s="32"/>
    </row>
    <row r="88" spans="1:12">
      <c r="A88" s="32" t="s">
        <v>607</v>
      </c>
      <c r="B88" s="32"/>
      <c r="C88" s="32"/>
      <c r="D88" s="32"/>
      <c r="E88" s="33"/>
      <c r="F88" s="32"/>
      <c r="G88" s="32"/>
      <c r="H88" s="32"/>
      <c r="I88" s="32"/>
      <c r="J88" s="33"/>
      <c r="K88" s="33"/>
      <c r="L88" s="32"/>
    </row>
  </sheetData>
  <mergeCells count="4">
    <mergeCell ref="B1:E1"/>
    <mergeCell ref="F1:I1"/>
    <mergeCell ref="J1:L1"/>
    <mergeCell ref="A1:A2"/>
  </mergeCells>
  <hyperlinks>
    <hyperlink ref="A3" location="项目清单!A1" display="中信银行股份有限公司"/>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45"/>
  <dimension ref="A1:AN12"/>
  <sheetViews>
    <sheetView zoomScale="85" zoomScaleNormal="85" topLeftCell="AB1" workbookViewId="0">
      <selection activeCell="A3" sqref="A3:AN3"/>
    </sheetView>
  </sheetViews>
  <sheetFormatPr defaultColWidth="10.25" defaultRowHeight="15.6"/>
  <cols>
    <col min="1" max="1" width="10.8148148148148" style="5" customWidth="1"/>
    <col min="2" max="2" width="14.5092592592593" style="5" customWidth="1"/>
    <col min="3" max="3" width="42.1481481481481" style="5" customWidth="1"/>
    <col min="4" max="4" width="54.0833333333333" style="5" customWidth="1"/>
    <col min="5" max="5" width="17.9351851851852" style="5" customWidth="1"/>
    <col min="6" max="7" width="14.5092592592593" style="5" customWidth="1"/>
    <col min="8" max="8" width="21.3703703703704" style="5" customWidth="1"/>
    <col min="9" max="9" width="14.5092592592593" style="5" customWidth="1"/>
    <col min="10" max="10" width="16.787037037037" style="5" customWidth="1"/>
    <col min="11" max="11" width="21.3703703703704" style="5" customWidth="1"/>
    <col min="12" max="12" width="14.5092592592593" style="5" customWidth="1"/>
    <col min="13" max="13" width="17.9351851851852" style="5" customWidth="1"/>
    <col min="14" max="14" width="28.2407407407407" style="5" customWidth="1"/>
    <col min="15" max="15" width="21.3703703703704" style="5" customWidth="1"/>
    <col min="16" max="16" width="19.0740740740741" style="5" customWidth="1"/>
    <col min="17" max="17" width="30.537037037037" style="5" customWidth="1"/>
    <col min="18" max="18" width="14.5092592592593" style="5" customWidth="1"/>
    <col min="19" max="19" width="20.2314814814815" style="5" customWidth="1"/>
    <col min="20" max="20" width="13.5277777777778" style="5" customWidth="1"/>
    <col min="21" max="21" width="54.0833333333333" style="5" customWidth="1"/>
    <col min="22" max="22" width="14.5092592592593" style="5" customWidth="1"/>
    <col min="23" max="23" width="16.787037037037" style="5" customWidth="1"/>
    <col min="24" max="24" width="21.3703703703704" style="5" customWidth="1"/>
    <col min="25" max="26" width="15.6481481481481" style="5" customWidth="1"/>
    <col min="27" max="27" width="16.787037037037" style="5" customWidth="1"/>
    <col min="28" max="28" width="54.0833333333333" style="5" customWidth="1"/>
    <col min="29" max="29" width="15.6481481481481" style="5" customWidth="1"/>
    <col min="30" max="30" width="20.2314814814815" style="5" customWidth="1"/>
    <col min="31" max="31" width="16.787037037037" style="5" customWidth="1"/>
    <col min="32" max="32" width="54.0833333333333" style="5" customWidth="1"/>
    <col min="33" max="34" width="21.3703703703704" style="5" customWidth="1"/>
    <col min="35" max="16384" width="10.25" style="5"/>
  </cols>
  <sheetData>
    <row r="1" s="5" customFormat="1" ht="41.75" customHeight="1" spans="1:34">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row>
    <row r="2" s="5" customFormat="1" ht="22.25" customHeight="1" spans="1:34">
      <c r="A2" s="7"/>
      <c r="B2" s="8"/>
      <c r="C2" s="8"/>
      <c r="D2" s="8"/>
      <c r="E2" s="8"/>
      <c r="F2" s="8"/>
      <c r="G2" s="8"/>
      <c r="H2" s="8"/>
      <c r="I2" s="8"/>
      <c r="J2" s="8"/>
      <c r="K2" s="8"/>
      <c r="L2" s="8"/>
      <c r="M2" s="8"/>
      <c r="N2" s="8"/>
      <c r="O2" s="8"/>
      <c r="P2" s="8"/>
      <c r="Q2" s="8"/>
      <c r="R2" s="8"/>
      <c r="S2" s="8"/>
      <c r="T2" s="8"/>
      <c r="U2" s="8"/>
      <c r="V2" s="8"/>
      <c r="W2" s="8"/>
      <c r="X2" s="20"/>
      <c r="Y2" s="21"/>
      <c r="Z2" s="20"/>
      <c r="AA2" s="22"/>
      <c r="AB2" s="22"/>
      <c r="AC2" s="23"/>
      <c r="AD2" s="23"/>
      <c r="AE2" s="23"/>
      <c r="AF2" s="23"/>
      <c r="AG2" s="23"/>
      <c r="AH2" s="26"/>
    </row>
    <row r="3" s="5" customFormat="1" ht="22.25" customHeight="1" spans="1:40">
      <c r="A3" s="9" t="s">
        <v>459</v>
      </c>
      <c r="B3" s="9" t="s">
        <v>464</v>
      </c>
      <c r="C3" s="9" t="s">
        <v>462</v>
      </c>
      <c r="D3" s="9" t="s">
        <v>463</v>
      </c>
      <c r="E3" s="9" t="s">
        <v>465</v>
      </c>
      <c r="F3" s="9" t="s">
        <v>700</v>
      </c>
      <c r="G3" s="9" t="s">
        <v>701</v>
      </c>
      <c r="H3" s="9" t="s">
        <v>1241</v>
      </c>
      <c r="I3" s="9" t="s">
        <v>468</v>
      </c>
      <c r="J3" s="9" t="s">
        <v>469</v>
      </c>
      <c r="K3" s="9" t="s">
        <v>470</v>
      </c>
      <c r="L3" s="9" t="s">
        <v>702</v>
      </c>
      <c r="M3" s="9" t="s">
        <v>461</v>
      </c>
      <c r="N3" s="9" t="s">
        <v>1242</v>
      </c>
      <c r="O3" s="9" t="s">
        <v>1243</v>
      </c>
      <c r="P3" s="9" t="s">
        <v>1244</v>
      </c>
      <c r="Q3" s="9" t="s">
        <v>1245</v>
      </c>
      <c r="R3" s="9" t="s">
        <v>703</v>
      </c>
      <c r="S3" s="9" t="s">
        <v>704</v>
      </c>
      <c r="T3" s="9" t="s">
        <v>473</v>
      </c>
      <c r="U3" s="9" t="s">
        <v>1246</v>
      </c>
      <c r="V3" s="9" t="s">
        <v>477</v>
      </c>
      <c r="W3" s="9" t="s">
        <v>475</v>
      </c>
      <c r="X3" s="9" t="s">
        <v>1157</v>
      </c>
      <c r="Y3" s="9" t="s">
        <v>684</v>
      </c>
      <c r="Z3" s="9" t="s">
        <v>685</v>
      </c>
      <c r="AA3" s="9" t="s">
        <v>1247</v>
      </c>
      <c r="AB3" s="9" t="s">
        <v>1156</v>
      </c>
      <c r="AC3" s="9" t="s">
        <v>1123</v>
      </c>
      <c r="AD3" s="9" t="s">
        <v>814</v>
      </c>
      <c r="AE3" s="9" t="s">
        <v>1248</v>
      </c>
      <c r="AF3" s="9" t="s">
        <v>1249</v>
      </c>
      <c r="AG3" s="9" t="s">
        <v>1250</v>
      </c>
      <c r="AH3" s="9" t="s">
        <v>1251</v>
      </c>
      <c r="AI3" s="9" t="s">
        <v>1252</v>
      </c>
      <c r="AJ3" s="9" t="s">
        <v>1253</v>
      </c>
      <c r="AK3" s="9" t="s">
        <v>1254</v>
      </c>
      <c r="AL3" s="9" t="s">
        <v>1255</v>
      </c>
      <c r="AM3" s="9" t="s">
        <v>1256</v>
      </c>
      <c r="AN3" s="9" t="s">
        <v>1257</v>
      </c>
    </row>
    <row r="4" s="5" customFormat="1" ht="33.4" customHeight="1" spans="1:40">
      <c r="A4" s="10">
        <v>1</v>
      </c>
      <c r="B4" s="11" t="s">
        <v>498</v>
      </c>
      <c r="C4" s="12" t="s">
        <v>1258</v>
      </c>
      <c r="D4" s="13" t="s">
        <v>1259</v>
      </c>
      <c r="E4" s="11" t="s">
        <v>1260</v>
      </c>
      <c r="F4" s="11" t="s">
        <v>1261</v>
      </c>
      <c r="G4" s="14"/>
      <c r="H4" s="15" t="s">
        <v>1262</v>
      </c>
      <c r="I4" s="15" t="s">
        <v>727</v>
      </c>
      <c r="J4" s="15" t="s">
        <v>1150</v>
      </c>
      <c r="K4" s="15" t="s">
        <v>1262</v>
      </c>
      <c r="L4" s="17"/>
      <c r="M4" s="11" t="s">
        <v>1263</v>
      </c>
      <c r="N4" s="18">
        <v>168604</v>
      </c>
      <c r="O4" s="19">
        <v>0</v>
      </c>
      <c r="P4" s="18">
        <v>0</v>
      </c>
      <c r="Q4" s="14"/>
      <c r="R4" s="11" t="s">
        <v>501</v>
      </c>
      <c r="S4" s="11" t="s">
        <v>1264</v>
      </c>
      <c r="T4" s="11" t="s">
        <v>1265</v>
      </c>
      <c r="U4" s="13" t="s">
        <v>1196</v>
      </c>
      <c r="V4" s="11" t="s">
        <v>743</v>
      </c>
      <c r="W4" s="18">
        <v>168604</v>
      </c>
      <c r="X4" s="18">
        <v>0</v>
      </c>
      <c r="Y4" s="18">
        <v>0</v>
      </c>
      <c r="Z4" s="18">
        <v>0</v>
      </c>
      <c r="AA4" s="24">
        <v>0</v>
      </c>
      <c r="AB4" s="13" t="s">
        <v>1170</v>
      </c>
      <c r="AC4" s="18">
        <v>0</v>
      </c>
      <c r="AD4" s="11" t="s">
        <v>1264</v>
      </c>
      <c r="AE4" s="14"/>
      <c r="AF4" s="25"/>
      <c r="AG4" s="14"/>
      <c r="AH4" s="18">
        <v>0</v>
      </c>
      <c r="AI4" s="11" t="s">
        <v>863</v>
      </c>
      <c r="AJ4" s="18">
        <v>0</v>
      </c>
      <c r="AK4" s="18">
        <v>0</v>
      </c>
      <c r="AL4" s="14"/>
      <c r="AM4" s="14"/>
      <c r="AN4" s="27" t="s">
        <v>1170</v>
      </c>
    </row>
    <row r="5" s="5" customFormat="1" ht="33.4" customHeight="1" spans="1:40">
      <c r="A5" s="10">
        <v>2</v>
      </c>
      <c r="B5" s="11" t="s">
        <v>498</v>
      </c>
      <c r="C5" s="12" t="s">
        <v>1266</v>
      </c>
      <c r="D5" s="13" t="s">
        <v>1267</v>
      </c>
      <c r="E5" s="11" t="s">
        <v>1260</v>
      </c>
      <c r="F5" s="11" t="s">
        <v>1261</v>
      </c>
      <c r="G5" s="14"/>
      <c r="H5" s="15" t="s">
        <v>1262</v>
      </c>
      <c r="I5" s="15" t="s">
        <v>727</v>
      </c>
      <c r="J5" s="15" t="s">
        <v>1150</v>
      </c>
      <c r="K5" s="15" t="s">
        <v>1262</v>
      </c>
      <c r="L5" s="17"/>
      <c r="M5" s="11" t="s">
        <v>1268</v>
      </c>
      <c r="N5" s="18">
        <v>84424</v>
      </c>
      <c r="O5" s="19">
        <v>0</v>
      </c>
      <c r="P5" s="18">
        <v>0</v>
      </c>
      <c r="Q5" s="14"/>
      <c r="R5" s="11" t="s">
        <v>501</v>
      </c>
      <c r="S5" s="11" t="s">
        <v>1269</v>
      </c>
      <c r="T5" s="11" t="s">
        <v>1265</v>
      </c>
      <c r="U5" s="13" t="s">
        <v>1196</v>
      </c>
      <c r="V5" s="11" t="s">
        <v>743</v>
      </c>
      <c r="W5" s="18">
        <v>84424</v>
      </c>
      <c r="X5" s="18">
        <v>0</v>
      </c>
      <c r="Y5" s="18">
        <v>0</v>
      </c>
      <c r="Z5" s="18">
        <v>0</v>
      </c>
      <c r="AA5" s="24">
        <v>0</v>
      </c>
      <c r="AB5" s="13" t="s">
        <v>1170</v>
      </c>
      <c r="AC5" s="18">
        <v>0</v>
      </c>
      <c r="AD5" s="11" t="s">
        <v>1269</v>
      </c>
      <c r="AE5" s="14"/>
      <c r="AF5" s="25"/>
      <c r="AG5" s="14"/>
      <c r="AH5" s="18">
        <v>0</v>
      </c>
      <c r="AI5" s="11" t="s">
        <v>863</v>
      </c>
      <c r="AJ5" s="18">
        <v>0</v>
      </c>
      <c r="AK5" s="18">
        <v>0</v>
      </c>
      <c r="AL5" s="14"/>
      <c r="AM5" s="14"/>
      <c r="AN5" s="27" t="s">
        <v>1170</v>
      </c>
    </row>
    <row r="6" s="5" customFormat="1" ht="33.4" customHeight="1" spans="1:40">
      <c r="A6" s="10">
        <v>3</v>
      </c>
      <c r="B6" s="11" t="s">
        <v>498</v>
      </c>
      <c r="C6" s="12" t="s">
        <v>1270</v>
      </c>
      <c r="D6" s="13" t="s">
        <v>1271</v>
      </c>
      <c r="E6" s="11" t="s">
        <v>1260</v>
      </c>
      <c r="F6" s="11" t="s">
        <v>1261</v>
      </c>
      <c r="G6" s="14"/>
      <c r="H6" s="15" t="s">
        <v>1262</v>
      </c>
      <c r="I6" s="15" t="s">
        <v>727</v>
      </c>
      <c r="J6" s="15" t="s">
        <v>1150</v>
      </c>
      <c r="K6" s="15" t="s">
        <v>1262</v>
      </c>
      <c r="L6" s="17"/>
      <c r="M6" s="11" t="s">
        <v>1272</v>
      </c>
      <c r="N6" s="18">
        <v>32452</v>
      </c>
      <c r="O6" s="19">
        <v>0</v>
      </c>
      <c r="P6" s="18">
        <v>0</v>
      </c>
      <c r="Q6" s="14"/>
      <c r="R6" s="11" t="s">
        <v>501</v>
      </c>
      <c r="S6" s="11" t="s">
        <v>1273</v>
      </c>
      <c r="T6" s="11" t="s">
        <v>1265</v>
      </c>
      <c r="U6" s="13" t="s">
        <v>1196</v>
      </c>
      <c r="V6" s="11" t="s">
        <v>743</v>
      </c>
      <c r="W6" s="18">
        <v>32452</v>
      </c>
      <c r="X6" s="18">
        <v>0</v>
      </c>
      <c r="Y6" s="18">
        <v>0</v>
      </c>
      <c r="Z6" s="18">
        <v>0</v>
      </c>
      <c r="AA6" s="24">
        <v>0</v>
      </c>
      <c r="AB6" s="13" t="s">
        <v>1170</v>
      </c>
      <c r="AC6" s="18">
        <v>0</v>
      </c>
      <c r="AD6" s="11" t="s">
        <v>1273</v>
      </c>
      <c r="AE6" s="14"/>
      <c r="AF6" s="25"/>
      <c r="AG6" s="14"/>
      <c r="AH6" s="18">
        <v>0</v>
      </c>
      <c r="AI6" s="11" t="s">
        <v>863</v>
      </c>
      <c r="AJ6" s="18">
        <v>0</v>
      </c>
      <c r="AK6" s="18">
        <v>0</v>
      </c>
      <c r="AL6" s="14"/>
      <c r="AM6" s="14"/>
      <c r="AN6" s="27" t="s">
        <v>1170</v>
      </c>
    </row>
    <row r="7" s="5" customFormat="1" ht="33.4" customHeight="1" spans="1:40">
      <c r="A7" s="10">
        <v>4</v>
      </c>
      <c r="B7" s="11" t="s">
        <v>498</v>
      </c>
      <c r="C7" s="12" t="s">
        <v>1274</v>
      </c>
      <c r="D7" s="13" t="s">
        <v>1275</v>
      </c>
      <c r="E7" s="11" t="s">
        <v>1260</v>
      </c>
      <c r="F7" s="11" t="s">
        <v>1261</v>
      </c>
      <c r="G7" s="14"/>
      <c r="H7" s="15" t="s">
        <v>1262</v>
      </c>
      <c r="I7" s="15" t="s">
        <v>727</v>
      </c>
      <c r="J7" s="15" t="s">
        <v>1150</v>
      </c>
      <c r="K7" s="15" t="s">
        <v>1262</v>
      </c>
      <c r="L7" s="17"/>
      <c r="M7" s="11" t="s">
        <v>1276</v>
      </c>
      <c r="N7" s="18">
        <v>175680</v>
      </c>
      <c r="O7" s="19">
        <v>0</v>
      </c>
      <c r="P7" s="18">
        <v>0</v>
      </c>
      <c r="Q7" s="14"/>
      <c r="R7" s="11" t="s">
        <v>501</v>
      </c>
      <c r="S7" s="11" t="s">
        <v>1277</v>
      </c>
      <c r="T7" s="11" t="s">
        <v>1265</v>
      </c>
      <c r="U7" s="13" t="s">
        <v>1196</v>
      </c>
      <c r="V7" s="11" t="s">
        <v>743</v>
      </c>
      <c r="W7" s="18">
        <v>175680</v>
      </c>
      <c r="X7" s="18">
        <v>0</v>
      </c>
      <c r="Y7" s="18">
        <v>0</v>
      </c>
      <c r="Z7" s="18">
        <v>0</v>
      </c>
      <c r="AA7" s="24">
        <v>0</v>
      </c>
      <c r="AB7" s="13" t="s">
        <v>1170</v>
      </c>
      <c r="AC7" s="18">
        <v>0</v>
      </c>
      <c r="AD7" s="11" t="s">
        <v>1277</v>
      </c>
      <c r="AE7" s="14"/>
      <c r="AF7" s="25"/>
      <c r="AG7" s="14"/>
      <c r="AH7" s="18">
        <v>0</v>
      </c>
      <c r="AI7" s="11" t="s">
        <v>863</v>
      </c>
      <c r="AJ7" s="18">
        <v>0</v>
      </c>
      <c r="AK7" s="18">
        <v>0</v>
      </c>
      <c r="AL7" s="14"/>
      <c r="AM7" s="14"/>
      <c r="AN7" s="27" t="s">
        <v>1170</v>
      </c>
    </row>
    <row r="8" s="5" customFormat="1" ht="33.4" customHeight="1" spans="1:40">
      <c r="A8" s="10">
        <v>5</v>
      </c>
      <c r="B8" s="11" t="s">
        <v>498</v>
      </c>
      <c r="C8" s="12" t="s">
        <v>1278</v>
      </c>
      <c r="D8" s="13" t="s">
        <v>1279</v>
      </c>
      <c r="E8" s="11" t="s">
        <v>1260</v>
      </c>
      <c r="F8" s="11" t="s">
        <v>1261</v>
      </c>
      <c r="G8" s="14"/>
      <c r="H8" s="15" t="s">
        <v>1262</v>
      </c>
      <c r="I8" s="15" t="s">
        <v>727</v>
      </c>
      <c r="J8" s="15" t="s">
        <v>1150</v>
      </c>
      <c r="K8" s="15" t="s">
        <v>1262</v>
      </c>
      <c r="L8" s="17"/>
      <c r="M8" s="11" t="s">
        <v>1280</v>
      </c>
      <c r="N8" s="18">
        <v>122732</v>
      </c>
      <c r="O8" s="19">
        <v>0</v>
      </c>
      <c r="P8" s="18">
        <v>0</v>
      </c>
      <c r="Q8" s="14"/>
      <c r="R8" s="11" t="s">
        <v>501</v>
      </c>
      <c r="S8" s="11" t="s">
        <v>1281</v>
      </c>
      <c r="T8" s="11" t="s">
        <v>1265</v>
      </c>
      <c r="U8" s="13" t="s">
        <v>1196</v>
      </c>
      <c r="V8" s="11" t="s">
        <v>743</v>
      </c>
      <c r="W8" s="18">
        <v>122732</v>
      </c>
      <c r="X8" s="18">
        <v>0</v>
      </c>
      <c r="Y8" s="18">
        <v>0</v>
      </c>
      <c r="Z8" s="18">
        <v>0</v>
      </c>
      <c r="AA8" s="24">
        <v>0</v>
      </c>
      <c r="AB8" s="13" t="s">
        <v>1170</v>
      </c>
      <c r="AC8" s="18">
        <v>0</v>
      </c>
      <c r="AD8" s="11" t="s">
        <v>1281</v>
      </c>
      <c r="AE8" s="14"/>
      <c r="AF8" s="25"/>
      <c r="AG8" s="14"/>
      <c r="AH8" s="18">
        <v>0</v>
      </c>
      <c r="AI8" s="11" t="s">
        <v>863</v>
      </c>
      <c r="AJ8" s="18">
        <v>0</v>
      </c>
      <c r="AK8" s="18">
        <v>0</v>
      </c>
      <c r="AL8" s="14"/>
      <c r="AM8" s="14"/>
      <c r="AN8" s="27" t="s">
        <v>1170</v>
      </c>
    </row>
    <row r="9" s="5" customFormat="1" ht="33.4" customHeight="1" spans="1:40">
      <c r="A9" s="10">
        <v>6</v>
      </c>
      <c r="B9" s="11" t="s">
        <v>498</v>
      </c>
      <c r="C9" s="12" t="s">
        <v>1282</v>
      </c>
      <c r="D9" s="13" t="s">
        <v>1283</v>
      </c>
      <c r="E9" s="11" t="s">
        <v>1260</v>
      </c>
      <c r="F9" s="11" t="s">
        <v>1261</v>
      </c>
      <c r="G9" s="14"/>
      <c r="H9" s="15" t="s">
        <v>1262</v>
      </c>
      <c r="I9" s="15" t="s">
        <v>727</v>
      </c>
      <c r="J9" s="15" t="s">
        <v>1150</v>
      </c>
      <c r="K9" s="15" t="s">
        <v>1262</v>
      </c>
      <c r="L9" s="17"/>
      <c r="M9" s="11" t="s">
        <v>1284</v>
      </c>
      <c r="N9" s="18">
        <v>72224</v>
      </c>
      <c r="O9" s="19">
        <v>0.3182</v>
      </c>
      <c r="P9" s="18">
        <v>21668.75</v>
      </c>
      <c r="Q9" s="14"/>
      <c r="R9" s="11" t="s">
        <v>501</v>
      </c>
      <c r="S9" s="11" t="s">
        <v>1285</v>
      </c>
      <c r="T9" s="11" t="s">
        <v>1265</v>
      </c>
      <c r="U9" s="13" t="s">
        <v>1196</v>
      </c>
      <c r="V9" s="11" t="s">
        <v>743</v>
      </c>
      <c r="W9" s="18">
        <v>72224</v>
      </c>
      <c r="X9" s="18">
        <v>0</v>
      </c>
      <c r="Y9" s="18">
        <v>0</v>
      </c>
      <c r="Z9" s="18">
        <v>0</v>
      </c>
      <c r="AA9" s="24">
        <v>0</v>
      </c>
      <c r="AB9" s="13" t="s">
        <v>1170</v>
      </c>
      <c r="AC9" s="18">
        <v>0</v>
      </c>
      <c r="AD9" s="11" t="s">
        <v>1285</v>
      </c>
      <c r="AE9" s="14"/>
      <c r="AF9" s="25"/>
      <c r="AG9" s="14"/>
      <c r="AH9" s="18">
        <v>0</v>
      </c>
      <c r="AI9" s="11" t="s">
        <v>863</v>
      </c>
      <c r="AJ9" s="18">
        <v>0</v>
      </c>
      <c r="AK9" s="18">
        <v>0</v>
      </c>
      <c r="AL9" s="14"/>
      <c r="AM9" s="14"/>
      <c r="AN9" s="27" t="s">
        <v>1170</v>
      </c>
    </row>
    <row r="12" ht="25.8" spans="3:3">
      <c r="C12" s="16" t="s">
        <v>1286</v>
      </c>
    </row>
  </sheetData>
  <autoFilter xmlns:etc="http://www.wps.cn/officeDocument/2017/etCustomData" ref="A3:AN9" etc:filterBottomFollowUsedRange="0">
    <extLst/>
  </autoFilter>
  <mergeCells count="2">
    <mergeCell ref="A1:AH1"/>
    <mergeCell ref="AA2:AB2"/>
  </mergeCells>
  <hyperlinks>
    <hyperlink ref="C4" location="项目详情表!A1" display="YTEC-2025-3722-A"/>
    <hyperlink ref="C5" location="项目详情表!A1" display="YTEC-2025-3723-A"/>
    <hyperlink ref="C6" location="项目详情表!A1" display="YTEC-2025-3724-A"/>
    <hyperlink ref="C7" location="项目详情表!A1" display="YTEC-2025-3725-A"/>
    <hyperlink ref="C8" location="项目详情表!A1" display="YTEC-2025-3726-A"/>
    <hyperlink ref="C9" location="项目详情表!A1" display="YTEC-2025-3727-A"/>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6"/>
  <dimension ref="A1"/>
  <sheetViews>
    <sheetView workbookViewId="0">
      <selection activeCell="A1" sqref="A1:A2"/>
    </sheetView>
  </sheetViews>
  <sheetFormatPr defaultColWidth="9.10185185185185" defaultRowHeight="13.2"/>
  <sheetData/>
  <pageMargins left="0.75" right="0.75" top="1" bottom="1" header="0.5" footer="0.5"/>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workbookViewId="0">
      <selection activeCell="A1" sqref="A1:A2"/>
    </sheetView>
  </sheetViews>
  <sheetFormatPr defaultColWidth="9.13888888888889" defaultRowHeight="13.2" outlineLevelCol="3"/>
  <sheetData>
    <row r="1" ht="20.4" spans="1:4">
      <c r="A1" s="1"/>
      <c r="B1" s="2" t="s">
        <v>648</v>
      </c>
      <c r="D1" t="str">
        <f>A1&amp;"-"&amp;B1</f>
        <v>-客户简称</v>
      </c>
    </row>
    <row r="2" ht="20.4" spans="1:4">
      <c r="A2" s="1"/>
      <c r="B2" s="2" t="s">
        <v>431</v>
      </c>
      <c r="D2" t="str">
        <f t="shared" ref="D2:D24" si="0">A2&amp;"-"&amp;B2</f>
        <v>-体系</v>
      </c>
    </row>
    <row r="3" ht="20.4" spans="1:4">
      <c r="A3" s="1"/>
      <c r="B3" s="2" t="s">
        <v>664</v>
      </c>
      <c r="D3" t="str">
        <f t="shared" si="0"/>
        <v>-一级部</v>
      </c>
    </row>
    <row r="4" ht="15.6" spans="1:4">
      <c r="A4" s="3" t="s">
        <v>312</v>
      </c>
      <c r="B4" s="4" t="s">
        <v>1287</v>
      </c>
      <c r="D4" t="str">
        <f t="shared" si="0"/>
        <v>收入-本年</v>
      </c>
    </row>
    <row r="5" ht="15.6" spans="1:4">
      <c r="A5" s="3" t="s">
        <v>312</v>
      </c>
      <c r="B5" s="4" t="s">
        <v>1288</v>
      </c>
      <c r="D5" t="str">
        <f t="shared" si="0"/>
        <v>收入-上年</v>
      </c>
    </row>
    <row r="6" ht="15.6" spans="1:4">
      <c r="A6" s="3" t="s">
        <v>312</v>
      </c>
      <c r="B6" s="4" t="s">
        <v>392</v>
      </c>
      <c r="D6" t="str">
        <f t="shared" si="0"/>
        <v>收入-同比</v>
      </c>
    </row>
    <row r="7" ht="15.6" spans="1:4">
      <c r="A7" s="3" t="s">
        <v>316</v>
      </c>
      <c r="B7" s="4" t="s">
        <v>1287</v>
      </c>
      <c r="D7" t="str">
        <f t="shared" si="0"/>
        <v>毛利-本年</v>
      </c>
    </row>
    <row r="8" ht="15.6" spans="1:4">
      <c r="A8" s="3" t="s">
        <v>316</v>
      </c>
      <c r="B8" s="4" t="s">
        <v>1288</v>
      </c>
      <c r="D8" t="str">
        <f t="shared" si="0"/>
        <v>毛利-上年</v>
      </c>
    </row>
    <row r="9" ht="15.6" spans="1:4">
      <c r="A9" s="3" t="s">
        <v>316</v>
      </c>
      <c r="B9" s="4" t="s">
        <v>392</v>
      </c>
      <c r="D9" t="str">
        <f t="shared" si="0"/>
        <v>毛利-同比</v>
      </c>
    </row>
    <row r="10" ht="15.6" spans="1:4">
      <c r="A10" s="3" t="s">
        <v>318</v>
      </c>
      <c r="B10" s="4" t="s">
        <v>1287</v>
      </c>
      <c r="D10" t="str">
        <f t="shared" si="0"/>
        <v>毛利率-本年</v>
      </c>
    </row>
    <row r="11" ht="15.6" spans="1:4">
      <c r="A11" s="3" t="s">
        <v>318</v>
      </c>
      <c r="B11" s="4" t="s">
        <v>1288</v>
      </c>
      <c r="D11" t="str">
        <f t="shared" si="0"/>
        <v>毛利率-上年</v>
      </c>
    </row>
    <row r="12" ht="15.6" spans="1:4">
      <c r="A12" s="3" t="s">
        <v>318</v>
      </c>
      <c r="B12" s="4" t="s">
        <v>392</v>
      </c>
      <c r="D12" t="str">
        <f t="shared" si="0"/>
        <v>毛利率-同比</v>
      </c>
    </row>
    <row r="13" ht="15.6" spans="1:4">
      <c r="A13" s="3" t="s">
        <v>335</v>
      </c>
      <c r="B13" s="4" t="s">
        <v>1287</v>
      </c>
      <c r="D13" t="str">
        <f t="shared" si="0"/>
        <v>人均成本-本年</v>
      </c>
    </row>
    <row r="14" ht="15.6" spans="1:4">
      <c r="A14" s="3" t="s">
        <v>335</v>
      </c>
      <c r="B14" s="4" t="s">
        <v>1288</v>
      </c>
      <c r="D14" t="str">
        <f t="shared" si="0"/>
        <v>人均成本-上年</v>
      </c>
    </row>
    <row r="15" ht="15.6" spans="1:4">
      <c r="A15" s="3" t="s">
        <v>335</v>
      </c>
      <c r="B15" s="4" t="s">
        <v>392</v>
      </c>
      <c r="D15" t="str">
        <f t="shared" si="0"/>
        <v>人均成本-同比</v>
      </c>
    </row>
    <row r="16" ht="15.6" spans="1:4">
      <c r="A16" s="3" t="s">
        <v>330</v>
      </c>
      <c r="B16" s="4" t="s">
        <v>1287</v>
      </c>
      <c r="D16" t="str">
        <f t="shared" si="0"/>
        <v>人均单价-本年</v>
      </c>
    </row>
    <row r="17" ht="15.6" spans="1:4">
      <c r="A17" s="3" t="s">
        <v>330</v>
      </c>
      <c r="B17" s="4" t="s">
        <v>1288</v>
      </c>
      <c r="D17" t="str">
        <f t="shared" si="0"/>
        <v>人均单价-上年</v>
      </c>
    </row>
    <row r="18" ht="15.6" spans="1:4">
      <c r="A18" s="3" t="s">
        <v>330</v>
      </c>
      <c r="B18" s="4" t="s">
        <v>392</v>
      </c>
      <c r="D18" t="str">
        <f t="shared" si="0"/>
        <v>人均单价-同比</v>
      </c>
    </row>
    <row r="19" ht="15.6" spans="1:4">
      <c r="A19" s="3" t="s">
        <v>340</v>
      </c>
      <c r="B19" s="4" t="s">
        <v>1287</v>
      </c>
      <c r="D19" t="str">
        <f t="shared" si="0"/>
        <v>损耗率-本年</v>
      </c>
    </row>
    <row r="20" ht="15.6" spans="1:4">
      <c r="A20" s="3" t="s">
        <v>340</v>
      </c>
      <c r="B20" s="4" t="s">
        <v>1288</v>
      </c>
      <c r="D20" t="str">
        <f t="shared" si="0"/>
        <v>损耗率-上年</v>
      </c>
    </row>
    <row r="21" ht="15.6" spans="1:4">
      <c r="A21" s="3" t="s">
        <v>340</v>
      </c>
      <c r="B21" s="4" t="s">
        <v>392</v>
      </c>
      <c r="D21" t="str">
        <f t="shared" si="0"/>
        <v>损耗率-同比</v>
      </c>
    </row>
    <row r="22" ht="15.6" spans="1:4">
      <c r="A22" s="3" t="s">
        <v>348</v>
      </c>
      <c r="B22" s="4" t="s">
        <v>1287</v>
      </c>
      <c r="D22" t="str">
        <f t="shared" si="0"/>
        <v>确认比-本年</v>
      </c>
    </row>
    <row r="23" ht="15.6" spans="1:4">
      <c r="A23" s="3" t="s">
        <v>348</v>
      </c>
      <c r="B23" s="4" t="s">
        <v>1288</v>
      </c>
      <c r="D23" t="str">
        <f t="shared" si="0"/>
        <v>确认比-上年</v>
      </c>
    </row>
    <row r="24" ht="15.6" spans="1:4">
      <c r="A24" s="3" t="s">
        <v>348</v>
      </c>
      <c r="B24" s="4" t="s">
        <v>392</v>
      </c>
      <c r="D24" t="str">
        <f t="shared" si="0"/>
        <v>确认比-同比</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0"/>
  <dimension ref="A2:J16"/>
  <sheetViews>
    <sheetView workbookViewId="0">
      <selection activeCell="A1" sqref="A1:A3"/>
    </sheetView>
  </sheetViews>
  <sheetFormatPr defaultColWidth="9.10185185185185" defaultRowHeight="15"/>
  <cols>
    <col min="1" max="1" width="21.1481481481481" style="250" customWidth="1"/>
  </cols>
  <sheetData>
    <row r="2" ht="13.2" spans="1:10">
      <c r="A2" s="251" t="s">
        <v>597</v>
      </c>
      <c r="B2" s="252" t="s">
        <v>598</v>
      </c>
      <c r="C2" s="252"/>
      <c r="D2" s="253"/>
      <c r="E2" s="252" t="s">
        <v>599</v>
      </c>
      <c r="F2" s="252"/>
      <c r="G2" s="254"/>
      <c r="H2" s="252" t="s">
        <v>600</v>
      </c>
      <c r="I2" s="252"/>
      <c r="J2" s="267"/>
    </row>
    <row r="3" ht="13.2" spans="1:10">
      <c r="A3" s="255"/>
      <c r="B3" s="256" t="s">
        <v>312</v>
      </c>
      <c r="C3" s="256" t="s">
        <v>316</v>
      </c>
      <c r="D3" s="257" t="s">
        <v>318</v>
      </c>
      <c r="E3" s="256" t="s">
        <v>312</v>
      </c>
      <c r="F3" s="256" t="s">
        <v>316</v>
      </c>
      <c r="G3" s="258" t="s">
        <v>318</v>
      </c>
      <c r="H3" s="256" t="s">
        <v>312</v>
      </c>
      <c r="I3" s="256" t="s">
        <v>318</v>
      </c>
      <c r="J3" s="268" t="s">
        <v>316</v>
      </c>
    </row>
    <row r="4" spans="1:10">
      <c r="A4" s="259" t="s">
        <v>601</v>
      </c>
      <c r="B4" s="260">
        <v>18432.463736</v>
      </c>
      <c r="C4" s="260">
        <v>5455.41739</v>
      </c>
      <c r="D4" s="261">
        <f>IFERROR(C4/B4,"")</f>
        <v>0.295967889487565</v>
      </c>
      <c r="E4" s="260">
        <v>24363.594714</v>
      </c>
      <c r="F4" s="260">
        <v>5885.119418</v>
      </c>
      <c r="G4" s="261">
        <v>0.295967889487565</v>
      </c>
      <c r="H4" s="262">
        <f>B4/E4-1</f>
        <v>-0.243442359291579</v>
      </c>
      <c r="I4" s="269">
        <f>D4-G4</f>
        <v>0</v>
      </c>
      <c r="J4" s="262">
        <f>C4/F4-1</f>
        <v>-0.0730150057254115</v>
      </c>
    </row>
    <row r="5" spans="1:10">
      <c r="A5" s="263" t="s">
        <v>602</v>
      </c>
      <c r="B5" s="260">
        <v>6032.834333</v>
      </c>
      <c r="C5" s="260">
        <v>1318.480741</v>
      </c>
      <c r="D5" s="261">
        <f>IFERROR(C5/B5,"")</f>
        <v>0.218550795235305</v>
      </c>
      <c r="E5" s="260">
        <v>7421.483668</v>
      </c>
      <c r="F5" s="260">
        <v>1420.076214</v>
      </c>
      <c r="G5" s="261">
        <v>0.218550795235305</v>
      </c>
      <c r="H5" s="262">
        <f>B5/E5-1</f>
        <v>-0.187112092018418</v>
      </c>
      <c r="I5" s="269">
        <f>D5-G5</f>
        <v>0</v>
      </c>
      <c r="J5" s="262">
        <f>C5/F5-1</f>
        <v>-0.0715422679419655</v>
      </c>
    </row>
    <row r="6" ht="15.6" spans="1:10">
      <c r="A6" s="264" t="s">
        <v>603</v>
      </c>
      <c r="B6" s="265">
        <f>SUM(B4:B5)</f>
        <v>24465.298069</v>
      </c>
      <c r="C6" s="265">
        <f t="shared" ref="C6:J6" si="0">SUM(C4:C5)</f>
        <v>6773.898131</v>
      </c>
      <c r="D6" s="266">
        <f>IFERROR(C6/B6,"")</f>
        <v>0.276877809209413</v>
      </c>
      <c r="E6" s="265">
        <f t="shared" si="0"/>
        <v>31785.078382</v>
      </c>
      <c r="F6" s="265">
        <f t="shared" si="0"/>
        <v>7305.195632</v>
      </c>
      <c r="G6" s="266">
        <v>1.2185507952353</v>
      </c>
      <c r="H6" s="265">
        <f t="shared" si="0"/>
        <v>-0.430554451309996</v>
      </c>
      <c r="I6" s="265">
        <f t="shared" si="0"/>
        <v>0</v>
      </c>
      <c r="J6" s="270">
        <f>C6/F6-1</f>
        <v>-0.0727287163498649</v>
      </c>
    </row>
    <row r="7" spans="1:10">
      <c r="A7" s="263" t="s">
        <v>425</v>
      </c>
      <c r="B7" s="260">
        <v>4680.871671</v>
      </c>
      <c r="C7" s="260">
        <v>1079.776835</v>
      </c>
      <c r="D7" s="261">
        <f>IFERROR(C7/B7,"")</f>
        <v>0.23067858101936</v>
      </c>
      <c r="E7" s="260">
        <v>6797.137125</v>
      </c>
      <c r="F7" s="260">
        <v>742.213428000001</v>
      </c>
      <c r="G7" s="261">
        <v>2.2185507952353</v>
      </c>
      <c r="H7" s="262">
        <f t="shared" ref="H7:H13" si="1">B7/E7-1</f>
        <v>-0.311346588288816</v>
      </c>
      <c r="I7" s="269">
        <f t="shared" ref="I7:I13" si="2">D7-G7</f>
        <v>-1.98787221421594</v>
      </c>
      <c r="J7" s="262">
        <f t="shared" ref="J7:J13" si="3">C7/F7-1</f>
        <v>0.454806386229917</v>
      </c>
    </row>
    <row r="8" spans="1:10">
      <c r="A8" s="263" t="s">
        <v>545</v>
      </c>
      <c r="B8" s="260">
        <v>307.919858</v>
      </c>
      <c r="C8" s="260">
        <v>74.306326</v>
      </c>
      <c r="D8" s="261">
        <f t="shared" ref="D7:D13" si="4">IFERROR(C8/B8,"")</f>
        <v>0.24131709621664</v>
      </c>
      <c r="E8" s="260">
        <v>325.883736</v>
      </c>
      <c r="F8" s="260">
        <v>172.469504</v>
      </c>
      <c r="G8" s="261">
        <v>0.24131709621664</v>
      </c>
      <c r="H8" s="262">
        <f t="shared" si="1"/>
        <v>-0.0551235794105418</v>
      </c>
      <c r="I8" s="269">
        <f t="shared" si="2"/>
        <v>0</v>
      </c>
      <c r="J8" s="262">
        <f t="shared" si="3"/>
        <v>-0.569162522784318</v>
      </c>
    </row>
    <row r="9" spans="1:10">
      <c r="A9" s="263" t="s">
        <v>579</v>
      </c>
      <c r="B9" s="260">
        <v>79.646018</v>
      </c>
      <c r="C9" s="260">
        <v>79.646018</v>
      </c>
      <c r="D9" s="261">
        <f t="shared" si="4"/>
        <v>1</v>
      </c>
      <c r="E9" s="260">
        <v>238.938053</v>
      </c>
      <c r="F9" s="260">
        <v>236.249474</v>
      </c>
      <c r="G9" s="261">
        <v>1</v>
      </c>
      <c r="H9" s="262">
        <f t="shared" si="1"/>
        <v>-0.666666665271605</v>
      </c>
      <c r="I9" s="269">
        <f t="shared" si="2"/>
        <v>0</v>
      </c>
      <c r="J9" s="262">
        <f t="shared" si="3"/>
        <v>-0.662873247286045</v>
      </c>
    </row>
    <row r="10" ht="15.6" spans="1:10">
      <c r="A10" s="264" t="s">
        <v>604</v>
      </c>
      <c r="B10" s="265">
        <f t="shared" ref="B10:F10" si="5">SUM(B6:B9)</f>
        <v>29533.735616</v>
      </c>
      <c r="C10" s="265">
        <f t="shared" si="5"/>
        <v>8007.62731</v>
      </c>
      <c r="D10" s="261">
        <f t="shared" si="4"/>
        <v>0.271134929022045</v>
      </c>
      <c r="E10" s="265">
        <f t="shared" si="5"/>
        <v>39147.037296</v>
      </c>
      <c r="F10" s="265">
        <f t="shared" si="5"/>
        <v>8456.128038</v>
      </c>
      <c r="G10" s="261">
        <v>0.826552028993635</v>
      </c>
      <c r="H10" s="262">
        <f t="shared" si="1"/>
        <v>-0.245569073524302</v>
      </c>
      <c r="I10" s="269">
        <f t="shared" si="2"/>
        <v>-0.55541709997159</v>
      </c>
      <c r="J10" s="262">
        <f t="shared" si="3"/>
        <v>-0.0530385450627682</v>
      </c>
    </row>
    <row r="11" ht="15.6" spans="1:10">
      <c r="A11" s="264" t="s">
        <v>605</v>
      </c>
      <c r="B11" s="260">
        <v>0</v>
      </c>
      <c r="C11" s="260">
        <v>0</v>
      </c>
      <c r="D11" s="261" t="str">
        <f t="shared" si="4"/>
        <v/>
      </c>
      <c r="E11" s="260">
        <v>0</v>
      </c>
      <c r="F11" s="260">
        <v>0</v>
      </c>
      <c r="G11" s="261">
        <v>0.969635081194256</v>
      </c>
      <c r="H11" s="262" t="e">
        <f t="shared" si="1"/>
        <v>#DIV/0!</v>
      </c>
      <c r="I11" s="269" t="e">
        <f t="shared" si="2"/>
        <v>#VALUE!</v>
      </c>
      <c r="J11" s="262" t="e">
        <f t="shared" si="3"/>
        <v>#DIV/0!</v>
      </c>
    </row>
    <row r="12" ht="15.6" spans="1:10">
      <c r="A12" s="264" t="s">
        <v>606</v>
      </c>
      <c r="B12" s="260">
        <v>0</v>
      </c>
      <c r="C12" s="260">
        <v>0</v>
      </c>
      <c r="D12" s="261" t="str">
        <f t="shared" si="4"/>
        <v/>
      </c>
      <c r="E12" s="260">
        <v>0</v>
      </c>
      <c r="F12" s="260">
        <v>0</v>
      </c>
      <c r="G12" s="261">
        <v>1.11271813339488</v>
      </c>
      <c r="H12" s="262" t="e">
        <f t="shared" si="1"/>
        <v>#DIV/0!</v>
      </c>
      <c r="I12" s="269" t="e">
        <f t="shared" si="2"/>
        <v>#VALUE!</v>
      </c>
      <c r="J12" s="262" t="e">
        <f t="shared" si="3"/>
        <v>#DIV/0!</v>
      </c>
    </row>
    <row r="13" spans="1:10">
      <c r="A13" s="263" t="s">
        <v>607</v>
      </c>
      <c r="B13" s="265">
        <f t="shared" ref="B13:F13" si="6">SUM(B10:B12)</f>
        <v>29533.735616</v>
      </c>
      <c r="C13" s="265">
        <f t="shared" si="6"/>
        <v>8007.62731</v>
      </c>
      <c r="D13" s="261">
        <f t="shared" si="4"/>
        <v>0.271134929022045</v>
      </c>
      <c r="E13" s="265">
        <f t="shared" si="6"/>
        <v>39147.037296</v>
      </c>
      <c r="F13" s="265">
        <f t="shared" si="6"/>
        <v>8456.128038</v>
      </c>
      <c r="G13" s="261">
        <v>1.2558011855955</v>
      </c>
      <c r="H13" s="262">
        <f t="shared" si="1"/>
        <v>-0.245569073524302</v>
      </c>
      <c r="I13" s="269">
        <f t="shared" si="2"/>
        <v>-0.984666256573452</v>
      </c>
      <c r="J13" s="262">
        <f t="shared" si="3"/>
        <v>-0.0530385450627682</v>
      </c>
    </row>
    <row r="16" spans="2:3">
      <c r="B16" t="s">
        <v>442</v>
      </c>
      <c r="C16" s="223" t="s">
        <v>608</v>
      </c>
    </row>
  </sheetData>
  <mergeCells count="4">
    <mergeCell ref="B2:D2"/>
    <mergeCell ref="E2:G2"/>
    <mergeCell ref="H2:J2"/>
    <mergeCell ref="A2:A3"/>
  </mergeCells>
  <conditionalFormatting sqref="F10">
    <cfRule type="cellIs" dxfId="1" priority="2" operator="lessThan">
      <formula>1</formula>
    </cfRule>
  </conditionalFormatting>
  <conditionalFormatting sqref="F13">
    <cfRule type="cellIs" dxfId="1" priority="1" operator="lessThan">
      <formula>1</formula>
    </cfRule>
  </conditionalFormatting>
  <conditionalFormatting sqref="C4:C13">
    <cfRule type="cellIs" dxfId="1" priority="6" operator="lessThan">
      <formula>1</formula>
    </cfRule>
  </conditionalFormatting>
  <conditionalFormatting sqref="F4:F9">
    <cfRule type="cellIs" dxfId="1" priority="5" operator="lessThan">
      <formula>1</formula>
    </cfRule>
  </conditionalFormatting>
  <conditionalFormatting sqref="F11:F12">
    <cfRule type="cellIs" dxfId="1" priority="3" operator="lessThan">
      <formula>1</formula>
    </cfRule>
  </conditionalFormatting>
  <conditionalFormatting sqref="I4:I13">
    <cfRule type="cellIs" dxfId="1" priority="4" operator="lessThan">
      <formula>1</formula>
    </cfRule>
  </conditionalFormatting>
  <hyperlinks>
    <hyperlink ref="A4" location="'终验-客户'!A1" display="任务类项目"/>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6"/>
  <dimension ref="A1:CI30"/>
  <sheetViews>
    <sheetView workbookViewId="0">
      <pane xSplit="1" ySplit="4" topLeftCell="CA5" activePane="bottomRight" state="frozenSplit"/>
      <selection/>
      <selection pane="topRight"/>
      <selection pane="bottomLeft"/>
      <selection pane="bottomRight" activeCell="A3" sqref="A3:CI4"/>
    </sheetView>
  </sheetViews>
  <sheetFormatPr defaultColWidth="16.8703703703704" defaultRowHeight="13.2"/>
  <cols>
    <col min="1" max="1" width="16.8703703703704" style="226" customWidth="1"/>
    <col min="2" max="2" width="13.2314814814815" style="226" customWidth="1"/>
    <col min="3" max="3" width="15.0092592592593" style="226" customWidth="1"/>
    <col min="4" max="4" width="9.50925925925926" style="226" customWidth="1"/>
    <col min="5" max="5" width="14.5833333333333" style="226" customWidth="1"/>
    <col min="6" max="6" width="11.7222222222222" style="226" customWidth="1"/>
    <col min="7" max="8" width="12.5833333333333" style="226" customWidth="1"/>
    <col min="9" max="9" width="16.8703703703704" style="226" customWidth="1"/>
    <col min="10" max="10" width="10.8703703703704" style="226" customWidth="1"/>
    <col min="11" max="16384" width="16.8703703703704" style="226" customWidth="1"/>
  </cols>
  <sheetData>
    <row r="1" ht="34" customHeight="1" spans="1:87">
      <c r="A1" s="227" t="s">
        <v>609</v>
      </c>
      <c r="B1" s="227"/>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c r="BS1" s="228"/>
      <c r="BT1" s="228"/>
      <c r="BU1" s="228"/>
      <c r="BV1" s="228"/>
      <c r="BW1" s="228"/>
      <c r="BX1" s="228"/>
      <c r="BY1" s="228"/>
      <c r="BZ1" s="228"/>
      <c r="CA1" s="228"/>
      <c r="CB1" s="228"/>
      <c r="CC1" s="228"/>
      <c r="CD1" s="228"/>
      <c r="CE1" s="228"/>
      <c r="CF1" s="228"/>
      <c r="CG1" s="228"/>
      <c r="CH1" s="228"/>
      <c r="CI1" s="228"/>
    </row>
    <row r="2" spans="1:87">
      <c r="A2" s="229" t="s">
        <v>455</v>
      </c>
      <c r="B2" s="229"/>
      <c r="C2" s="230"/>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c r="AK2" s="230"/>
      <c r="AL2" s="230"/>
      <c r="AM2" s="230"/>
      <c r="AN2" s="230"/>
      <c r="AO2" s="230"/>
      <c r="AP2" s="230"/>
      <c r="AQ2" s="230"/>
      <c r="AR2" s="230"/>
      <c r="AS2" s="230"/>
      <c r="AT2" s="230"/>
      <c r="AU2" s="230"/>
      <c r="AV2" s="230"/>
      <c r="AW2" s="230"/>
      <c r="AX2" s="230"/>
      <c r="AY2" s="230"/>
      <c r="AZ2" s="230"/>
      <c r="BA2" s="230"/>
      <c r="BB2" s="230"/>
      <c r="BC2" s="230"/>
      <c r="BD2" s="230"/>
      <c r="BE2" s="230"/>
      <c r="BF2" s="230"/>
      <c r="BG2" s="230"/>
      <c r="BH2" s="230"/>
      <c r="BI2" s="230"/>
      <c r="BJ2" s="230"/>
      <c r="BK2" s="230"/>
      <c r="BL2" s="230"/>
      <c r="BM2" s="230"/>
      <c r="BN2" s="230"/>
      <c r="BO2" s="230"/>
      <c r="BP2" s="230"/>
      <c r="BQ2" s="230"/>
      <c r="BR2" s="230"/>
      <c r="BS2" s="230"/>
      <c r="BT2" s="230"/>
      <c r="BU2" s="230"/>
      <c r="BV2" s="230"/>
      <c r="BW2" s="230"/>
      <c r="BX2" s="230"/>
      <c r="BY2" s="230"/>
      <c r="BZ2" s="230"/>
      <c r="CA2" s="230"/>
      <c r="CB2" s="230"/>
      <c r="CC2" s="230"/>
      <c r="CD2" s="243" t="s">
        <v>458</v>
      </c>
      <c r="CE2" s="244">
        <v>45728.660600544</v>
      </c>
      <c r="CF2" s="244"/>
      <c r="CG2" s="230"/>
      <c r="CH2" s="230"/>
      <c r="CI2" s="230"/>
    </row>
    <row r="3" spans="1:87">
      <c r="A3" s="232" t="s">
        <v>610</v>
      </c>
      <c r="B3" s="233" t="s">
        <v>611</v>
      </c>
      <c r="C3" s="234"/>
      <c r="D3" s="234"/>
      <c r="E3" s="234"/>
      <c r="F3" s="234"/>
      <c r="G3" s="235"/>
      <c r="H3" s="233" t="s">
        <v>612</v>
      </c>
      <c r="I3" s="234"/>
      <c r="J3" s="234"/>
      <c r="K3" s="234"/>
      <c r="L3" s="234"/>
      <c r="M3" s="235"/>
      <c r="N3" s="234" t="s">
        <v>613</v>
      </c>
      <c r="O3" s="234"/>
      <c r="P3" s="234"/>
      <c r="Q3" s="234"/>
      <c r="R3" s="234"/>
      <c r="S3" s="235"/>
      <c r="T3" s="234" t="s">
        <v>614</v>
      </c>
      <c r="U3" s="234"/>
      <c r="V3" s="234"/>
      <c r="W3" s="234"/>
      <c r="X3" s="234"/>
      <c r="Y3" s="235"/>
      <c r="Z3" s="234" t="s">
        <v>615</v>
      </c>
      <c r="AA3" s="234"/>
      <c r="AB3" s="234"/>
      <c r="AC3" s="234"/>
      <c r="AD3" s="234"/>
      <c r="AE3" s="235"/>
      <c r="AF3" s="233" t="s">
        <v>616</v>
      </c>
      <c r="AG3" s="234"/>
      <c r="AH3" s="234"/>
      <c r="AI3" s="234"/>
      <c r="AJ3" s="234"/>
      <c r="AK3" s="235"/>
      <c r="AL3" s="235"/>
      <c r="AM3" s="232" t="s">
        <v>617</v>
      </c>
      <c r="AN3" s="232"/>
      <c r="AO3" s="232"/>
      <c r="AP3" s="232"/>
      <c r="AQ3" s="232"/>
      <c r="AR3" s="233" t="s">
        <v>618</v>
      </c>
      <c r="AS3" s="234"/>
      <c r="AT3" s="234"/>
      <c r="AU3" s="234"/>
      <c r="AV3" s="234"/>
      <c r="AW3" s="235"/>
      <c r="AX3" s="234" t="s">
        <v>619</v>
      </c>
      <c r="AY3" s="234"/>
      <c r="AZ3" s="234"/>
      <c r="BA3" s="234"/>
      <c r="BB3" s="234"/>
      <c r="BC3" s="235"/>
      <c r="BD3" s="234" t="s">
        <v>620</v>
      </c>
      <c r="BE3" s="234"/>
      <c r="BF3" s="234"/>
      <c r="BG3" s="234"/>
      <c r="BH3" s="234"/>
      <c r="BI3" s="235"/>
      <c r="BJ3" s="234" t="s">
        <v>621</v>
      </c>
      <c r="BK3" s="234"/>
      <c r="BL3" s="234"/>
      <c r="BM3" s="234"/>
      <c r="BN3" s="234"/>
      <c r="BO3" s="235"/>
      <c r="BP3" s="234" t="s">
        <v>622</v>
      </c>
      <c r="BQ3" s="234"/>
      <c r="BR3" s="234"/>
      <c r="BS3" s="234"/>
      <c r="BT3" s="234"/>
      <c r="BU3" s="235"/>
      <c r="BV3" s="234" t="s">
        <v>623</v>
      </c>
      <c r="BW3" s="234"/>
      <c r="BX3" s="234"/>
      <c r="BY3" s="234"/>
      <c r="BZ3" s="234"/>
      <c r="CA3" s="235"/>
      <c r="CB3" s="232" t="s">
        <v>624</v>
      </c>
      <c r="CC3" s="232"/>
      <c r="CD3" s="232"/>
      <c r="CE3" s="232"/>
      <c r="CF3" s="232" t="s">
        <v>625</v>
      </c>
      <c r="CG3" s="232"/>
      <c r="CH3" s="232"/>
      <c r="CI3" s="232"/>
    </row>
    <row r="4" spans="1:87">
      <c r="A4" s="232"/>
      <c r="B4" s="237" t="s">
        <v>626</v>
      </c>
      <c r="C4" s="232" t="s">
        <v>627</v>
      </c>
      <c r="D4" s="237" t="s">
        <v>400</v>
      </c>
      <c r="E4" s="232" t="s">
        <v>628</v>
      </c>
      <c r="F4" s="232" t="s">
        <v>436</v>
      </c>
      <c r="G4" s="232" t="s">
        <v>629</v>
      </c>
      <c r="H4" s="237" t="s">
        <v>626</v>
      </c>
      <c r="I4" s="232" t="s">
        <v>627</v>
      </c>
      <c r="J4" s="237" t="s">
        <v>400</v>
      </c>
      <c r="K4" s="232" t="s">
        <v>628</v>
      </c>
      <c r="L4" s="232" t="s">
        <v>436</v>
      </c>
      <c r="M4" s="232" t="s">
        <v>629</v>
      </c>
      <c r="N4" s="237" t="s">
        <v>626</v>
      </c>
      <c r="O4" s="232" t="s">
        <v>627</v>
      </c>
      <c r="P4" s="237" t="s">
        <v>400</v>
      </c>
      <c r="Q4" s="232" t="s">
        <v>628</v>
      </c>
      <c r="R4" s="232" t="s">
        <v>436</v>
      </c>
      <c r="S4" s="232" t="s">
        <v>629</v>
      </c>
      <c r="T4" s="237" t="s">
        <v>626</v>
      </c>
      <c r="U4" s="232" t="s">
        <v>627</v>
      </c>
      <c r="V4" s="237" t="s">
        <v>400</v>
      </c>
      <c r="W4" s="232" t="s">
        <v>628</v>
      </c>
      <c r="X4" s="232" t="s">
        <v>436</v>
      </c>
      <c r="Y4" s="232" t="s">
        <v>629</v>
      </c>
      <c r="Z4" s="237" t="s">
        <v>626</v>
      </c>
      <c r="AA4" s="232" t="s">
        <v>627</v>
      </c>
      <c r="AB4" s="237" t="s">
        <v>400</v>
      </c>
      <c r="AC4" s="232" t="s">
        <v>628</v>
      </c>
      <c r="AD4" s="232" t="s">
        <v>436</v>
      </c>
      <c r="AE4" s="232" t="s">
        <v>629</v>
      </c>
      <c r="AF4" s="237" t="s">
        <v>626</v>
      </c>
      <c r="AG4" s="232" t="s">
        <v>627</v>
      </c>
      <c r="AH4" s="237" t="s">
        <v>400</v>
      </c>
      <c r="AI4" s="232" t="s">
        <v>628</v>
      </c>
      <c r="AJ4" s="232" t="s">
        <v>436</v>
      </c>
      <c r="AK4" s="232" t="s">
        <v>629</v>
      </c>
      <c r="AL4" s="237" t="s">
        <v>626</v>
      </c>
      <c r="AM4" s="232" t="s">
        <v>627</v>
      </c>
      <c r="AN4" s="237" t="s">
        <v>400</v>
      </c>
      <c r="AO4" s="232" t="s">
        <v>628</v>
      </c>
      <c r="AP4" s="232" t="s">
        <v>436</v>
      </c>
      <c r="AQ4" s="232" t="s">
        <v>629</v>
      </c>
      <c r="AR4" s="232" t="s">
        <v>627</v>
      </c>
      <c r="AS4" s="237" t="s">
        <v>400</v>
      </c>
      <c r="AT4" s="232" t="s">
        <v>628</v>
      </c>
      <c r="AU4" s="232" t="s">
        <v>436</v>
      </c>
      <c r="AV4" s="232" t="s">
        <v>629</v>
      </c>
      <c r="AW4" s="232" t="s">
        <v>629</v>
      </c>
      <c r="AX4" s="237" t="s">
        <v>626</v>
      </c>
      <c r="AY4" s="232" t="s">
        <v>627</v>
      </c>
      <c r="AZ4" s="237" t="s">
        <v>400</v>
      </c>
      <c r="BA4" s="232" t="s">
        <v>628</v>
      </c>
      <c r="BB4" s="232" t="s">
        <v>436</v>
      </c>
      <c r="BC4" s="232" t="s">
        <v>629</v>
      </c>
      <c r="BD4" s="237" t="s">
        <v>626</v>
      </c>
      <c r="BE4" s="232" t="s">
        <v>627</v>
      </c>
      <c r="BF4" s="237" t="s">
        <v>400</v>
      </c>
      <c r="BG4" s="232" t="s">
        <v>628</v>
      </c>
      <c r="BH4" s="232" t="s">
        <v>436</v>
      </c>
      <c r="BI4" s="232" t="s">
        <v>629</v>
      </c>
      <c r="BJ4" s="237" t="s">
        <v>626</v>
      </c>
      <c r="BK4" s="232" t="s">
        <v>627</v>
      </c>
      <c r="BL4" s="237" t="s">
        <v>400</v>
      </c>
      <c r="BM4" s="232" t="s">
        <v>628</v>
      </c>
      <c r="BN4" s="232" t="s">
        <v>436</v>
      </c>
      <c r="BO4" s="232" t="s">
        <v>629</v>
      </c>
      <c r="BP4" s="237" t="s">
        <v>626</v>
      </c>
      <c r="BQ4" s="232" t="s">
        <v>627</v>
      </c>
      <c r="BR4" s="237" t="s">
        <v>400</v>
      </c>
      <c r="BS4" s="232" t="s">
        <v>628</v>
      </c>
      <c r="BT4" s="232" t="s">
        <v>436</v>
      </c>
      <c r="BU4" s="232" t="s">
        <v>629</v>
      </c>
      <c r="BV4" s="237" t="s">
        <v>626</v>
      </c>
      <c r="BW4" s="232" t="s">
        <v>627</v>
      </c>
      <c r="BX4" s="237" t="s">
        <v>400</v>
      </c>
      <c r="BY4" s="232" t="s">
        <v>628</v>
      </c>
      <c r="BZ4" s="232" t="s">
        <v>436</v>
      </c>
      <c r="CA4" s="232" t="s">
        <v>629</v>
      </c>
      <c r="CB4" s="232" t="s">
        <v>630</v>
      </c>
      <c r="CC4" s="232" t="s">
        <v>631</v>
      </c>
      <c r="CD4" s="232" t="s">
        <v>436</v>
      </c>
      <c r="CE4" s="232" t="s">
        <v>629</v>
      </c>
      <c r="CF4" s="232" t="s">
        <v>630</v>
      </c>
      <c r="CG4" s="232" t="s">
        <v>631</v>
      </c>
      <c r="CH4" s="232" t="s">
        <v>436</v>
      </c>
      <c r="CI4" s="232" t="s">
        <v>629</v>
      </c>
    </row>
    <row r="5" ht="14.4" spans="1:87">
      <c r="A5" s="12" t="s">
        <v>410</v>
      </c>
      <c r="B5" s="240"/>
      <c r="C5" s="241">
        <v>123</v>
      </c>
      <c r="D5" s="241"/>
      <c r="E5" s="241">
        <v>124</v>
      </c>
      <c r="F5" s="241">
        <v>125</v>
      </c>
      <c r="G5" s="241">
        <v>126</v>
      </c>
      <c r="H5" s="241"/>
      <c r="I5" s="241">
        <v>127</v>
      </c>
      <c r="J5" s="241"/>
      <c r="K5" s="241">
        <v>128</v>
      </c>
      <c r="L5" s="241">
        <v>129</v>
      </c>
      <c r="M5" s="241">
        <v>130</v>
      </c>
      <c r="N5" s="241"/>
      <c r="O5" s="241">
        <v>131</v>
      </c>
      <c r="P5" s="241"/>
      <c r="Q5" s="241">
        <v>132</v>
      </c>
      <c r="R5" s="241">
        <v>133</v>
      </c>
      <c r="S5" s="241">
        <v>134</v>
      </c>
      <c r="T5" s="241"/>
      <c r="U5" s="241">
        <v>135</v>
      </c>
      <c r="V5" s="241"/>
      <c r="W5" s="241">
        <v>136</v>
      </c>
      <c r="X5" s="241">
        <v>137</v>
      </c>
      <c r="Y5" s="241">
        <v>138</v>
      </c>
      <c r="Z5" s="241"/>
      <c r="AA5" s="241">
        <v>139</v>
      </c>
      <c r="AB5" s="241"/>
      <c r="AC5" s="241">
        <v>140</v>
      </c>
      <c r="AD5" s="241">
        <v>141</v>
      </c>
      <c r="AE5" s="241">
        <v>142</v>
      </c>
      <c r="AF5" s="241"/>
      <c r="AG5" s="241">
        <v>143</v>
      </c>
      <c r="AH5" s="241"/>
      <c r="AI5" s="241">
        <v>144</v>
      </c>
      <c r="AJ5" s="241">
        <v>145</v>
      </c>
      <c r="AK5" s="241">
        <v>146</v>
      </c>
      <c r="AL5" s="241"/>
      <c r="AM5" s="241">
        <v>147</v>
      </c>
      <c r="AN5" s="241"/>
      <c r="AO5" s="241">
        <v>148</v>
      </c>
      <c r="AP5" s="241">
        <v>149</v>
      </c>
      <c r="AQ5" s="241">
        <v>150</v>
      </c>
      <c r="AR5" s="241"/>
      <c r="AS5" s="241">
        <v>151</v>
      </c>
      <c r="AT5" s="241"/>
      <c r="AU5" s="241">
        <v>152</v>
      </c>
      <c r="AV5" s="241">
        <v>153</v>
      </c>
      <c r="AW5" s="241">
        <v>154</v>
      </c>
      <c r="AX5" s="241"/>
      <c r="AY5" s="241">
        <v>155</v>
      </c>
      <c r="AZ5" s="241"/>
      <c r="BA5" s="241">
        <v>156</v>
      </c>
      <c r="BB5" s="241">
        <v>157</v>
      </c>
      <c r="BC5" s="241">
        <v>158</v>
      </c>
      <c r="BD5" s="241"/>
      <c r="BE5" s="241">
        <v>159</v>
      </c>
      <c r="BF5" s="241"/>
      <c r="BG5" s="241">
        <v>160</v>
      </c>
      <c r="BH5" s="241">
        <v>161</v>
      </c>
      <c r="BI5" s="241">
        <v>162</v>
      </c>
      <c r="BJ5" s="241"/>
      <c r="BK5" s="241">
        <v>163</v>
      </c>
      <c r="BL5" s="241"/>
      <c r="BM5" s="241">
        <v>164</v>
      </c>
      <c r="BN5" s="241">
        <v>165</v>
      </c>
      <c r="BO5" s="241">
        <v>166</v>
      </c>
      <c r="BP5" s="241"/>
      <c r="BQ5" s="241">
        <v>167</v>
      </c>
      <c r="BR5" s="241"/>
      <c r="BS5" s="241">
        <v>168</v>
      </c>
      <c r="BT5" s="241">
        <v>169</v>
      </c>
      <c r="BU5" s="241">
        <v>170</v>
      </c>
      <c r="BV5" s="241"/>
      <c r="BW5" s="241">
        <v>171</v>
      </c>
      <c r="BX5" s="241"/>
      <c r="BY5" s="241">
        <v>172</v>
      </c>
      <c r="BZ5" s="241">
        <v>173</v>
      </c>
      <c r="CA5" s="241">
        <v>174</v>
      </c>
      <c r="CB5" s="241">
        <v>175</v>
      </c>
      <c r="CC5" s="241">
        <v>176</v>
      </c>
      <c r="CD5" s="241">
        <v>177</v>
      </c>
      <c r="CE5" s="241">
        <v>178</v>
      </c>
      <c r="CF5" s="241">
        <v>179</v>
      </c>
      <c r="CG5" s="241">
        <v>180</v>
      </c>
      <c r="CH5" s="241">
        <v>181</v>
      </c>
      <c r="CI5" s="241">
        <v>182</v>
      </c>
    </row>
    <row r="6" ht="14.4" spans="1:87">
      <c r="A6" s="239" t="s">
        <v>414</v>
      </c>
      <c r="B6" s="240"/>
      <c r="C6" s="241">
        <v>124</v>
      </c>
      <c r="D6" s="241"/>
      <c r="E6" s="241">
        <v>125</v>
      </c>
      <c r="F6" s="241">
        <v>126</v>
      </c>
      <c r="G6" s="241">
        <v>127</v>
      </c>
      <c r="H6" s="241"/>
      <c r="I6" s="241">
        <v>128</v>
      </c>
      <c r="J6" s="241"/>
      <c r="K6" s="241">
        <v>129</v>
      </c>
      <c r="L6" s="241">
        <v>130</v>
      </c>
      <c r="M6" s="241">
        <v>131</v>
      </c>
      <c r="N6" s="241"/>
      <c r="O6" s="241">
        <v>132</v>
      </c>
      <c r="P6" s="241"/>
      <c r="Q6" s="241">
        <v>133</v>
      </c>
      <c r="R6" s="241">
        <v>134</v>
      </c>
      <c r="S6" s="241">
        <v>135</v>
      </c>
      <c r="T6" s="241"/>
      <c r="U6" s="241">
        <v>136</v>
      </c>
      <c r="V6" s="241"/>
      <c r="W6" s="241">
        <v>137</v>
      </c>
      <c r="X6" s="241">
        <v>138</v>
      </c>
      <c r="Y6" s="241">
        <v>139</v>
      </c>
      <c r="Z6" s="241"/>
      <c r="AA6" s="241">
        <v>140</v>
      </c>
      <c r="AB6" s="241"/>
      <c r="AC6" s="241">
        <v>141</v>
      </c>
      <c r="AD6" s="241">
        <v>142</v>
      </c>
      <c r="AE6" s="241">
        <v>143</v>
      </c>
      <c r="AF6" s="241"/>
      <c r="AG6" s="241">
        <v>144</v>
      </c>
      <c r="AH6" s="241"/>
      <c r="AI6" s="241">
        <v>145</v>
      </c>
      <c r="AJ6" s="241">
        <v>146</v>
      </c>
      <c r="AK6" s="241">
        <v>147</v>
      </c>
      <c r="AL6" s="241"/>
      <c r="AM6" s="241">
        <v>148</v>
      </c>
      <c r="AN6" s="241"/>
      <c r="AO6" s="241">
        <v>149</v>
      </c>
      <c r="AP6" s="241">
        <v>150</v>
      </c>
      <c r="AQ6" s="241">
        <v>151</v>
      </c>
      <c r="AR6" s="241"/>
      <c r="AS6" s="241">
        <v>152</v>
      </c>
      <c r="AT6" s="241"/>
      <c r="AU6" s="241">
        <v>153</v>
      </c>
      <c r="AV6" s="241">
        <v>154</v>
      </c>
      <c r="AW6" s="241">
        <v>155</v>
      </c>
      <c r="AX6" s="241"/>
      <c r="AY6" s="241">
        <v>156</v>
      </c>
      <c r="AZ6" s="241"/>
      <c r="BA6" s="241">
        <v>157</v>
      </c>
      <c r="BB6" s="241">
        <v>158</v>
      </c>
      <c r="BC6" s="241">
        <v>159</v>
      </c>
      <c r="BD6" s="241"/>
      <c r="BE6" s="241">
        <v>160</v>
      </c>
      <c r="BF6" s="241"/>
      <c r="BG6" s="241">
        <v>161</v>
      </c>
      <c r="BH6" s="241">
        <v>162</v>
      </c>
      <c r="BI6" s="241">
        <v>163</v>
      </c>
      <c r="BJ6" s="241"/>
      <c r="BK6" s="241">
        <v>164</v>
      </c>
      <c r="BL6" s="241"/>
      <c r="BM6" s="241">
        <v>165</v>
      </c>
      <c r="BN6" s="241">
        <v>166</v>
      </c>
      <c r="BO6" s="241">
        <v>167</v>
      </c>
      <c r="BP6" s="241"/>
      <c r="BQ6" s="241">
        <v>168</v>
      </c>
      <c r="BR6" s="241"/>
      <c r="BS6" s="241">
        <v>169</v>
      </c>
      <c r="BT6" s="241">
        <v>170</v>
      </c>
      <c r="BU6" s="241">
        <v>171</v>
      </c>
      <c r="BV6" s="241"/>
      <c r="BW6" s="241">
        <v>172</v>
      </c>
      <c r="BX6" s="241"/>
      <c r="BY6" s="241">
        <v>173</v>
      </c>
      <c r="BZ6" s="241">
        <v>174</v>
      </c>
      <c r="CA6" s="241">
        <v>175</v>
      </c>
      <c r="CB6" s="241">
        <v>176</v>
      </c>
      <c r="CC6" s="241">
        <v>177</v>
      </c>
      <c r="CD6" s="241">
        <v>178</v>
      </c>
      <c r="CE6" s="241">
        <v>179</v>
      </c>
      <c r="CF6" s="241">
        <v>180</v>
      </c>
      <c r="CG6" s="241">
        <v>181</v>
      </c>
      <c r="CH6" s="241">
        <v>182</v>
      </c>
      <c r="CI6" s="241">
        <v>183</v>
      </c>
    </row>
    <row r="7" ht="14.4" spans="1:87">
      <c r="A7" s="12" t="s">
        <v>416</v>
      </c>
      <c r="B7" s="240"/>
      <c r="C7" s="241">
        <v>125</v>
      </c>
      <c r="D7" s="241"/>
      <c r="E7" s="241">
        <v>126</v>
      </c>
      <c r="F7" s="241">
        <v>127</v>
      </c>
      <c r="G7" s="241">
        <v>128</v>
      </c>
      <c r="H7" s="241"/>
      <c r="I7" s="241">
        <v>129</v>
      </c>
      <c r="J7" s="241"/>
      <c r="K7" s="241">
        <v>130</v>
      </c>
      <c r="L7" s="241">
        <v>131</v>
      </c>
      <c r="M7" s="241">
        <v>132</v>
      </c>
      <c r="N7" s="241"/>
      <c r="O7" s="241">
        <v>133</v>
      </c>
      <c r="P7" s="241"/>
      <c r="Q7" s="241">
        <v>134</v>
      </c>
      <c r="R7" s="241">
        <v>135</v>
      </c>
      <c r="S7" s="241">
        <v>136</v>
      </c>
      <c r="T7" s="241"/>
      <c r="U7" s="241">
        <v>137</v>
      </c>
      <c r="V7" s="241"/>
      <c r="W7" s="241">
        <v>138</v>
      </c>
      <c r="X7" s="241">
        <v>139</v>
      </c>
      <c r="Y7" s="241">
        <v>140</v>
      </c>
      <c r="Z7" s="241"/>
      <c r="AA7" s="241">
        <v>141</v>
      </c>
      <c r="AB7" s="241"/>
      <c r="AC7" s="241">
        <v>142</v>
      </c>
      <c r="AD7" s="241">
        <v>143</v>
      </c>
      <c r="AE7" s="241">
        <v>144</v>
      </c>
      <c r="AF7" s="241"/>
      <c r="AG7" s="241">
        <v>145</v>
      </c>
      <c r="AH7" s="241"/>
      <c r="AI7" s="241">
        <v>146</v>
      </c>
      <c r="AJ7" s="241">
        <v>147</v>
      </c>
      <c r="AK7" s="241">
        <v>148</v>
      </c>
      <c r="AL7" s="241"/>
      <c r="AM7" s="241">
        <v>149</v>
      </c>
      <c r="AN7" s="241"/>
      <c r="AO7" s="241">
        <v>150</v>
      </c>
      <c r="AP7" s="241">
        <v>151</v>
      </c>
      <c r="AQ7" s="241">
        <v>152</v>
      </c>
      <c r="AR7" s="241"/>
      <c r="AS7" s="241">
        <v>153</v>
      </c>
      <c r="AT7" s="241"/>
      <c r="AU7" s="241">
        <v>154</v>
      </c>
      <c r="AV7" s="241">
        <v>155</v>
      </c>
      <c r="AW7" s="241">
        <v>156</v>
      </c>
      <c r="AX7" s="241"/>
      <c r="AY7" s="241">
        <v>157</v>
      </c>
      <c r="AZ7" s="241"/>
      <c r="BA7" s="241">
        <v>158</v>
      </c>
      <c r="BB7" s="241">
        <v>159</v>
      </c>
      <c r="BC7" s="241">
        <v>160</v>
      </c>
      <c r="BD7" s="241"/>
      <c r="BE7" s="241">
        <v>161</v>
      </c>
      <c r="BF7" s="241"/>
      <c r="BG7" s="241">
        <v>162</v>
      </c>
      <c r="BH7" s="241">
        <v>163</v>
      </c>
      <c r="BI7" s="241">
        <v>164</v>
      </c>
      <c r="BJ7" s="241"/>
      <c r="BK7" s="241">
        <v>165</v>
      </c>
      <c r="BL7" s="241"/>
      <c r="BM7" s="241">
        <v>166</v>
      </c>
      <c r="BN7" s="241">
        <v>167</v>
      </c>
      <c r="BO7" s="241">
        <v>168</v>
      </c>
      <c r="BP7" s="241"/>
      <c r="BQ7" s="241">
        <v>169</v>
      </c>
      <c r="BR7" s="241"/>
      <c r="BS7" s="241">
        <v>170</v>
      </c>
      <c r="BT7" s="241">
        <v>171</v>
      </c>
      <c r="BU7" s="241">
        <v>172</v>
      </c>
      <c r="BV7" s="241"/>
      <c r="BW7" s="241">
        <v>173</v>
      </c>
      <c r="BX7" s="241"/>
      <c r="BY7" s="241">
        <v>174</v>
      </c>
      <c r="BZ7" s="241">
        <v>175</v>
      </c>
      <c r="CA7" s="241">
        <v>176</v>
      </c>
      <c r="CB7" s="241">
        <v>177</v>
      </c>
      <c r="CC7" s="241">
        <v>178</v>
      </c>
      <c r="CD7" s="241">
        <v>179</v>
      </c>
      <c r="CE7" s="241">
        <v>180</v>
      </c>
      <c r="CF7" s="241">
        <v>181</v>
      </c>
      <c r="CG7" s="241">
        <v>182</v>
      </c>
      <c r="CH7" s="241">
        <v>183</v>
      </c>
      <c r="CI7" s="241">
        <v>184</v>
      </c>
    </row>
    <row r="8" ht="14.4" spans="1:87">
      <c r="A8" s="12" t="s">
        <v>418</v>
      </c>
      <c r="B8" s="240"/>
      <c r="C8" s="241">
        <v>126</v>
      </c>
      <c r="D8" s="241"/>
      <c r="E8" s="241">
        <v>127</v>
      </c>
      <c r="F8" s="241">
        <v>128</v>
      </c>
      <c r="G8" s="241">
        <v>129</v>
      </c>
      <c r="H8" s="241"/>
      <c r="I8" s="241">
        <v>130</v>
      </c>
      <c r="J8" s="241"/>
      <c r="K8" s="241">
        <v>131</v>
      </c>
      <c r="L8" s="241">
        <v>132</v>
      </c>
      <c r="M8" s="241">
        <v>133</v>
      </c>
      <c r="N8" s="241"/>
      <c r="O8" s="241">
        <v>134</v>
      </c>
      <c r="P8" s="241"/>
      <c r="Q8" s="241">
        <v>135</v>
      </c>
      <c r="R8" s="241">
        <v>136</v>
      </c>
      <c r="S8" s="241">
        <v>137</v>
      </c>
      <c r="T8" s="241"/>
      <c r="U8" s="241">
        <v>138</v>
      </c>
      <c r="V8" s="241"/>
      <c r="W8" s="241">
        <v>139</v>
      </c>
      <c r="X8" s="241">
        <v>140</v>
      </c>
      <c r="Y8" s="241">
        <v>141</v>
      </c>
      <c r="Z8" s="241"/>
      <c r="AA8" s="241">
        <v>142</v>
      </c>
      <c r="AB8" s="241"/>
      <c r="AC8" s="241">
        <v>143</v>
      </c>
      <c r="AD8" s="241">
        <v>144</v>
      </c>
      <c r="AE8" s="241">
        <v>145</v>
      </c>
      <c r="AF8" s="241"/>
      <c r="AG8" s="241">
        <v>146</v>
      </c>
      <c r="AH8" s="241"/>
      <c r="AI8" s="241">
        <v>147</v>
      </c>
      <c r="AJ8" s="241">
        <v>148</v>
      </c>
      <c r="AK8" s="241">
        <v>149</v>
      </c>
      <c r="AL8" s="241"/>
      <c r="AM8" s="241">
        <v>150</v>
      </c>
      <c r="AN8" s="241"/>
      <c r="AO8" s="241">
        <v>151</v>
      </c>
      <c r="AP8" s="241">
        <v>152</v>
      </c>
      <c r="AQ8" s="241">
        <v>153</v>
      </c>
      <c r="AR8" s="241"/>
      <c r="AS8" s="241">
        <v>154</v>
      </c>
      <c r="AT8" s="241"/>
      <c r="AU8" s="241">
        <v>155</v>
      </c>
      <c r="AV8" s="241">
        <v>156</v>
      </c>
      <c r="AW8" s="241">
        <v>157</v>
      </c>
      <c r="AX8" s="241"/>
      <c r="AY8" s="241">
        <v>158</v>
      </c>
      <c r="AZ8" s="241"/>
      <c r="BA8" s="241">
        <v>159</v>
      </c>
      <c r="BB8" s="241">
        <v>160</v>
      </c>
      <c r="BC8" s="241">
        <v>161</v>
      </c>
      <c r="BD8" s="241"/>
      <c r="BE8" s="241">
        <v>162</v>
      </c>
      <c r="BF8" s="241"/>
      <c r="BG8" s="241">
        <v>163</v>
      </c>
      <c r="BH8" s="241">
        <v>164</v>
      </c>
      <c r="BI8" s="241">
        <v>165</v>
      </c>
      <c r="BJ8" s="241"/>
      <c r="BK8" s="241">
        <v>166</v>
      </c>
      <c r="BL8" s="241"/>
      <c r="BM8" s="241">
        <v>167</v>
      </c>
      <c r="BN8" s="241">
        <v>168</v>
      </c>
      <c r="BO8" s="241">
        <v>169</v>
      </c>
      <c r="BP8" s="241"/>
      <c r="BQ8" s="241">
        <v>170</v>
      </c>
      <c r="BR8" s="241"/>
      <c r="BS8" s="241">
        <v>171</v>
      </c>
      <c r="BT8" s="241">
        <v>172</v>
      </c>
      <c r="BU8" s="241">
        <v>173</v>
      </c>
      <c r="BV8" s="241"/>
      <c r="BW8" s="241">
        <v>174</v>
      </c>
      <c r="BX8" s="241"/>
      <c r="BY8" s="241">
        <v>175</v>
      </c>
      <c r="BZ8" s="241">
        <v>176</v>
      </c>
      <c r="CA8" s="241">
        <v>177</v>
      </c>
      <c r="CB8" s="241">
        <v>178</v>
      </c>
      <c r="CC8" s="241">
        <v>179</v>
      </c>
      <c r="CD8" s="241">
        <v>180</v>
      </c>
      <c r="CE8" s="241">
        <v>181</v>
      </c>
      <c r="CF8" s="241">
        <v>182</v>
      </c>
      <c r="CG8" s="241">
        <v>183</v>
      </c>
      <c r="CH8" s="241">
        <v>184</v>
      </c>
      <c r="CI8" s="241">
        <v>185</v>
      </c>
    </row>
    <row r="9" ht="14.4" spans="1:87">
      <c r="A9" s="12" t="s">
        <v>420</v>
      </c>
      <c r="B9" s="240"/>
      <c r="C9" s="241">
        <v>127</v>
      </c>
      <c r="D9" s="241"/>
      <c r="E9" s="241">
        <v>128</v>
      </c>
      <c r="F9" s="241">
        <v>129</v>
      </c>
      <c r="G9" s="241">
        <v>130</v>
      </c>
      <c r="H9" s="241"/>
      <c r="I9" s="241">
        <v>131</v>
      </c>
      <c r="J9" s="241"/>
      <c r="K9" s="241">
        <v>132</v>
      </c>
      <c r="L9" s="241">
        <v>133</v>
      </c>
      <c r="M9" s="241">
        <v>134</v>
      </c>
      <c r="N9" s="241"/>
      <c r="O9" s="241">
        <v>135</v>
      </c>
      <c r="P9" s="241"/>
      <c r="Q9" s="241">
        <v>136</v>
      </c>
      <c r="R9" s="241">
        <v>137</v>
      </c>
      <c r="S9" s="241">
        <v>138</v>
      </c>
      <c r="T9" s="241"/>
      <c r="U9" s="241">
        <v>139</v>
      </c>
      <c r="V9" s="241"/>
      <c r="W9" s="241">
        <v>140</v>
      </c>
      <c r="X9" s="241">
        <v>141</v>
      </c>
      <c r="Y9" s="241">
        <v>142</v>
      </c>
      <c r="Z9" s="241"/>
      <c r="AA9" s="241">
        <v>143</v>
      </c>
      <c r="AB9" s="241"/>
      <c r="AC9" s="241">
        <v>144</v>
      </c>
      <c r="AD9" s="241">
        <v>145</v>
      </c>
      <c r="AE9" s="241">
        <v>146</v>
      </c>
      <c r="AF9" s="241"/>
      <c r="AG9" s="241">
        <v>147</v>
      </c>
      <c r="AH9" s="241"/>
      <c r="AI9" s="241">
        <v>148</v>
      </c>
      <c r="AJ9" s="241">
        <v>149</v>
      </c>
      <c r="AK9" s="241">
        <v>150</v>
      </c>
      <c r="AL9" s="241"/>
      <c r="AM9" s="241">
        <v>151</v>
      </c>
      <c r="AN9" s="241"/>
      <c r="AO9" s="241">
        <v>152</v>
      </c>
      <c r="AP9" s="241">
        <v>153</v>
      </c>
      <c r="AQ9" s="241">
        <v>154</v>
      </c>
      <c r="AR9" s="241"/>
      <c r="AS9" s="241">
        <v>155</v>
      </c>
      <c r="AT9" s="241"/>
      <c r="AU9" s="241">
        <v>156</v>
      </c>
      <c r="AV9" s="241">
        <v>157</v>
      </c>
      <c r="AW9" s="241">
        <v>158</v>
      </c>
      <c r="AX9" s="241"/>
      <c r="AY9" s="241">
        <v>159</v>
      </c>
      <c r="AZ9" s="241"/>
      <c r="BA9" s="241">
        <v>160</v>
      </c>
      <c r="BB9" s="241">
        <v>161</v>
      </c>
      <c r="BC9" s="241">
        <v>162</v>
      </c>
      <c r="BD9" s="241"/>
      <c r="BE9" s="241">
        <v>163</v>
      </c>
      <c r="BF9" s="241"/>
      <c r="BG9" s="241">
        <v>164</v>
      </c>
      <c r="BH9" s="241">
        <v>165</v>
      </c>
      <c r="BI9" s="241">
        <v>166</v>
      </c>
      <c r="BJ9" s="241"/>
      <c r="BK9" s="241">
        <v>167</v>
      </c>
      <c r="BL9" s="241"/>
      <c r="BM9" s="241">
        <v>168</v>
      </c>
      <c r="BN9" s="241">
        <v>169</v>
      </c>
      <c r="BO9" s="241">
        <v>170</v>
      </c>
      <c r="BP9" s="241"/>
      <c r="BQ9" s="241">
        <v>171</v>
      </c>
      <c r="BR9" s="241"/>
      <c r="BS9" s="241">
        <v>172</v>
      </c>
      <c r="BT9" s="241">
        <v>173</v>
      </c>
      <c r="BU9" s="241">
        <v>174</v>
      </c>
      <c r="BV9" s="241"/>
      <c r="BW9" s="241">
        <v>175</v>
      </c>
      <c r="BX9" s="241"/>
      <c r="BY9" s="241">
        <v>176</v>
      </c>
      <c r="BZ9" s="241">
        <v>177</v>
      </c>
      <c r="CA9" s="241">
        <v>178</v>
      </c>
      <c r="CB9" s="241">
        <v>179</v>
      </c>
      <c r="CC9" s="241">
        <v>180</v>
      </c>
      <c r="CD9" s="241">
        <v>181</v>
      </c>
      <c r="CE9" s="241">
        <v>182</v>
      </c>
      <c r="CF9" s="241">
        <v>183</v>
      </c>
      <c r="CG9" s="241">
        <v>184</v>
      </c>
      <c r="CH9" s="241">
        <v>185</v>
      </c>
      <c r="CI9" s="241">
        <v>186</v>
      </c>
    </row>
    <row r="10" ht="14.4" spans="1:87">
      <c r="A10" s="239" t="s">
        <v>430</v>
      </c>
      <c r="B10" s="240"/>
      <c r="C10" s="241">
        <v>128</v>
      </c>
      <c r="D10" s="241"/>
      <c r="E10" s="241">
        <v>129</v>
      </c>
      <c r="F10" s="241">
        <v>130</v>
      </c>
      <c r="G10" s="241">
        <v>131</v>
      </c>
      <c r="H10" s="241"/>
      <c r="I10" s="241">
        <v>132</v>
      </c>
      <c r="J10" s="241"/>
      <c r="K10" s="241">
        <v>133</v>
      </c>
      <c r="L10" s="241">
        <v>134</v>
      </c>
      <c r="M10" s="241">
        <v>135</v>
      </c>
      <c r="N10" s="241"/>
      <c r="O10" s="241">
        <v>136</v>
      </c>
      <c r="P10" s="241"/>
      <c r="Q10" s="241">
        <v>137</v>
      </c>
      <c r="R10" s="241">
        <v>138</v>
      </c>
      <c r="S10" s="241">
        <v>139</v>
      </c>
      <c r="T10" s="241"/>
      <c r="U10" s="241">
        <v>140</v>
      </c>
      <c r="V10" s="241"/>
      <c r="W10" s="241">
        <v>141</v>
      </c>
      <c r="X10" s="241">
        <v>142</v>
      </c>
      <c r="Y10" s="241">
        <v>143</v>
      </c>
      <c r="Z10" s="241"/>
      <c r="AA10" s="241">
        <v>144</v>
      </c>
      <c r="AB10" s="241"/>
      <c r="AC10" s="241">
        <v>145</v>
      </c>
      <c r="AD10" s="241">
        <v>146</v>
      </c>
      <c r="AE10" s="241">
        <v>147</v>
      </c>
      <c r="AF10" s="241"/>
      <c r="AG10" s="241">
        <v>148</v>
      </c>
      <c r="AH10" s="241"/>
      <c r="AI10" s="241">
        <v>149</v>
      </c>
      <c r="AJ10" s="241">
        <v>150</v>
      </c>
      <c r="AK10" s="241">
        <v>151</v>
      </c>
      <c r="AL10" s="241"/>
      <c r="AM10" s="241">
        <v>152</v>
      </c>
      <c r="AN10" s="241"/>
      <c r="AO10" s="241">
        <v>153</v>
      </c>
      <c r="AP10" s="241">
        <v>154</v>
      </c>
      <c r="AQ10" s="241">
        <v>155</v>
      </c>
      <c r="AR10" s="241"/>
      <c r="AS10" s="241">
        <v>156</v>
      </c>
      <c r="AT10" s="241"/>
      <c r="AU10" s="241">
        <v>157</v>
      </c>
      <c r="AV10" s="241">
        <v>158</v>
      </c>
      <c r="AW10" s="241">
        <v>159</v>
      </c>
      <c r="AX10" s="241"/>
      <c r="AY10" s="241">
        <v>160</v>
      </c>
      <c r="AZ10" s="241"/>
      <c r="BA10" s="241">
        <v>161</v>
      </c>
      <c r="BB10" s="241">
        <v>162</v>
      </c>
      <c r="BC10" s="241">
        <v>163</v>
      </c>
      <c r="BD10" s="241"/>
      <c r="BE10" s="241">
        <v>164</v>
      </c>
      <c r="BF10" s="241"/>
      <c r="BG10" s="241">
        <v>165</v>
      </c>
      <c r="BH10" s="241">
        <v>166</v>
      </c>
      <c r="BI10" s="241">
        <v>167</v>
      </c>
      <c r="BJ10" s="241"/>
      <c r="BK10" s="241">
        <v>168</v>
      </c>
      <c r="BL10" s="241"/>
      <c r="BM10" s="241">
        <v>169</v>
      </c>
      <c r="BN10" s="241">
        <v>170</v>
      </c>
      <c r="BO10" s="241">
        <v>171</v>
      </c>
      <c r="BP10" s="241"/>
      <c r="BQ10" s="241">
        <v>172</v>
      </c>
      <c r="BR10" s="241"/>
      <c r="BS10" s="241">
        <v>173</v>
      </c>
      <c r="BT10" s="241">
        <v>174</v>
      </c>
      <c r="BU10" s="241">
        <v>175</v>
      </c>
      <c r="BV10" s="241"/>
      <c r="BW10" s="241">
        <v>176</v>
      </c>
      <c r="BX10" s="241"/>
      <c r="BY10" s="241">
        <v>177</v>
      </c>
      <c r="BZ10" s="241">
        <v>178</v>
      </c>
      <c r="CA10" s="241">
        <v>179</v>
      </c>
      <c r="CB10" s="241">
        <v>180</v>
      </c>
      <c r="CC10" s="241">
        <v>181</v>
      </c>
      <c r="CD10" s="241">
        <v>182</v>
      </c>
      <c r="CE10" s="241">
        <v>183</v>
      </c>
      <c r="CF10" s="241">
        <v>184</v>
      </c>
      <c r="CG10" s="241">
        <v>185</v>
      </c>
      <c r="CH10" s="241">
        <v>186</v>
      </c>
      <c r="CI10" s="241">
        <v>187</v>
      </c>
    </row>
    <row r="11" ht="14.4" spans="1:87">
      <c r="A11" s="239" t="s">
        <v>438</v>
      </c>
      <c r="B11" s="240"/>
      <c r="C11" s="241">
        <v>129</v>
      </c>
      <c r="D11" s="241"/>
      <c r="E11" s="241">
        <v>130</v>
      </c>
      <c r="F11" s="241">
        <v>131</v>
      </c>
      <c r="G11" s="241">
        <v>132</v>
      </c>
      <c r="H11" s="241"/>
      <c r="I11" s="241">
        <v>133</v>
      </c>
      <c r="J11" s="241"/>
      <c r="K11" s="241">
        <v>134</v>
      </c>
      <c r="L11" s="241">
        <v>135</v>
      </c>
      <c r="M11" s="241">
        <v>136</v>
      </c>
      <c r="N11" s="241"/>
      <c r="O11" s="241">
        <v>137</v>
      </c>
      <c r="P11" s="241"/>
      <c r="Q11" s="241">
        <v>138</v>
      </c>
      <c r="R11" s="241">
        <v>139</v>
      </c>
      <c r="S11" s="241">
        <v>140</v>
      </c>
      <c r="T11" s="241"/>
      <c r="U11" s="241">
        <v>141</v>
      </c>
      <c r="V11" s="241"/>
      <c r="W11" s="241">
        <v>142</v>
      </c>
      <c r="X11" s="241">
        <v>143</v>
      </c>
      <c r="Y11" s="241">
        <v>144</v>
      </c>
      <c r="Z11" s="241"/>
      <c r="AA11" s="241">
        <v>145</v>
      </c>
      <c r="AB11" s="241"/>
      <c r="AC11" s="241">
        <v>146</v>
      </c>
      <c r="AD11" s="241">
        <v>147</v>
      </c>
      <c r="AE11" s="241">
        <v>148</v>
      </c>
      <c r="AF11" s="241"/>
      <c r="AG11" s="241">
        <v>149</v>
      </c>
      <c r="AH11" s="241"/>
      <c r="AI11" s="241">
        <v>150</v>
      </c>
      <c r="AJ11" s="241">
        <v>151</v>
      </c>
      <c r="AK11" s="241">
        <v>152</v>
      </c>
      <c r="AL11" s="241"/>
      <c r="AM11" s="241">
        <v>153</v>
      </c>
      <c r="AN11" s="241"/>
      <c r="AO11" s="241">
        <v>154</v>
      </c>
      <c r="AP11" s="241">
        <v>155</v>
      </c>
      <c r="AQ11" s="241">
        <v>156</v>
      </c>
      <c r="AR11" s="241"/>
      <c r="AS11" s="241">
        <v>157</v>
      </c>
      <c r="AT11" s="241"/>
      <c r="AU11" s="241">
        <v>158</v>
      </c>
      <c r="AV11" s="241">
        <v>159</v>
      </c>
      <c r="AW11" s="241">
        <v>160</v>
      </c>
      <c r="AX11" s="241"/>
      <c r="AY11" s="241">
        <v>161</v>
      </c>
      <c r="AZ11" s="241"/>
      <c r="BA11" s="241">
        <v>162</v>
      </c>
      <c r="BB11" s="241">
        <v>163</v>
      </c>
      <c r="BC11" s="241">
        <v>164</v>
      </c>
      <c r="BD11" s="241"/>
      <c r="BE11" s="241">
        <v>165</v>
      </c>
      <c r="BF11" s="241"/>
      <c r="BG11" s="241">
        <v>166</v>
      </c>
      <c r="BH11" s="241">
        <v>167</v>
      </c>
      <c r="BI11" s="241">
        <v>168</v>
      </c>
      <c r="BJ11" s="241"/>
      <c r="BK11" s="241">
        <v>169</v>
      </c>
      <c r="BL11" s="241"/>
      <c r="BM11" s="241">
        <v>170</v>
      </c>
      <c r="BN11" s="241">
        <v>171</v>
      </c>
      <c r="BO11" s="241">
        <v>172</v>
      </c>
      <c r="BP11" s="241"/>
      <c r="BQ11" s="241">
        <v>173</v>
      </c>
      <c r="BR11" s="241"/>
      <c r="BS11" s="241">
        <v>174</v>
      </c>
      <c r="BT11" s="241">
        <v>175</v>
      </c>
      <c r="BU11" s="241">
        <v>176</v>
      </c>
      <c r="BV11" s="241"/>
      <c r="BW11" s="241">
        <v>177</v>
      </c>
      <c r="BX11" s="241"/>
      <c r="BY11" s="241">
        <v>178</v>
      </c>
      <c r="BZ11" s="241">
        <v>179</v>
      </c>
      <c r="CA11" s="241">
        <v>180</v>
      </c>
      <c r="CB11" s="241">
        <v>181</v>
      </c>
      <c r="CC11" s="241">
        <v>182</v>
      </c>
      <c r="CD11" s="241">
        <v>183</v>
      </c>
      <c r="CE11" s="241">
        <v>184</v>
      </c>
      <c r="CF11" s="241">
        <v>185</v>
      </c>
      <c r="CG11" s="241">
        <v>186</v>
      </c>
      <c r="CH11" s="241">
        <v>187</v>
      </c>
      <c r="CI11" s="241">
        <v>188</v>
      </c>
    </row>
    <row r="12" ht="14.4" spans="1:87">
      <c r="A12" s="12" t="s">
        <v>439</v>
      </c>
      <c r="B12" s="240"/>
      <c r="C12" s="241">
        <v>130</v>
      </c>
      <c r="D12" s="241"/>
      <c r="E12" s="241">
        <v>131</v>
      </c>
      <c r="F12" s="241">
        <v>132</v>
      </c>
      <c r="G12" s="241">
        <v>133</v>
      </c>
      <c r="H12" s="241"/>
      <c r="I12" s="241">
        <v>134</v>
      </c>
      <c r="J12" s="241"/>
      <c r="K12" s="241">
        <v>135</v>
      </c>
      <c r="L12" s="241">
        <v>136</v>
      </c>
      <c r="M12" s="241">
        <v>137</v>
      </c>
      <c r="N12" s="241"/>
      <c r="O12" s="241">
        <v>138</v>
      </c>
      <c r="P12" s="241"/>
      <c r="Q12" s="241">
        <v>139</v>
      </c>
      <c r="R12" s="241">
        <v>140</v>
      </c>
      <c r="S12" s="241">
        <v>141</v>
      </c>
      <c r="T12" s="241"/>
      <c r="U12" s="241">
        <v>142</v>
      </c>
      <c r="V12" s="241"/>
      <c r="W12" s="241">
        <v>143</v>
      </c>
      <c r="X12" s="241">
        <v>144</v>
      </c>
      <c r="Y12" s="241">
        <v>145</v>
      </c>
      <c r="Z12" s="241"/>
      <c r="AA12" s="241">
        <v>146</v>
      </c>
      <c r="AB12" s="241"/>
      <c r="AC12" s="241">
        <v>147</v>
      </c>
      <c r="AD12" s="241">
        <v>148</v>
      </c>
      <c r="AE12" s="241">
        <v>149</v>
      </c>
      <c r="AF12" s="241"/>
      <c r="AG12" s="241">
        <v>150</v>
      </c>
      <c r="AH12" s="241"/>
      <c r="AI12" s="241">
        <v>151</v>
      </c>
      <c r="AJ12" s="241">
        <v>152</v>
      </c>
      <c r="AK12" s="241">
        <v>153</v>
      </c>
      <c r="AL12" s="241"/>
      <c r="AM12" s="241">
        <v>154</v>
      </c>
      <c r="AN12" s="241"/>
      <c r="AO12" s="241">
        <v>155</v>
      </c>
      <c r="AP12" s="241">
        <v>156</v>
      </c>
      <c r="AQ12" s="241">
        <v>157</v>
      </c>
      <c r="AR12" s="241"/>
      <c r="AS12" s="241">
        <v>158</v>
      </c>
      <c r="AT12" s="241"/>
      <c r="AU12" s="241">
        <v>159</v>
      </c>
      <c r="AV12" s="241">
        <v>160</v>
      </c>
      <c r="AW12" s="241">
        <v>161</v>
      </c>
      <c r="AX12" s="241"/>
      <c r="AY12" s="241">
        <v>162</v>
      </c>
      <c r="AZ12" s="241"/>
      <c r="BA12" s="241">
        <v>163</v>
      </c>
      <c r="BB12" s="241">
        <v>164</v>
      </c>
      <c r="BC12" s="241">
        <v>165</v>
      </c>
      <c r="BD12" s="241"/>
      <c r="BE12" s="241">
        <v>166</v>
      </c>
      <c r="BF12" s="241"/>
      <c r="BG12" s="241">
        <v>167</v>
      </c>
      <c r="BH12" s="241">
        <v>168</v>
      </c>
      <c r="BI12" s="241">
        <v>169</v>
      </c>
      <c r="BJ12" s="241"/>
      <c r="BK12" s="241">
        <v>170</v>
      </c>
      <c r="BL12" s="241"/>
      <c r="BM12" s="241">
        <v>171</v>
      </c>
      <c r="BN12" s="241">
        <v>172</v>
      </c>
      <c r="BO12" s="241">
        <v>173</v>
      </c>
      <c r="BP12" s="241"/>
      <c r="BQ12" s="241">
        <v>174</v>
      </c>
      <c r="BR12" s="241"/>
      <c r="BS12" s="241">
        <v>175</v>
      </c>
      <c r="BT12" s="241">
        <v>176</v>
      </c>
      <c r="BU12" s="241">
        <v>177</v>
      </c>
      <c r="BV12" s="241"/>
      <c r="BW12" s="241">
        <v>178</v>
      </c>
      <c r="BX12" s="241"/>
      <c r="BY12" s="241">
        <v>179</v>
      </c>
      <c r="BZ12" s="241">
        <v>180</v>
      </c>
      <c r="CA12" s="241">
        <v>181</v>
      </c>
      <c r="CB12" s="241">
        <v>182</v>
      </c>
      <c r="CC12" s="241">
        <v>183</v>
      </c>
      <c r="CD12" s="241">
        <v>184</v>
      </c>
      <c r="CE12" s="241">
        <v>185</v>
      </c>
      <c r="CF12" s="241">
        <v>186</v>
      </c>
      <c r="CG12" s="241">
        <v>187</v>
      </c>
      <c r="CH12" s="241">
        <v>188</v>
      </c>
      <c r="CI12" s="241">
        <v>189</v>
      </c>
    </row>
    <row r="13" ht="14.4" spans="1:87">
      <c r="A13" s="12" t="s">
        <v>440</v>
      </c>
      <c r="B13" s="240"/>
      <c r="C13" s="241">
        <v>131</v>
      </c>
      <c r="D13" s="241"/>
      <c r="E13" s="241">
        <v>132</v>
      </c>
      <c r="F13" s="241">
        <v>133</v>
      </c>
      <c r="G13" s="241">
        <v>134</v>
      </c>
      <c r="H13" s="241"/>
      <c r="I13" s="241">
        <v>135</v>
      </c>
      <c r="J13" s="241"/>
      <c r="K13" s="241">
        <v>136</v>
      </c>
      <c r="L13" s="241">
        <v>137</v>
      </c>
      <c r="M13" s="241">
        <v>138</v>
      </c>
      <c r="N13" s="241"/>
      <c r="O13" s="241">
        <v>139</v>
      </c>
      <c r="P13" s="241"/>
      <c r="Q13" s="241">
        <v>140</v>
      </c>
      <c r="R13" s="241">
        <v>141</v>
      </c>
      <c r="S13" s="241">
        <v>142</v>
      </c>
      <c r="T13" s="241"/>
      <c r="U13" s="241">
        <v>143</v>
      </c>
      <c r="V13" s="241"/>
      <c r="W13" s="241">
        <v>144</v>
      </c>
      <c r="X13" s="241">
        <v>145</v>
      </c>
      <c r="Y13" s="241">
        <v>146</v>
      </c>
      <c r="Z13" s="241"/>
      <c r="AA13" s="241">
        <v>147</v>
      </c>
      <c r="AB13" s="241"/>
      <c r="AC13" s="241">
        <v>148</v>
      </c>
      <c r="AD13" s="241">
        <v>149</v>
      </c>
      <c r="AE13" s="241">
        <v>150</v>
      </c>
      <c r="AF13" s="241"/>
      <c r="AG13" s="241">
        <v>151</v>
      </c>
      <c r="AH13" s="241"/>
      <c r="AI13" s="241">
        <v>152</v>
      </c>
      <c r="AJ13" s="241">
        <v>153</v>
      </c>
      <c r="AK13" s="241">
        <v>154</v>
      </c>
      <c r="AL13" s="241"/>
      <c r="AM13" s="241">
        <v>155</v>
      </c>
      <c r="AN13" s="241"/>
      <c r="AO13" s="241">
        <v>156</v>
      </c>
      <c r="AP13" s="241">
        <v>157</v>
      </c>
      <c r="AQ13" s="241">
        <v>158</v>
      </c>
      <c r="AR13" s="241"/>
      <c r="AS13" s="241">
        <v>159</v>
      </c>
      <c r="AT13" s="241"/>
      <c r="AU13" s="241">
        <v>160</v>
      </c>
      <c r="AV13" s="241">
        <v>161</v>
      </c>
      <c r="AW13" s="241">
        <v>162</v>
      </c>
      <c r="AX13" s="241"/>
      <c r="AY13" s="241">
        <v>163</v>
      </c>
      <c r="AZ13" s="241"/>
      <c r="BA13" s="241">
        <v>164</v>
      </c>
      <c r="BB13" s="241">
        <v>165</v>
      </c>
      <c r="BC13" s="241">
        <v>166</v>
      </c>
      <c r="BD13" s="241"/>
      <c r="BE13" s="241">
        <v>167</v>
      </c>
      <c r="BF13" s="241"/>
      <c r="BG13" s="241">
        <v>168</v>
      </c>
      <c r="BH13" s="241">
        <v>169</v>
      </c>
      <c r="BI13" s="241">
        <v>170</v>
      </c>
      <c r="BJ13" s="241"/>
      <c r="BK13" s="241">
        <v>171</v>
      </c>
      <c r="BL13" s="241"/>
      <c r="BM13" s="241">
        <v>172</v>
      </c>
      <c r="BN13" s="241">
        <v>173</v>
      </c>
      <c r="BO13" s="241">
        <v>174</v>
      </c>
      <c r="BP13" s="241"/>
      <c r="BQ13" s="241">
        <v>175</v>
      </c>
      <c r="BR13" s="241"/>
      <c r="BS13" s="241">
        <v>176</v>
      </c>
      <c r="BT13" s="241">
        <v>177</v>
      </c>
      <c r="BU13" s="241">
        <v>178</v>
      </c>
      <c r="BV13" s="241"/>
      <c r="BW13" s="241">
        <v>179</v>
      </c>
      <c r="BX13" s="241"/>
      <c r="BY13" s="241">
        <v>180</v>
      </c>
      <c r="BZ13" s="241">
        <v>181</v>
      </c>
      <c r="CA13" s="241">
        <v>182</v>
      </c>
      <c r="CB13" s="241">
        <v>183</v>
      </c>
      <c r="CC13" s="241">
        <v>184</v>
      </c>
      <c r="CD13" s="241">
        <v>185</v>
      </c>
      <c r="CE13" s="241">
        <v>186</v>
      </c>
      <c r="CF13" s="241">
        <v>187</v>
      </c>
      <c r="CG13" s="241">
        <v>188</v>
      </c>
      <c r="CH13" s="241">
        <v>189</v>
      </c>
      <c r="CI13" s="241">
        <v>190</v>
      </c>
    </row>
    <row r="14" ht="14.4" spans="1:87">
      <c r="A14" s="239" t="s">
        <v>441</v>
      </c>
      <c r="B14" s="240"/>
      <c r="C14" s="241">
        <v>132</v>
      </c>
      <c r="D14" s="241"/>
      <c r="E14" s="241">
        <v>133</v>
      </c>
      <c r="F14" s="241">
        <v>134</v>
      </c>
      <c r="G14" s="241">
        <v>135</v>
      </c>
      <c r="H14" s="241"/>
      <c r="I14" s="241">
        <v>136</v>
      </c>
      <c r="J14" s="241"/>
      <c r="K14" s="241">
        <v>137</v>
      </c>
      <c r="L14" s="241">
        <v>138</v>
      </c>
      <c r="M14" s="241">
        <v>139</v>
      </c>
      <c r="N14" s="241"/>
      <c r="O14" s="241">
        <v>140</v>
      </c>
      <c r="P14" s="241"/>
      <c r="Q14" s="241">
        <v>141</v>
      </c>
      <c r="R14" s="241">
        <v>142</v>
      </c>
      <c r="S14" s="241">
        <v>143</v>
      </c>
      <c r="T14" s="241"/>
      <c r="U14" s="241">
        <v>144</v>
      </c>
      <c r="V14" s="241"/>
      <c r="W14" s="241">
        <v>145</v>
      </c>
      <c r="X14" s="241">
        <v>146</v>
      </c>
      <c r="Y14" s="241">
        <v>147</v>
      </c>
      <c r="Z14" s="241"/>
      <c r="AA14" s="241">
        <v>148</v>
      </c>
      <c r="AB14" s="241"/>
      <c r="AC14" s="241">
        <v>149</v>
      </c>
      <c r="AD14" s="241">
        <v>150</v>
      </c>
      <c r="AE14" s="241">
        <v>151</v>
      </c>
      <c r="AF14" s="241"/>
      <c r="AG14" s="241">
        <v>152</v>
      </c>
      <c r="AH14" s="241"/>
      <c r="AI14" s="241">
        <v>153</v>
      </c>
      <c r="AJ14" s="241">
        <v>154</v>
      </c>
      <c r="AK14" s="241">
        <v>155</v>
      </c>
      <c r="AL14" s="241"/>
      <c r="AM14" s="241">
        <v>156</v>
      </c>
      <c r="AN14" s="241"/>
      <c r="AO14" s="241">
        <v>157</v>
      </c>
      <c r="AP14" s="241">
        <v>158</v>
      </c>
      <c r="AQ14" s="241">
        <v>159</v>
      </c>
      <c r="AR14" s="241"/>
      <c r="AS14" s="241">
        <v>160</v>
      </c>
      <c r="AT14" s="241"/>
      <c r="AU14" s="241">
        <v>161</v>
      </c>
      <c r="AV14" s="241">
        <v>162</v>
      </c>
      <c r="AW14" s="241">
        <v>163</v>
      </c>
      <c r="AX14" s="241"/>
      <c r="AY14" s="241">
        <v>164</v>
      </c>
      <c r="AZ14" s="241"/>
      <c r="BA14" s="241">
        <v>165</v>
      </c>
      <c r="BB14" s="241">
        <v>166</v>
      </c>
      <c r="BC14" s="241">
        <v>167</v>
      </c>
      <c r="BD14" s="241"/>
      <c r="BE14" s="241">
        <v>168</v>
      </c>
      <c r="BF14" s="241"/>
      <c r="BG14" s="241">
        <v>169</v>
      </c>
      <c r="BH14" s="241">
        <v>170</v>
      </c>
      <c r="BI14" s="241">
        <v>171</v>
      </c>
      <c r="BJ14" s="241"/>
      <c r="BK14" s="241">
        <v>172</v>
      </c>
      <c r="BL14" s="241"/>
      <c r="BM14" s="241">
        <v>173</v>
      </c>
      <c r="BN14" s="241">
        <v>174</v>
      </c>
      <c r="BO14" s="241">
        <v>175</v>
      </c>
      <c r="BP14" s="241"/>
      <c r="BQ14" s="241">
        <v>176</v>
      </c>
      <c r="BR14" s="241"/>
      <c r="BS14" s="241">
        <v>177</v>
      </c>
      <c r="BT14" s="241">
        <v>178</v>
      </c>
      <c r="BU14" s="241">
        <v>179</v>
      </c>
      <c r="BV14" s="241"/>
      <c r="BW14" s="241">
        <v>180</v>
      </c>
      <c r="BX14" s="241"/>
      <c r="BY14" s="241">
        <v>181</v>
      </c>
      <c r="BZ14" s="241">
        <v>182</v>
      </c>
      <c r="CA14" s="241">
        <v>183</v>
      </c>
      <c r="CB14" s="241">
        <v>184</v>
      </c>
      <c r="CC14" s="241">
        <v>185</v>
      </c>
      <c r="CD14" s="241">
        <v>186</v>
      </c>
      <c r="CE14" s="241">
        <v>187</v>
      </c>
      <c r="CF14" s="241">
        <v>188</v>
      </c>
      <c r="CG14" s="241">
        <v>189</v>
      </c>
      <c r="CH14" s="241">
        <v>190</v>
      </c>
      <c r="CI14" s="241">
        <v>191</v>
      </c>
    </row>
    <row r="15" ht="14.4" spans="1:87">
      <c r="A15" s="239" t="s">
        <v>632</v>
      </c>
      <c r="B15" s="240"/>
      <c r="C15" s="241">
        <v>133</v>
      </c>
      <c r="D15" s="241"/>
      <c r="E15" s="241">
        <v>134</v>
      </c>
      <c r="F15" s="241">
        <v>135</v>
      </c>
      <c r="G15" s="241">
        <v>136</v>
      </c>
      <c r="H15" s="241"/>
      <c r="I15" s="241">
        <v>137</v>
      </c>
      <c r="J15" s="241"/>
      <c r="K15" s="241">
        <v>138</v>
      </c>
      <c r="L15" s="241">
        <v>139</v>
      </c>
      <c r="M15" s="241">
        <v>140</v>
      </c>
      <c r="N15" s="241"/>
      <c r="O15" s="241">
        <v>141</v>
      </c>
      <c r="P15" s="241"/>
      <c r="Q15" s="241">
        <v>142</v>
      </c>
      <c r="R15" s="241">
        <v>143</v>
      </c>
      <c r="S15" s="241">
        <v>144</v>
      </c>
      <c r="T15" s="241"/>
      <c r="U15" s="241">
        <v>145</v>
      </c>
      <c r="V15" s="241"/>
      <c r="W15" s="241">
        <v>146</v>
      </c>
      <c r="X15" s="241">
        <v>147</v>
      </c>
      <c r="Y15" s="241">
        <v>148</v>
      </c>
      <c r="Z15" s="241"/>
      <c r="AA15" s="241">
        <v>149</v>
      </c>
      <c r="AB15" s="241"/>
      <c r="AC15" s="241">
        <v>150</v>
      </c>
      <c r="AD15" s="241">
        <v>151</v>
      </c>
      <c r="AE15" s="241">
        <v>152</v>
      </c>
      <c r="AF15" s="241"/>
      <c r="AG15" s="241">
        <v>153</v>
      </c>
      <c r="AH15" s="241"/>
      <c r="AI15" s="241">
        <v>154</v>
      </c>
      <c r="AJ15" s="241">
        <v>155</v>
      </c>
      <c r="AK15" s="241">
        <v>156</v>
      </c>
      <c r="AL15" s="241"/>
      <c r="AM15" s="241">
        <v>157</v>
      </c>
      <c r="AN15" s="241"/>
      <c r="AO15" s="241">
        <v>158</v>
      </c>
      <c r="AP15" s="241">
        <v>159</v>
      </c>
      <c r="AQ15" s="241">
        <v>160</v>
      </c>
      <c r="AR15" s="241"/>
      <c r="AS15" s="241">
        <v>161</v>
      </c>
      <c r="AT15" s="241"/>
      <c r="AU15" s="241">
        <v>162</v>
      </c>
      <c r="AV15" s="241">
        <v>163</v>
      </c>
      <c r="AW15" s="241">
        <v>164</v>
      </c>
      <c r="AX15" s="241"/>
      <c r="AY15" s="241">
        <v>165</v>
      </c>
      <c r="AZ15" s="241"/>
      <c r="BA15" s="241">
        <v>166</v>
      </c>
      <c r="BB15" s="241">
        <v>167</v>
      </c>
      <c r="BC15" s="241">
        <v>168</v>
      </c>
      <c r="BD15" s="241"/>
      <c r="BE15" s="241">
        <v>169</v>
      </c>
      <c r="BF15" s="241"/>
      <c r="BG15" s="241">
        <v>170</v>
      </c>
      <c r="BH15" s="241">
        <v>171</v>
      </c>
      <c r="BI15" s="241">
        <v>172</v>
      </c>
      <c r="BJ15" s="241"/>
      <c r="BK15" s="241">
        <v>173</v>
      </c>
      <c r="BL15" s="241"/>
      <c r="BM15" s="241">
        <v>174</v>
      </c>
      <c r="BN15" s="241">
        <v>175</v>
      </c>
      <c r="BO15" s="241">
        <v>176</v>
      </c>
      <c r="BP15" s="241"/>
      <c r="BQ15" s="241">
        <v>177</v>
      </c>
      <c r="BR15" s="241"/>
      <c r="BS15" s="241">
        <v>178</v>
      </c>
      <c r="BT15" s="241">
        <v>179</v>
      </c>
      <c r="BU15" s="241">
        <v>180</v>
      </c>
      <c r="BV15" s="241"/>
      <c r="BW15" s="241">
        <v>181</v>
      </c>
      <c r="BX15" s="241"/>
      <c r="BY15" s="241">
        <v>182</v>
      </c>
      <c r="BZ15" s="241">
        <v>183</v>
      </c>
      <c r="CA15" s="241">
        <v>184</v>
      </c>
      <c r="CB15" s="241">
        <v>185</v>
      </c>
      <c r="CC15" s="241">
        <v>186</v>
      </c>
      <c r="CD15" s="241">
        <v>187</v>
      </c>
      <c r="CE15" s="241">
        <v>188</v>
      </c>
      <c r="CF15" s="241">
        <v>189</v>
      </c>
      <c r="CG15" s="241">
        <v>190</v>
      </c>
      <c r="CH15" s="241">
        <v>191</v>
      </c>
      <c r="CI15" s="241">
        <v>192</v>
      </c>
    </row>
    <row r="16" ht="14.4" spans="1:87">
      <c r="A16" s="239" t="s">
        <v>633</v>
      </c>
      <c r="B16" s="240"/>
      <c r="C16" s="241">
        <v>134</v>
      </c>
      <c r="D16" s="241"/>
      <c r="E16" s="241">
        <v>135</v>
      </c>
      <c r="F16" s="241">
        <v>136</v>
      </c>
      <c r="G16" s="241">
        <v>137</v>
      </c>
      <c r="H16" s="241"/>
      <c r="I16" s="241">
        <v>138</v>
      </c>
      <c r="J16" s="241"/>
      <c r="K16" s="241">
        <v>139</v>
      </c>
      <c r="L16" s="241">
        <v>140</v>
      </c>
      <c r="M16" s="241">
        <v>141</v>
      </c>
      <c r="N16" s="241"/>
      <c r="O16" s="241">
        <v>142</v>
      </c>
      <c r="P16" s="241"/>
      <c r="Q16" s="241">
        <v>143</v>
      </c>
      <c r="R16" s="241">
        <v>144</v>
      </c>
      <c r="S16" s="241">
        <v>145</v>
      </c>
      <c r="T16" s="241"/>
      <c r="U16" s="241">
        <v>146</v>
      </c>
      <c r="V16" s="241"/>
      <c r="W16" s="241">
        <v>147</v>
      </c>
      <c r="X16" s="241">
        <v>148</v>
      </c>
      <c r="Y16" s="241">
        <v>149</v>
      </c>
      <c r="Z16" s="241"/>
      <c r="AA16" s="241">
        <v>150</v>
      </c>
      <c r="AB16" s="241"/>
      <c r="AC16" s="241">
        <v>151</v>
      </c>
      <c r="AD16" s="241">
        <v>152</v>
      </c>
      <c r="AE16" s="241">
        <v>153</v>
      </c>
      <c r="AF16" s="241"/>
      <c r="AG16" s="241">
        <v>154</v>
      </c>
      <c r="AH16" s="241"/>
      <c r="AI16" s="241">
        <v>155</v>
      </c>
      <c r="AJ16" s="241">
        <v>156</v>
      </c>
      <c r="AK16" s="241">
        <v>157</v>
      </c>
      <c r="AL16" s="241"/>
      <c r="AM16" s="241">
        <v>158</v>
      </c>
      <c r="AN16" s="241"/>
      <c r="AO16" s="241">
        <v>159</v>
      </c>
      <c r="AP16" s="241">
        <v>160</v>
      </c>
      <c r="AQ16" s="241">
        <v>161</v>
      </c>
      <c r="AR16" s="241"/>
      <c r="AS16" s="241">
        <v>162</v>
      </c>
      <c r="AT16" s="241"/>
      <c r="AU16" s="241">
        <v>163</v>
      </c>
      <c r="AV16" s="241">
        <v>164</v>
      </c>
      <c r="AW16" s="241">
        <v>165</v>
      </c>
      <c r="AX16" s="241"/>
      <c r="AY16" s="241">
        <v>166</v>
      </c>
      <c r="AZ16" s="241"/>
      <c r="BA16" s="241">
        <v>167</v>
      </c>
      <c r="BB16" s="241">
        <v>168</v>
      </c>
      <c r="BC16" s="241">
        <v>169</v>
      </c>
      <c r="BD16" s="241"/>
      <c r="BE16" s="241">
        <v>170</v>
      </c>
      <c r="BF16" s="241"/>
      <c r="BG16" s="241">
        <v>171</v>
      </c>
      <c r="BH16" s="241">
        <v>172</v>
      </c>
      <c r="BI16" s="241">
        <v>173</v>
      </c>
      <c r="BJ16" s="241"/>
      <c r="BK16" s="241">
        <v>174</v>
      </c>
      <c r="BL16" s="241"/>
      <c r="BM16" s="241">
        <v>175</v>
      </c>
      <c r="BN16" s="241">
        <v>176</v>
      </c>
      <c r="BO16" s="241">
        <v>177</v>
      </c>
      <c r="BP16" s="241"/>
      <c r="BQ16" s="241">
        <v>178</v>
      </c>
      <c r="BR16" s="241"/>
      <c r="BS16" s="241">
        <v>179</v>
      </c>
      <c r="BT16" s="241">
        <v>180</v>
      </c>
      <c r="BU16" s="241">
        <v>181</v>
      </c>
      <c r="BV16" s="241"/>
      <c r="BW16" s="241">
        <v>182</v>
      </c>
      <c r="BX16" s="241"/>
      <c r="BY16" s="241">
        <v>183</v>
      </c>
      <c r="BZ16" s="241">
        <v>184</v>
      </c>
      <c r="CA16" s="241">
        <v>185</v>
      </c>
      <c r="CB16" s="241">
        <v>186</v>
      </c>
      <c r="CC16" s="241">
        <v>187</v>
      </c>
      <c r="CD16" s="241">
        <v>188</v>
      </c>
      <c r="CE16" s="241">
        <v>189</v>
      </c>
      <c r="CF16" s="241">
        <v>190</v>
      </c>
      <c r="CG16" s="241">
        <v>191</v>
      </c>
      <c r="CH16" s="241">
        <v>192</v>
      </c>
      <c r="CI16" s="241">
        <v>193</v>
      </c>
    </row>
    <row r="17" ht="14.4" spans="1:87">
      <c r="A17" s="12" t="s">
        <v>634</v>
      </c>
      <c r="B17" s="240"/>
      <c r="C17" s="241">
        <v>135</v>
      </c>
      <c r="D17" s="241"/>
      <c r="E17" s="241">
        <v>136</v>
      </c>
      <c r="F17" s="241">
        <v>137</v>
      </c>
      <c r="G17" s="241">
        <v>138</v>
      </c>
      <c r="H17" s="241"/>
      <c r="I17" s="241">
        <v>139</v>
      </c>
      <c r="J17" s="241"/>
      <c r="K17" s="241">
        <v>140</v>
      </c>
      <c r="L17" s="241">
        <v>141</v>
      </c>
      <c r="M17" s="241">
        <v>142</v>
      </c>
      <c r="N17" s="241"/>
      <c r="O17" s="241">
        <v>143</v>
      </c>
      <c r="P17" s="241"/>
      <c r="Q17" s="241">
        <v>144</v>
      </c>
      <c r="R17" s="241">
        <v>145</v>
      </c>
      <c r="S17" s="241">
        <v>146</v>
      </c>
      <c r="T17" s="241"/>
      <c r="U17" s="241">
        <v>147</v>
      </c>
      <c r="V17" s="241"/>
      <c r="W17" s="241">
        <v>148</v>
      </c>
      <c r="X17" s="241">
        <v>149</v>
      </c>
      <c r="Y17" s="241">
        <v>150</v>
      </c>
      <c r="Z17" s="241"/>
      <c r="AA17" s="241">
        <v>151</v>
      </c>
      <c r="AB17" s="241"/>
      <c r="AC17" s="241">
        <v>152</v>
      </c>
      <c r="AD17" s="241">
        <v>153</v>
      </c>
      <c r="AE17" s="241">
        <v>154</v>
      </c>
      <c r="AF17" s="241"/>
      <c r="AG17" s="241">
        <v>155</v>
      </c>
      <c r="AH17" s="241"/>
      <c r="AI17" s="241">
        <v>156</v>
      </c>
      <c r="AJ17" s="241">
        <v>157</v>
      </c>
      <c r="AK17" s="241">
        <v>158</v>
      </c>
      <c r="AL17" s="241"/>
      <c r="AM17" s="241">
        <v>159</v>
      </c>
      <c r="AN17" s="241"/>
      <c r="AO17" s="241">
        <v>160</v>
      </c>
      <c r="AP17" s="241">
        <v>161</v>
      </c>
      <c r="AQ17" s="241">
        <v>162</v>
      </c>
      <c r="AR17" s="241"/>
      <c r="AS17" s="241">
        <v>163</v>
      </c>
      <c r="AT17" s="241"/>
      <c r="AU17" s="241">
        <v>164</v>
      </c>
      <c r="AV17" s="241">
        <v>165</v>
      </c>
      <c r="AW17" s="241">
        <v>166</v>
      </c>
      <c r="AX17" s="241"/>
      <c r="AY17" s="241">
        <v>167</v>
      </c>
      <c r="AZ17" s="241"/>
      <c r="BA17" s="241">
        <v>168</v>
      </c>
      <c r="BB17" s="241">
        <v>169</v>
      </c>
      <c r="BC17" s="241">
        <v>170</v>
      </c>
      <c r="BD17" s="241"/>
      <c r="BE17" s="241">
        <v>171</v>
      </c>
      <c r="BF17" s="241"/>
      <c r="BG17" s="241">
        <v>172</v>
      </c>
      <c r="BH17" s="241">
        <v>173</v>
      </c>
      <c r="BI17" s="241">
        <v>174</v>
      </c>
      <c r="BJ17" s="241"/>
      <c r="BK17" s="241">
        <v>175</v>
      </c>
      <c r="BL17" s="241"/>
      <c r="BM17" s="241">
        <v>176</v>
      </c>
      <c r="BN17" s="241">
        <v>177</v>
      </c>
      <c r="BO17" s="241">
        <v>178</v>
      </c>
      <c r="BP17" s="241"/>
      <c r="BQ17" s="241">
        <v>179</v>
      </c>
      <c r="BR17" s="241"/>
      <c r="BS17" s="241">
        <v>180</v>
      </c>
      <c r="BT17" s="241">
        <v>181</v>
      </c>
      <c r="BU17" s="241">
        <v>182</v>
      </c>
      <c r="BV17" s="241"/>
      <c r="BW17" s="241">
        <v>183</v>
      </c>
      <c r="BX17" s="241"/>
      <c r="BY17" s="241">
        <v>184</v>
      </c>
      <c r="BZ17" s="241">
        <v>185</v>
      </c>
      <c r="CA17" s="241">
        <v>186</v>
      </c>
      <c r="CB17" s="241">
        <v>187</v>
      </c>
      <c r="CC17" s="241">
        <v>188</v>
      </c>
      <c r="CD17" s="241">
        <v>189</v>
      </c>
      <c r="CE17" s="241">
        <v>190</v>
      </c>
      <c r="CF17" s="241">
        <v>191</v>
      </c>
      <c r="CG17" s="241">
        <v>192</v>
      </c>
      <c r="CH17" s="241">
        <v>193</v>
      </c>
      <c r="CI17" s="241">
        <v>194</v>
      </c>
    </row>
    <row r="18" ht="14.4" spans="1:87">
      <c r="A18" s="12" t="s">
        <v>635</v>
      </c>
      <c r="B18" s="240"/>
      <c r="C18" s="241">
        <v>136</v>
      </c>
      <c r="D18" s="241"/>
      <c r="E18" s="241">
        <v>137</v>
      </c>
      <c r="F18" s="241">
        <v>138</v>
      </c>
      <c r="G18" s="241">
        <v>139</v>
      </c>
      <c r="H18" s="241"/>
      <c r="I18" s="241">
        <v>140</v>
      </c>
      <c r="J18" s="241"/>
      <c r="K18" s="241">
        <v>141</v>
      </c>
      <c r="L18" s="241">
        <v>142</v>
      </c>
      <c r="M18" s="241">
        <v>143</v>
      </c>
      <c r="N18" s="241"/>
      <c r="O18" s="241">
        <v>144</v>
      </c>
      <c r="P18" s="241"/>
      <c r="Q18" s="241">
        <v>145</v>
      </c>
      <c r="R18" s="241">
        <v>146</v>
      </c>
      <c r="S18" s="241">
        <v>147</v>
      </c>
      <c r="T18" s="241"/>
      <c r="U18" s="241">
        <v>148</v>
      </c>
      <c r="V18" s="241"/>
      <c r="W18" s="241">
        <v>149</v>
      </c>
      <c r="X18" s="241">
        <v>150</v>
      </c>
      <c r="Y18" s="241">
        <v>151</v>
      </c>
      <c r="Z18" s="241"/>
      <c r="AA18" s="241">
        <v>152</v>
      </c>
      <c r="AB18" s="241"/>
      <c r="AC18" s="241">
        <v>153</v>
      </c>
      <c r="AD18" s="241">
        <v>154</v>
      </c>
      <c r="AE18" s="241">
        <v>155</v>
      </c>
      <c r="AF18" s="241"/>
      <c r="AG18" s="241">
        <v>156</v>
      </c>
      <c r="AH18" s="241"/>
      <c r="AI18" s="241">
        <v>157</v>
      </c>
      <c r="AJ18" s="241">
        <v>158</v>
      </c>
      <c r="AK18" s="241">
        <v>159</v>
      </c>
      <c r="AL18" s="241"/>
      <c r="AM18" s="241">
        <v>160</v>
      </c>
      <c r="AN18" s="241"/>
      <c r="AO18" s="241">
        <v>161</v>
      </c>
      <c r="AP18" s="241">
        <v>162</v>
      </c>
      <c r="AQ18" s="241">
        <v>163</v>
      </c>
      <c r="AR18" s="241"/>
      <c r="AS18" s="241">
        <v>164</v>
      </c>
      <c r="AT18" s="241"/>
      <c r="AU18" s="241">
        <v>165</v>
      </c>
      <c r="AV18" s="241">
        <v>166</v>
      </c>
      <c r="AW18" s="241">
        <v>167</v>
      </c>
      <c r="AX18" s="241"/>
      <c r="AY18" s="241">
        <v>168</v>
      </c>
      <c r="AZ18" s="241"/>
      <c r="BA18" s="241">
        <v>169</v>
      </c>
      <c r="BB18" s="241">
        <v>170</v>
      </c>
      <c r="BC18" s="241">
        <v>171</v>
      </c>
      <c r="BD18" s="241"/>
      <c r="BE18" s="241">
        <v>172</v>
      </c>
      <c r="BF18" s="241"/>
      <c r="BG18" s="241">
        <v>173</v>
      </c>
      <c r="BH18" s="241">
        <v>174</v>
      </c>
      <c r="BI18" s="241">
        <v>175</v>
      </c>
      <c r="BJ18" s="241"/>
      <c r="BK18" s="241">
        <v>176</v>
      </c>
      <c r="BL18" s="241"/>
      <c r="BM18" s="241">
        <v>177</v>
      </c>
      <c r="BN18" s="241">
        <v>178</v>
      </c>
      <c r="BO18" s="241">
        <v>179</v>
      </c>
      <c r="BP18" s="241"/>
      <c r="BQ18" s="241">
        <v>180</v>
      </c>
      <c r="BR18" s="241"/>
      <c r="BS18" s="241">
        <v>181</v>
      </c>
      <c r="BT18" s="241">
        <v>182</v>
      </c>
      <c r="BU18" s="241">
        <v>183</v>
      </c>
      <c r="BV18" s="241"/>
      <c r="BW18" s="241">
        <v>184</v>
      </c>
      <c r="BX18" s="241"/>
      <c r="BY18" s="241">
        <v>185</v>
      </c>
      <c r="BZ18" s="241">
        <v>186</v>
      </c>
      <c r="CA18" s="241">
        <v>187</v>
      </c>
      <c r="CB18" s="241">
        <v>188</v>
      </c>
      <c r="CC18" s="241">
        <v>189</v>
      </c>
      <c r="CD18" s="241">
        <v>190</v>
      </c>
      <c r="CE18" s="241">
        <v>191</v>
      </c>
      <c r="CF18" s="241">
        <v>192</v>
      </c>
      <c r="CG18" s="241">
        <v>193</v>
      </c>
      <c r="CH18" s="241">
        <v>194</v>
      </c>
      <c r="CI18" s="241">
        <v>195</v>
      </c>
    </row>
    <row r="19" ht="14.4" spans="1:87">
      <c r="A19" s="239" t="s">
        <v>636</v>
      </c>
      <c r="B19" s="240"/>
      <c r="C19" s="241">
        <v>137</v>
      </c>
      <c r="D19" s="241"/>
      <c r="E19" s="241">
        <v>138</v>
      </c>
      <c r="F19" s="241">
        <v>139</v>
      </c>
      <c r="G19" s="241">
        <v>140</v>
      </c>
      <c r="H19" s="241"/>
      <c r="I19" s="241">
        <v>141</v>
      </c>
      <c r="J19" s="241"/>
      <c r="K19" s="241">
        <v>142</v>
      </c>
      <c r="L19" s="241">
        <v>143</v>
      </c>
      <c r="M19" s="241">
        <v>144</v>
      </c>
      <c r="N19" s="241"/>
      <c r="O19" s="241">
        <v>145</v>
      </c>
      <c r="P19" s="241"/>
      <c r="Q19" s="241">
        <v>146</v>
      </c>
      <c r="R19" s="241">
        <v>147</v>
      </c>
      <c r="S19" s="241">
        <v>148</v>
      </c>
      <c r="T19" s="241"/>
      <c r="U19" s="241">
        <v>149</v>
      </c>
      <c r="V19" s="241"/>
      <c r="W19" s="241">
        <v>150</v>
      </c>
      <c r="X19" s="241">
        <v>151</v>
      </c>
      <c r="Y19" s="241">
        <v>152</v>
      </c>
      <c r="Z19" s="241"/>
      <c r="AA19" s="241">
        <v>153</v>
      </c>
      <c r="AB19" s="241"/>
      <c r="AC19" s="241">
        <v>154</v>
      </c>
      <c r="AD19" s="241">
        <v>155</v>
      </c>
      <c r="AE19" s="241">
        <v>156</v>
      </c>
      <c r="AF19" s="241"/>
      <c r="AG19" s="241">
        <v>157</v>
      </c>
      <c r="AH19" s="241"/>
      <c r="AI19" s="241">
        <v>158</v>
      </c>
      <c r="AJ19" s="241">
        <v>159</v>
      </c>
      <c r="AK19" s="241">
        <v>160</v>
      </c>
      <c r="AL19" s="241"/>
      <c r="AM19" s="241">
        <v>161</v>
      </c>
      <c r="AN19" s="241"/>
      <c r="AO19" s="241">
        <v>162</v>
      </c>
      <c r="AP19" s="241">
        <v>163</v>
      </c>
      <c r="AQ19" s="241">
        <v>164</v>
      </c>
      <c r="AR19" s="241"/>
      <c r="AS19" s="241">
        <v>165</v>
      </c>
      <c r="AT19" s="241"/>
      <c r="AU19" s="241">
        <v>166</v>
      </c>
      <c r="AV19" s="241">
        <v>167</v>
      </c>
      <c r="AW19" s="241">
        <v>168</v>
      </c>
      <c r="AX19" s="241"/>
      <c r="AY19" s="241">
        <v>169</v>
      </c>
      <c r="AZ19" s="241"/>
      <c r="BA19" s="241">
        <v>170</v>
      </c>
      <c r="BB19" s="241">
        <v>171</v>
      </c>
      <c r="BC19" s="241">
        <v>172</v>
      </c>
      <c r="BD19" s="241"/>
      <c r="BE19" s="241">
        <v>173</v>
      </c>
      <c r="BF19" s="241"/>
      <c r="BG19" s="241">
        <v>174</v>
      </c>
      <c r="BH19" s="241">
        <v>175</v>
      </c>
      <c r="BI19" s="241">
        <v>176</v>
      </c>
      <c r="BJ19" s="241"/>
      <c r="BK19" s="241">
        <v>177</v>
      </c>
      <c r="BL19" s="241"/>
      <c r="BM19" s="241">
        <v>178</v>
      </c>
      <c r="BN19" s="241">
        <v>179</v>
      </c>
      <c r="BO19" s="241">
        <v>180</v>
      </c>
      <c r="BP19" s="241"/>
      <c r="BQ19" s="241">
        <v>181</v>
      </c>
      <c r="BR19" s="241"/>
      <c r="BS19" s="241">
        <v>182</v>
      </c>
      <c r="BT19" s="241">
        <v>183</v>
      </c>
      <c r="BU19" s="241">
        <v>184</v>
      </c>
      <c r="BV19" s="241"/>
      <c r="BW19" s="241">
        <v>185</v>
      </c>
      <c r="BX19" s="241"/>
      <c r="BY19" s="241">
        <v>186</v>
      </c>
      <c r="BZ19" s="241">
        <v>187</v>
      </c>
      <c r="CA19" s="241">
        <v>188</v>
      </c>
      <c r="CB19" s="241">
        <v>189</v>
      </c>
      <c r="CC19" s="241">
        <v>190</v>
      </c>
      <c r="CD19" s="241">
        <v>191</v>
      </c>
      <c r="CE19" s="241">
        <v>192</v>
      </c>
      <c r="CF19" s="241">
        <v>193</v>
      </c>
      <c r="CG19" s="241">
        <v>194</v>
      </c>
      <c r="CH19" s="241">
        <v>195</v>
      </c>
      <c r="CI19" s="241">
        <v>196</v>
      </c>
    </row>
    <row r="20" ht="14.4" spans="1:87">
      <c r="A20" s="239" t="s">
        <v>637</v>
      </c>
      <c r="B20" s="240"/>
      <c r="C20" s="241">
        <v>138</v>
      </c>
      <c r="D20" s="241"/>
      <c r="E20" s="241">
        <v>139</v>
      </c>
      <c r="F20" s="241">
        <v>140</v>
      </c>
      <c r="G20" s="241">
        <v>141</v>
      </c>
      <c r="H20" s="241"/>
      <c r="I20" s="241">
        <v>142</v>
      </c>
      <c r="J20" s="241"/>
      <c r="K20" s="241">
        <v>143</v>
      </c>
      <c r="L20" s="241">
        <v>144</v>
      </c>
      <c r="M20" s="241">
        <v>145</v>
      </c>
      <c r="N20" s="241"/>
      <c r="O20" s="241">
        <v>146</v>
      </c>
      <c r="P20" s="241"/>
      <c r="Q20" s="241">
        <v>147</v>
      </c>
      <c r="R20" s="241">
        <v>148</v>
      </c>
      <c r="S20" s="241">
        <v>149</v>
      </c>
      <c r="T20" s="241"/>
      <c r="U20" s="241">
        <v>150</v>
      </c>
      <c r="V20" s="241"/>
      <c r="W20" s="241">
        <v>151</v>
      </c>
      <c r="X20" s="241">
        <v>152</v>
      </c>
      <c r="Y20" s="241">
        <v>153</v>
      </c>
      <c r="Z20" s="241"/>
      <c r="AA20" s="241">
        <v>154</v>
      </c>
      <c r="AB20" s="241"/>
      <c r="AC20" s="241">
        <v>155</v>
      </c>
      <c r="AD20" s="241">
        <v>156</v>
      </c>
      <c r="AE20" s="241">
        <v>157</v>
      </c>
      <c r="AF20" s="241"/>
      <c r="AG20" s="241">
        <v>158</v>
      </c>
      <c r="AH20" s="241"/>
      <c r="AI20" s="241">
        <v>159</v>
      </c>
      <c r="AJ20" s="241">
        <v>160</v>
      </c>
      <c r="AK20" s="241">
        <v>161</v>
      </c>
      <c r="AL20" s="241"/>
      <c r="AM20" s="241">
        <v>162</v>
      </c>
      <c r="AN20" s="241"/>
      <c r="AO20" s="241">
        <v>163</v>
      </c>
      <c r="AP20" s="241">
        <v>164</v>
      </c>
      <c r="AQ20" s="241">
        <v>165</v>
      </c>
      <c r="AR20" s="241"/>
      <c r="AS20" s="241">
        <v>166</v>
      </c>
      <c r="AT20" s="241"/>
      <c r="AU20" s="241">
        <v>167</v>
      </c>
      <c r="AV20" s="241">
        <v>168</v>
      </c>
      <c r="AW20" s="241">
        <v>169</v>
      </c>
      <c r="AX20" s="241"/>
      <c r="AY20" s="241">
        <v>170</v>
      </c>
      <c r="AZ20" s="241"/>
      <c r="BA20" s="241">
        <v>171</v>
      </c>
      <c r="BB20" s="241">
        <v>172</v>
      </c>
      <c r="BC20" s="241">
        <v>173</v>
      </c>
      <c r="BD20" s="241"/>
      <c r="BE20" s="241">
        <v>174</v>
      </c>
      <c r="BF20" s="241"/>
      <c r="BG20" s="241">
        <v>175</v>
      </c>
      <c r="BH20" s="241">
        <v>176</v>
      </c>
      <c r="BI20" s="241">
        <v>177</v>
      </c>
      <c r="BJ20" s="241"/>
      <c r="BK20" s="241">
        <v>178</v>
      </c>
      <c r="BL20" s="241"/>
      <c r="BM20" s="241">
        <v>179</v>
      </c>
      <c r="BN20" s="241">
        <v>180</v>
      </c>
      <c r="BO20" s="241">
        <v>181</v>
      </c>
      <c r="BP20" s="241"/>
      <c r="BQ20" s="241">
        <v>182</v>
      </c>
      <c r="BR20" s="241"/>
      <c r="BS20" s="241">
        <v>183</v>
      </c>
      <c r="BT20" s="241">
        <v>184</v>
      </c>
      <c r="BU20" s="241">
        <v>185</v>
      </c>
      <c r="BV20" s="241"/>
      <c r="BW20" s="241">
        <v>186</v>
      </c>
      <c r="BX20" s="241"/>
      <c r="BY20" s="241">
        <v>187</v>
      </c>
      <c r="BZ20" s="241">
        <v>188</v>
      </c>
      <c r="CA20" s="241">
        <v>189</v>
      </c>
      <c r="CB20" s="241">
        <v>190</v>
      </c>
      <c r="CC20" s="241">
        <v>191</v>
      </c>
      <c r="CD20" s="241">
        <v>192</v>
      </c>
      <c r="CE20" s="241">
        <v>193</v>
      </c>
      <c r="CF20" s="241">
        <v>194</v>
      </c>
      <c r="CG20" s="241">
        <v>195</v>
      </c>
      <c r="CH20" s="241">
        <v>196</v>
      </c>
      <c r="CI20" s="241">
        <v>197</v>
      </c>
    </row>
    <row r="21" ht="14.4" spans="1:87">
      <c r="A21" s="239" t="s">
        <v>638</v>
      </c>
      <c r="B21" s="240"/>
      <c r="C21" s="241">
        <v>139</v>
      </c>
      <c r="D21" s="241"/>
      <c r="E21" s="241">
        <v>140</v>
      </c>
      <c r="F21" s="241">
        <v>141</v>
      </c>
      <c r="G21" s="241">
        <v>142</v>
      </c>
      <c r="H21" s="241"/>
      <c r="I21" s="241">
        <v>143</v>
      </c>
      <c r="J21" s="241"/>
      <c r="K21" s="241">
        <v>144</v>
      </c>
      <c r="L21" s="241">
        <v>145</v>
      </c>
      <c r="M21" s="241">
        <v>146</v>
      </c>
      <c r="N21" s="241"/>
      <c r="O21" s="241">
        <v>147</v>
      </c>
      <c r="P21" s="241"/>
      <c r="Q21" s="241">
        <v>148</v>
      </c>
      <c r="R21" s="241">
        <v>149</v>
      </c>
      <c r="S21" s="241">
        <v>150</v>
      </c>
      <c r="T21" s="241"/>
      <c r="U21" s="241">
        <v>151</v>
      </c>
      <c r="V21" s="241"/>
      <c r="W21" s="241">
        <v>152</v>
      </c>
      <c r="X21" s="241">
        <v>153</v>
      </c>
      <c r="Y21" s="241">
        <v>154</v>
      </c>
      <c r="Z21" s="241"/>
      <c r="AA21" s="241">
        <v>155</v>
      </c>
      <c r="AB21" s="241"/>
      <c r="AC21" s="241">
        <v>156</v>
      </c>
      <c r="AD21" s="241">
        <v>157</v>
      </c>
      <c r="AE21" s="241">
        <v>158</v>
      </c>
      <c r="AF21" s="241"/>
      <c r="AG21" s="241">
        <v>159</v>
      </c>
      <c r="AH21" s="241"/>
      <c r="AI21" s="241">
        <v>160</v>
      </c>
      <c r="AJ21" s="241">
        <v>161</v>
      </c>
      <c r="AK21" s="241">
        <v>162</v>
      </c>
      <c r="AL21" s="241"/>
      <c r="AM21" s="241">
        <v>163</v>
      </c>
      <c r="AN21" s="241"/>
      <c r="AO21" s="241">
        <v>164</v>
      </c>
      <c r="AP21" s="241">
        <v>165</v>
      </c>
      <c r="AQ21" s="241">
        <v>166</v>
      </c>
      <c r="AR21" s="241"/>
      <c r="AS21" s="241">
        <v>167</v>
      </c>
      <c r="AT21" s="241"/>
      <c r="AU21" s="241">
        <v>168</v>
      </c>
      <c r="AV21" s="241">
        <v>169</v>
      </c>
      <c r="AW21" s="241">
        <v>170</v>
      </c>
      <c r="AX21" s="241"/>
      <c r="AY21" s="241">
        <v>171</v>
      </c>
      <c r="AZ21" s="241"/>
      <c r="BA21" s="241">
        <v>172</v>
      </c>
      <c r="BB21" s="241">
        <v>173</v>
      </c>
      <c r="BC21" s="241">
        <v>174</v>
      </c>
      <c r="BD21" s="241"/>
      <c r="BE21" s="241">
        <v>175</v>
      </c>
      <c r="BF21" s="241"/>
      <c r="BG21" s="241">
        <v>176</v>
      </c>
      <c r="BH21" s="241">
        <v>177</v>
      </c>
      <c r="BI21" s="241">
        <v>178</v>
      </c>
      <c r="BJ21" s="241"/>
      <c r="BK21" s="241">
        <v>179</v>
      </c>
      <c r="BL21" s="241"/>
      <c r="BM21" s="241">
        <v>180</v>
      </c>
      <c r="BN21" s="241">
        <v>181</v>
      </c>
      <c r="BO21" s="241">
        <v>182</v>
      </c>
      <c r="BP21" s="241"/>
      <c r="BQ21" s="241">
        <v>183</v>
      </c>
      <c r="BR21" s="241"/>
      <c r="BS21" s="241">
        <v>184</v>
      </c>
      <c r="BT21" s="241">
        <v>185</v>
      </c>
      <c r="BU21" s="241">
        <v>186</v>
      </c>
      <c r="BV21" s="241"/>
      <c r="BW21" s="241">
        <v>187</v>
      </c>
      <c r="BX21" s="241"/>
      <c r="BY21" s="241">
        <v>188</v>
      </c>
      <c r="BZ21" s="241">
        <v>189</v>
      </c>
      <c r="CA21" s="241">
        <v>190</v>
      </c>
      <c r="CB21" s="241">
        <v>191</v>
      </c>
      <c r="CC21" s="241">
        <v>192</v>
      </c>
      <c r="CD21" s="241">
        <v>193</v>
      </c>
      <c r="CE21" s="241">
        <v>194</v>
      </c>
      <c r="CF21" s="241">
        <v>195</v>
      </c>
      <c r="CG21" s="241">
        <v>196</v>
      </c>
      <c r="CH21" s="241">
        <v>197</v>
      </c>
      <c r="CI21" s="241">
        <v>198</v>
      </c>
    </row>
    <row r="22" ht="14.4" spans="1:87">
      <c r="A22" s="239" t="s">
        <v>639</v>
      </c>
      <c r="B22" s="240"/>
      <c r="C22" s="241">
        <v>140</v>
      </c>
      <c r="D22" s="241"/>
      <c r="E22" s="241">
        <v>141</v>
      </c>
      <c r="F22" s="241">
        <v>142</v>
      </c>
      <c r="G22" s="241">
        <v>143</v>
      </c>
      <c r="H22" s="241"/>
      <c r="I22" s="241">
        <v>144</v>
      </c>
      <c r="J22" s="241"/>
      <c r="K22" s="241">
        <v>145</v>
      </c>
      <c r="L22" s="241">
        <v>146</v>
      </c>
      <c r="M22" s="241">
        <v>147</v>
      </c>
      <c r="N22" s="241"/>
      <c r="O22" s="241">
        <v>148</v>
      </c>
      <c r="P22" s="241"/>
      <c r="Q22" s="241">
        <v>149</v>
      </c>
      <c r="R22" s="241">
        <v>150</v>
      </c>
      <c r="S22" s="241">
        <v>151</v>
      </c>
      <c r="T22" s="241"/>
      <c r="U22" s="241">
        <v>152</v>
      </c>
      <c r="V22" s="241"/>
      <c r="W22" s="241">
        <v>153</v>
      </c>
      <c r="X22" s="241">
        <v>154</v>
      </c>
      <c r="Y22" s="241">
        <v>155</v>
      </c>
      <c r="Z22" s="241"/>
      <c r="AA22" s="241">
        <v>156</v>
      </c>
      <c r="AB22" s="241"/>
      <c r="AC22" s="241">
        <v>157</v>
      </c>
      <c r="AD22" s="241">
        <v>158</v>
      </c>
      <c r="AE22" s="241">
        <v>159</v>
      </c>
      <c r="AF22" s="241"/>
      <c r="AG22" s="241">
        <v>160</v>
      </c>
      <c r="AH22" s="241"/>
      <c r="AI22" s="241">
        <v>161</v>
      </c>
      <c r="AJ22" s="241">
        <v>162</v>
      </c>
      <c r="AK22" s="241">
        <v>163</v>
      </c>
      <c r="AL22" s="241"/>
      <c r="AM22" s="241">
        <v>164</v>
      </c>
      <c r="AN22" s="241"/>
      <c r="AO22" s="241">
        <v>165</v>
      </c>
      <c r="AP22" s="241">
        <v>166</v>
      </c>
      <c r="AQ22" s="241">
        <v>167</v>
      </c>
      <c r="AR22" s="241"/>
      <c r="AS22" s="241">
        <v>168</v>
      </c>
      <c r="AT22" s="241"/>
      <c r="AU22" s="241">
        <v>169</v>
      </c>
      <c r="AV22" s="241">
        <v>170</v>
      </c>
      <c r="AW22" s="241">
        <v>171</v>
      </c>
      <c r="AX22" s="241"/>
      <c r="AY22" s="241">
        <v>172</v>
      </c>
      <c r="AZ22" s="241"/>
      <c r="BA22" s="241">
        <v>173</v>
      </c>
      <c r="BB22" s="241">
        <v>174</v>
      </c>
      <c r="BC22" s="241">
        <v>175</v>
      </c>
      <c r="BD22" s="241"/>
      <c r="BE22" s="241">
        <v>176</v>
      </c>
      <c r="BF22" s="241"/>
      <c r="BG22" s="241">
        <v>177</v>
      </c>
      <c r="BH22" s="241">
        <v>178</v>
      </c>
      <c r="BI22" s="241">
        <v>179</v>
      </c>
      <c r="BJ22" s="241"/>
      <c r="BK22" s="241">
        <v>180</v>
      </c>
      <c r="BL22" s="241"/>
      <c r="BM22" s="241">
        <v>181</v>
      </c>
      <c r="BN22" s="241">
        <v>182</v>
      </c>
      <c r="BO22" s="241">
        <v>183</v>
      </c>
      <c r="BP22" s="241"/>
      <c r="BQ22" s="241">
        <v>184</v>
      </c>
      <c r="BR22" s="241"/>
      <c r="BS22" s="241">
        <v>185</v>
      </c>
      <c r="BT22" s="241">
        <v>186</v>
      </c>
      <c r="BU22" s="241">
        <v>187</v>
      </c>
      <c r="BV22" s="241"/>
      <c r="BW22" s="241">
        <v>188</v>
      </c>
      <c r="BX22" s="241"/>
      <c r="BY22" s="241">
        <v>189</v>
      </c>
      <c r="BZ22" s="241">
        <v>190</v>
      </c>
      <c r="CA22" s="241">
        <v>191</v>
      </c>
      <c r="CB22" s="241">
        <v>192</v>
      </c>
      <c r="CC22" s="241">
        <v>193</v>
      </c>
      <c r="CD22" s="241">
        <v>194</v>
      </c>
      <c r="CE22" s="241">
        <v>195</v>
      </c>
      <c r="CF22" s="241">
        <v>196</v>
      </c>
      <c r="CG22" s="241">
        <v>197</v>
      </c>
      <c r="CH22" s="241">
        <v>198</v>
      </c>
      <c r="CI22" s="241">
        <v>199</v>
      </c>
    </row>
    <row r="23" ht="14.4" spans="1:87">
      <c r="A23" s="239" t="s">
        <v>640</v>
      </c>
      <c r="B23" s="240"/>
      <c r="C23" s="241">
        <v>141</v>
      </c>
      <c r="D23" s="241"/>
      <c r="E23" s="241">
        <v>142</v>
      </c>
      <c r="F23" s="241">
        <v>143</v>
      </c>
      <c r="G23" s="241">
        <v>144</v>
      </c>
      <c r="H23" s="241"/>
      <c r="I23" s="241">
        <v>145</v>
      </c>
      <c r="J23" s="241"/>
      <c r="K23" s="241">
        <v>146</v>
      </c>
      <c r="L23" s="241">
        <v>147</v>
      </c>
      <c r="M23" s="241">
        <v>148</v>
      </c>
      <c r="N23" s="241"/>
      <c r="O23" s="241">
        <v>149</v>
      </c>
      <c r="P23" s="241"/>
      <c r="Q23" s="241">
        <v>150</v>
      </c>
      <c r="R23" s="241">
        <v>151</v>
      </c>
      <c r="S23" s="241">
        <v>152</v>
      </c>
      <c r="T23" s="241"/>
      <c r="U23" s="241">
        <v>153</v>
      </c>
      <c r="V23" s="241"/>
      <c r="W23" s="241">
        <v>154</v>
      </c>
      <c r="X23" s="241">
        <v>155</v>
      </c>
      <c r="Y23" s="241">
        <v>156</v>
      </c>
      <c r="Z23" s="241"/>
      <c r="AA23" s="241">
        <v>157</v>
      </c>
      <c r="AB23" s="241"/>
      <c r="AC23" s="241">
        <v>158</v>
      </c>
      <c r="AD23" s="241">
        <v>159</v>
      </c>
      <c r="AE23" s="241">
        <v>160</v>
      </c>
      <c r="AF23" s="241"/>
      <c r="AG23" s="241">
        <v>161</v>
      </c>
      <c r="AH23" s="241"/>
      <c r="AI23" s="241">
        <v>162</v>
      </c>
      <c r="AJ23" s="241">
        <v>163</v>
      </c>
      <c r="AK23" s="241">
        <v>164</v>
      </c>
      <c r="AL23" s="241"/>
      <c r="AM23" s="241">
        <v>165</v>
      </c>
      <c r="AN23" s="241"/>
      <c r="AO23" s="241">
        <v>166</v>
      </c>
      <c r="AP23" s="241">
        <v>167</v>
      </c>
      <c r="AQ23" s="241">
        <v>168</v>
      </c>
      <c r="AR23" s="241"/>
      <c r="AS23" s="241">
        <v>169</v>
      </c>
      <c r="AT23" s="241"/>
      <c r="AU23" s="241">
        <v>170</v>
      </c>
      <c r="AV23" s="241">
        <v>171</v>
      </c>
      <c r="AW23" s="241">
        <v>172</v>
      </c>
      <c r="AX23" s="241"/>
      <c r="AY23" s="241">
        <v>173</v>
      </c>
      <c r="AZ23" s="241"/>
      <c r="BA23" s="241">
        <v>174</v>
      </c>
      <c r="BB23" s="241">
        <v>175</v>
      </c>
      <c r="BC23" s="241">
        <v>176</v>
      </c>
      <c r="BD23" s="241"/>
      <c r="BE23" s="241">
        <v>177</v>
      </c>
      <c r="BF23" s="241"/>
      <c r="BG23" s="241">
        <v>178</v>
      </c>
      <c r="BH23" s="241">
        <v>179</v>
      </c>
      <c r="BI23" s="241">
        <v>180</v>
      </c>
      <c r="BJ23" s="241"/>
      <c r="BK23" s="241">
        <v>181</v>
      </c>
      <c r="BL23" s="241"/>
      <c r="BM23" s="241">
        <v>182</v>
      </c>
      <c r="BN23" s="241">
        <v>183</v>
      </c>
      <c r="BO23" s="241">
        <v>184</v>
      </c>
      <c r="BP23" s="241"/>
      <c r="BQ23" s="241">
        <v>185</v>
      </c>
      <c r="BR23" s="241"/>
      <c r="BS23" s="241">
        <v>186</v>
      </c>
      <c r="BT23" s="241">
        <v>187</v>
      </c>
      <c r="BU23" s="241">
        <v>188</v>
      </c>
      <c r="BV23" s="241"/>
      <c r="BW23" s="241">
        <v>189</v>
      </c>
      <c r="BX23" s="241"/>
      <c r="BY23" s="241">
        <v>190</v>
      </c>
      <c r="BZ23" s="241">
        <v>191</v>
      </c>
      <c r="CA23" s="241">
        <v>192</v>
      </c>
      <c r="CB23" s="241">
        <v>193</v>
      </c>
      <c r="CC23" s="241">
        <v>194</v>
      </c>
      <c r="CD23" s="241">
        <v>195</v>
      </c>
      <c r="CE23" s="241">
        <v>196</v>
      </c>
      <c r="CF23" s="241">
        <v>197</v>
      </c>
      <c r="CG23" s="241">
        <v>198</v>
      </c>
      <c r="CH23" s="241">
        <v>199</v>
      </c>
      <c r="CI23" s="241">
        <v>200</v>
      </c>
    </row>
    <row r="24" ht="14.4" spans="1:87">
      <c r="A24" s="239" t="s">
        <v>641</v>
      </c>
      <c r="B24" s="240"/>
      <c r="C24" s="241">
        <v>142</v>
      </c>
      <c r="D24" s="241"/>
      <c r="E24" s="241">
        <v>143</v>
      </c>
      <c r="F24" s="241">
        <v>144</v>
      </c>
      <c r="G24" s="241">
        <v>145</v>
      </c>
      <c r="H24" s="241"/>
      <c r="I24" s="241">
        <v>146</v>
      </c>
      <c r="J24" s="241"/>
      <c r="K24" s="241">
        <v>147</v>
      </c>
      <c r="L24" s="241">
        <v>148</v>
      </c>
      <c r="M24" s="241">
        <v>149</v>
      </c>
      <c r="N24" s="241"/>
      <c r="O24" s="241">
        <v>150</v>
      </c>
      <c r="P24" s="241"/>
      <c r="Q24" s="241">
        <v>151</v>
      </c>
      <c r="R24" s="241">
        <v>152</v>
      </c>
      <c r="S24" s="241">
        <v>153</v>
      </c>
      <c r="T24" s="241"/>
      <c r="U24" s="241">
        <v>154</v>
      </c>
      <c r="V24" s="241"/>
      <c r="W24" s="241">
        <v>155</v>
      </c>
      <c r="X24" s="241">
        <v>156</v>
      </c>
      <c r="Y24" s="241">
        <v>157</v>
      </c>
      <c r="Z24" s="241"/>
      <c r="AA24" s="241">
        <v>158</v>
      </c>
      <c r="AB24" s="241"/>
      <c r="AC24" s="241">
        <v>159</v>
      </c>
      <c r="AD24" s="241">
        <v>160</v>
      </c>
      <c r="AE24" s="241">
        <v>161</v>
      </c>
      <c r="AF24" s="241"/>
      <c r="AG24" s="241">
        <v>162</v>
      </c>
      <c r="AH24" s="241"/>
      <c r="AI24" s="241">
        <v>163</v>
      </c>
      <c r="AJ24" s="241">
        <v>164</v>
      </c>
      <c r="AK24" s="241">
        <v>165</v>
      </c>
      <c r="AL24" s="241"/>
      <c r="AM24" s="241">
        <v>166</v>
      </c>
      <c r="AN24" s="241"/>
      <c r="AO24" s="241">
        <v>167</v>
      </c>
      <c r="AP24" s="241">
        <v>168</v>
      </c>
      <c r="AQ24" s="241">
        <v>169</v>
      </c>
      <c r="AR24" s="241"/>
      <c r="AS24" s="241">
        <v>170</v>
      </c>
      <c r="AT24" s="241"/>
      <c r="AU24" s="241">
        <v>171</v>
      </c>
      <c r="AV24" s="241">
        <v>172</v>
      </c>
      <c r="AW24" s="241">
        <v>173</v>
      </c>
      <c r="AX24" s="241"/>
      <c r="AY24" s="241">
        <v>174</v>
      </c>
      <c r="AZ24" s="241"/>
      <c r="BA24" s="241">
        <v>175</v>
      </c>
      <c r="BB24" s="241">
        <v>176</v>
      </c>
      <c r="BC24" s="241">
        <v>177</v>
      </c>
      <c r="BD24" s="241"/>
      <c r="BE24" s="241">
        <v>178</v>
      </c>
      <c r="BF24" s="241"/>
      <c r="BG24" s="241">
        <v>179</v>
      </c>
      <c r="BH24" s="241">
        <v>180</v>
      </c>
      <c r="BI24" s="241">
        <v>181</v>
      </c>
      <c r="BJ24" s="241"/>
      <c r="BK24" s="241">
        <v>182</v>
      </c>
      <c r="BL24" s="241"/>
      <c r="BM24" s="241">
        <v>183</v>
      </c>
      <c r="BN24" s="241">
        <v>184</v>
      </c>
      <c r="BO24" s="241">
        <v>185</v>
      </c>
      <c r="BP24" s="241"/>
      <c r="BQ24" s="241">
        <v>186</v>
      </c>
      <c r="BR24" s="241"/>
      <c r="BS24" s="241">
        <v>187</v>
      </c>
      <c r="BT24" s="241">
        <v>188</v>
      </c>
      <c r="BU24" s="241">
        <v>189</v>
      </c>
      <c r="BV24" s="241"/>
      <c r="BW24" s="241">
        <v>190</v>
      </c>
      <c r="BX24" s="241"/>
      <c r="BY24" s="241">
        <v>191</v>
      </c>
      <c r="BZ24" s="241">
        <v>192</v>
      </c>
      <c r="CA24" s="241">
        <v>193</v>
      </c>
      <c r="CB24" s="241">
        <v>194</v>
      </c>
      <c r="CC24" s="241">
        <v>195</v>
      </c>
      <c r="CD24" s="241">
        <v>196</v>
      </c>
      <c r="CE24" s="241">
        <v>197</v>
      </c>
      <c r="CF24" s="241">
        <v>198</v>
      </c>
      <c r="CG24" s="241">
        <v>199</v>
      </c>
      <c r="CH24" s="241">
        <v>200</v>
      </c>
      <c r="CI24" s="241">
        <v>201</v>
      </c>
    </row>
    <row r="25" ht="14.4" spans="1:87">
      <c r="A25" s="239" t="s">
        <v>642</v>
      </c>
      <c r="B25" s="240"/>
      <c r="C25" s="241">
        <v>143</v>
      </c>
      <c r="D25" s="241"/>
      <c r="E25" s="241">
        <v>144</v>
      </c>
      <c r="F25" s="241">
        <v>145</v>
      </c>
      <c r="G25" s="241">
        <v>146</v>
      </c>
      <c r="H25" s="241"/>
      <c r="I25" s="241">
        <v>147</v>
      </c>
      <c r="J25" s="241"/>
      <c r="K25" s="241">
        <v>148</v>
      </c>
      <c r="L25" s="241">
        <v>149</v>
      </c>
      <c r="M25" s="241">
        <v>150</v>
      </c>
      <c r="N25" s="241"/>
      <c r="O25" s="241">
        <v>151</v>
      </c>
      <c r="P25" s="241"/>
      <c r="Q25" s="241">
        <v>152</v>
      </c>
      <c r="R25" s="241">
        <v>153</v>
      </c>
      <c r="S25" s="241">
        <v>154</v>
      </c>
      <c r="T25" s="241"/>
      <c r="U25" s="241">
        <v>155</v>
      </c>
      <c r="V25" s="241"/>
      <c r="W25" s="241">
        <v>156</v>
      </c>
      <c r="X25" s="241">
        <v>157</v>
      </c>
      <c r="Y25" s="241">
        <v>158</v>
      </c>
      <c r="Z25" s="241"/>
      <c r="AA25" s="241">
        <v>159</v>
      </c>
      <c r="AB25" s="241"/>
      <c r="AC25" s="241">
        <v>160</v>
      </c>
      <c r="AD25" s="241">
        <v>161</v>
      </c>
      <c r="AE25" s="241">
        <v>162</v>
      </c>
      <c r="AF25" s="241"/>
      <c r="AG25" s="241">
        <v>163</v>
      </c>
      <c r="AH25" s="241"/>
      <c r="AI25" s="241">
        <v>164</v>
      </c>
      <c r="AJ25" s="241">
        <v>165</v>
      </c>
      <c r="AK25" s="241">
        <v>166</v>
      </c>
      <c r="AL25" s="241"/>
      <c r="AM25" s="241">
        <v>167</v>
      </c>
      <c r="AN25" s="241"/>
      <c r="AO25" s="241">
        <v>168</v>
      </c>
      <c r="AP25" s="241">
        <v>169</v>
      </c>
      <c r="AQ25" s="241">
        <v>170</v>
      </c>
      <c r="AR25" s="241"/>
      <c r="AS25" s="241">
        <v>171</v>
      </c>
      <c r="AT25" s="241"/>
      <c r="AU25" s="241">
        <v>172</v>
      </c>
      <c r="AV25" s="241">
        <v>173</v>
      </c>
      <c r="AW25" s="241">
        <v>174</v>
      </c>
      <c r="AX25" s="241"/>
      <c r="AY25" s="241">
        <v>175</v>
      </c>
      <c r="AZ25" s="241"/>
      <c r="BA25" s="241">
        <v>176</v>
      </c>
      <c r="BB25" s="241">
        <v>177</v>
      </c>
      <c r="BC25" s="241">
        <v>178</v>
      </c>
      <c r="BD25" s="241"/>
      <c r="BE25" s="241">
        <v>179</v>
      </c>
      <c r="BF25" s="241"/>
      <c r="BG25" s="241">
        <v>180</v>
      </c>
      <c r="BH25" s="241">
        <v>181</v>
      </c>
      <c r="BI25" s="241">
        <v>182</v>
      </c>
      <c r="BJ25" s="241"/>
      <c r="BK25" s="241">
        <v>183</v>
      </c>
      <c r="BL25" s="241"/>
      <c r="BM25" s="241">
        <v>184</v>
      </c>
      <c r="BN25" s="241">
        <v>185</v>
      </c>
      <c r="BO25" s="241">
        <v>186</v>
      </c>
      <c r="BP25" s="241"/>
      <c r="BQ25" s="241">
        <v>187</v>
      </c>
      <c r="BR25" s="241"/>
      <c r="BS25" s="241">
        <v>188</v>
      </c>
      <c r="BT25" s="241">
        <v>189</v>
      </c>
      <c r="BU25" s="241">
        <v>190</v>
      </c>
      <c r="BV25" s="241"/>
      <c r="BW25" s="241">
        <v>191</v>
      </c>
      <c r="BX25" s="241"/>
      <c r="BY25" s="241">
        <v>192</v>
      </c>
      <c r="BZ25" s="241">
        <v>193</v>
      </c>
      <c r="CA25" s="241">
        <v>194</v>
      </c>
      <c r="CB25" s="241">
        <v>195</v>
      </c>
      <c r="CC25" s="241">
        <v>196</v>
      </c>
      <c r="CD25" s="241">
        <v>197</v>
      </c>
      <c r="CE25" s="241">
        <v>198</v>
      </c>
      <c r="CF25" s="241">
        <v>199</v>
      </c>
      <c r="CG25" s="241">
        <v>200</v>
      </c>
      <c r="CH25" s="241">
        <v>201</v>
      </c>
      <c r="CI25" s="241">
        <v>202</v>
      </c>
    </row>
    <row r="26" ht="14.4" spans="1:87">
      <c r="A26" s="239" t="s">
        <v>643</v>
      </c>
      <c r="B26" s="240"/>
      <c r="C26" s="241">
        <v>144</v>
      </c>
      <c r="D26" s="241"/>
      <c r="E26" s="241">
        <v>145</v>
      </c>
      <c r="F26" s="241">
        <v>146</v>
      </c>
      <c r="G26" s="241">
        <v>147</v>
      </c>
      <c r="H26" s="241"/>
      <c r="I26" s="241">
        <v>148</v>
      </c>
      <c r="J26" s="241"/>
      <c r="K26" s="241">
        <v>149</v>
      </c>
      <c r="L26" s="241">
        <v>150</v>
      </c>
      <c r="M26" s="241">
        <v>151</v>
      </c>
      <c r="N26" s="241"/>
      <c r="O26" s="241">
        <v>152</v>
      </c>
      <c r="P26" s="241"/>
      <c r="Q26" s="241">
        <v>153</v>
      </c>
      <c r="R26" s="241">
        <v>154</v>
      </c>
      <c r="S26" s="241">
        <v>155</v>
      </c>
      <c r="T26" s="241"/>
      <c r="U26" s="241">
        <v>156</v>
      </c>
      <c r="V26" s="241"/>
      <c r="W26" s="241">
        <v>157</v>
      </c>
      <c r="X26" s="241">
        <v>158</v>
      </c>
      <c r="Y26" s="241">
        <v>159</v>
      </c>
      <c r="Z26" s="241"/>
      <c r="AA26" s="241">
        <v>160</v>
      </c>
      <c r="AB26" s="241"/>
      <c r="AC26" s="241">
        <v>161</v>
      </c>
      <c r="AD26" s="241">
        <v>162</v>
      </c>
      <c r="AE26" s="241">
        <v>163</v>
      </c>
      <c r="AF26" s="241"/>
      <c r="AG26" s="241">
        <v>164</v>
      </c>
      <c r="AH26" s="241"/>
      <c r="AI26" s="241">
        <v>165</v>
      </c>
      <c r="AJ26" s="241">
        <v>166</v>
      </c>
      <c r="AK26" s="241">
        <v>167</v>
      </c>
      <c r="AL26" s="241"/>
      <c r="AM26" s="241">
        <v>168</v>
      </c>
      <c r="AN26" s="241"/>
      <c r="AO26" s="241">
        <v>169</v>
      </c>
      <c r="AP26" s="241">
        <v>170</v>
      </c>
      <c r="AQ26" s="241">
        <v>171</v>
      </c>
      <c r="AR26" s="241"/>
      <c r="AS26" s="241">
        <v>172</v>
      </c>
      <c r="AT26" s="241"/>
      <c r="AU26" s="241">
        <v>173</v>
      </c>
      <c r="AV26" s="241">
        <v>174</v>
      </c>
      <c r="AW26" s="241">
        <v>175</v>
      </c>
      <c r="AX26" s="241"/>
      <c r="AY26" s="241">
        <v>176</v>
      </c>
      <c r="AZ26" s="241"/>
      <c r="BA26" s="241">
        <v>177</v>
      </c>
      <c r="BB26" s="241">
        <v>178</v>
      </c>
      <c r="BC26" s="241">
        <v>179</v>
      </c>
      <c r="BD26" s="241"/>
      <c r="BE26" s="241">
        <v>180</v>
      </c>
      <c r="BF26" s="241"/>
      <c r="BG26" s="241">
        <v>181</v>
      </c>
      <c r="BH26" s="241">
        <v>182</v>
      </c>
      <c r="BI26" s="241">
        <v>183</v>
      </c>
      <c r="BJ26" s="241"/>
      <c r="BK26" s="241">
        <v>184</v>
      </c>
      <c r="BL26" s="241"/>
      <c r="BM26" s="241">
        <v>185</v>
      </c>
      <c r="BN26" s="241">
        <v>186</v>
      </c>
      <c r="BO26" s="241">
        <v>187</v>
      </c>
      <c r="BP26" s="241"/>
      <c r="BQ26" s="241">
        <v>188</v>
      </c>
      <c r="BR26" s="241"/>
      <c r="BS26" s="241">
        <v>189</v>
      </c>
      <c r="BT26" s="241">
        <v>190</v>
      </c>
      <c r="BU26" s="241">
        <v>191</v>
      </c>
      <c r="BV26" s="241"/>
      <c r="BW26" s="241">
        <v>192</v>
      </c>
      <c r="BX26" s="241"/>
      <c r="BY26" s="241">
        <v>193</v>
      </c>
      <c r="BZ26" s="241">
        <v>194</v>
      </c>
      <c r="CA26" s="241">
        <v>195</v>
      </c>
      <c r="CB26" s="241">
        <v>196</v>
      </c>
      <c r="CC26" s="241">
        <v>197</v>
      </c>
      <c r="CD26" s="241">
        <v>198</v>
      </c>
      <c r="CE26" s="241">
        <v>199</v>
      </c>
      <c r="CF26" s="241">
        <v>200</v>
      </c>
      <c r="CG26" s="241">
        <v>201</v>
      </c>
      <c r="CH26" s="241">
        <v>202</v>
      </c>
      <c r="CI26" s="241">
        <v>203</v>
      </c>
    </row>
    <row r="27" spans="1:87">
      <c r="A27" s="242" t="s">
        <v>644</v>
      </c>
      <c r="B27" s="242"/>
      <c r="C27" s="241">
        <v>145</v>
      </c>
      <c r="D27" s="241"/>
      <c r="E27" s="241">
        <v>146</v>
      </c>
      <c r="F27" s="241">
        <v>147</v>
      </c>
      <c r="G27" s="241">
        <v>148</v>
      </c>
      <c r="H27" s="241"/>
      <c r="I27" s="241">
        <v>149</v>
      </c>
      <c r="J27" s="241"/>
      <c r="K27" s="241">
        <v>150</v>
      </c>
      <c r="L27" s="241">
        <v>151</v>
      </c>
      <c r="M27" s="241">
        <v>152</v>
      </c>
      <c r="N27" s="241"/>
      <c r="O27" s="241">
        <v>153</v>
      </c>
      <c r="P27" s="241"/>
      <c r="Q27" s="241">
        <v>154</v>
      </c>
      <c r="R27" s="241">
        <v>155</v>
      </c>
      <c r="S27" s="241">
        <v>156</v>
      </c>
      <c r="T27" s="241"/>
      <c r="U27" s="241">
        <v>157</v>
      </c>
      <c r="V27" s="241"/>
      <c r="W27" s="241">
        <v>158</v>
      </c>
      <c r="X27" s="241">
        <v>159</v>
      </c>
      <c r="Y27" s="241">
        <v>160</v>
      </c>
      <c r="Z27" s="241"/>
      <c r="AA27" s="241">
        <v>161</v>
      </c>
      <c r="AB27" s="241"/>
      <c r="AC27" s="241">
        <v>162</v>
      </c>
      <c r="AD27" s="241">
        <v>163</v>
      </c>
      <c r="AE27" s="241">
        <v>164</v>
      </c>
      <c r="AF27" s="241"/>
      <c r="AG27" s="241">
        <v>165</v>
      </c>
      <c r="AH27" s="241"/>
      <c r="AI27" s="241">
        <v>166</v>
      </c>
      <c r="AJ27" s="241">
        <v>167</v>
      </c>
      <c r="AK27" s="241">
        <v>168</v>
      </c>
      <c r="AL27" s="241"/>
      <c r="AM27" s="241">
        <v>169</v>
      </c>
      <c r="AN27" s="241"/>
      <c r="AO27" s="241">
        <v>170</v>
      </c>
      <c r="AP27" s="241">
        <v>171</v>
      </c>
      <c r="AQ27" s="241">
        <v>172</v>
      </c>
      <c r="AR27" s="241"/>
      <c r="AS27" s="241">
        <v>173</v>
      </c>
      <c r="AT27" s="241"/>
      <c r="AU27" s="241">
        <v>174</v>
      </c>
      <c r="AV27" s="241">
        <v>175</v>
      </c>
      <c r="AW27" s="241">
        <v>176</v>
      </c>
      <c r="AX27" s="241"/>
      <c r="AY27" s="241">
        <v>177</v>
      </c>
      <c r="AZ27" s="241"/>
      <c r="BA27" s="241">
        <v>178</v>
      </c>
      <c r="BB27" s="241">
        <v>179</v>
      </c>
      <c r="BC27" s="241">
        <v>180</v>
      </c>
      <c r="BD27" s="241"/>
      <c r="BE27" s="241">
        <v>181</v>
      </c>
      <c r="BF27" s="241"/>
      <c r="BG27" s="241">
        <v>182</v>
      </c>
      <c r="BH27" s="241">
        <v>183</v>
      </c>
      <c r="BI27" s="241">
        <v>184</v>
      </c>
      <c r="BJ27" s="241"/>
      <c r="BK27" s="241">
        <v>185</v>
      </c>
      <c r="BL27" s="241"/>
      <c r="BM27" s="241">
        <v>186</v>
      </c>
      <c r="BN27" s="241">
        <v>187</v>
      </c>
      <c r="BO27" s="241">
        <v>188</v>
      </c>
      <c r="BP27" s="241"/>
      <c r="BQ27" s="241">
        <v>189</v>
      </c>
      <c r="BR27" s="241"/>
      <c r="BS27" s="241">
        <v>190</v>
      </c>
      <c r="BT27" s="241">
        <v>191</v>
      </c>
      <c r="BU27" s="241">
        <v>192</v>
      </c>
      <c r="BV27" s="241"/>
      <c r="BW27" s="241">
        <v>193</v>
      </c>
      <c r="BX27" s="241"/>
      <c r="BY27" s="241">
        <v>194</v>
      </c>
      <c r="BZ27" s="241">
        <v>195</v>
      </c>
      <c r="CA27" s="241">
        <v>196</v>
      </c>
      <c r="CB27" s="241">
        <v>197</v>
      </c>
      <c r="CC27" s="241">
        <v>198</v>
      </c>
      <c r="CD27" s="241">
        <v>199</v>
      </c>
      <c r="CE27" s="241">
        <v>200</v>
      </c>
      <c r="CF27" s="241">
        <v>201</v>
      </c>
      <c r="CG27" s="241">
        <v>202</v>
      </c>
      <c r="CH27" s="241">
        <v>203</v>
      </c>
      <c r="CI27" s="241">
        <v>204</v>
      </c>
    </row>
    <row r="30" spans="3:4">
      <c r="C30" s="226" t="s">
        <v>442</v>
      </c>
      <c r="D30" s="223" t="s">
        <v>645</v>
      </c>
    </row>
  </sheetData>
  <mergeCells count="18">
    <mergeCell ref="A1:CI1"/>
    <mergeCell ref="CE2:CF2"/>
    <mergeCell ref="B3:G3"/>
    <mergeCell ref="H3:M3"/>
    <mergeCell ref="N3:S3"/>
    <mergeCell ref="T3:Y3"/>
    <mergeCell ref="Z3:AE3"/>
    <mergeCell ref="AF3:AK3"/>
    <mergeCell ref="AM3:AQ3"/>
    <mergeCell ref="AR3:AW3"/>
    <mergeCell ref="AX3:BC3"/>
    <mergeCell ref="BD3:BI3"/>
    <mergeCell ref="BJ3:BO3"/>
    <mergeCell ref="BP3:BU3"/>
    <mergeCell ref="BV3:CA3"/>
    <mergeCell ref="CB3:CE3"/>
    <mergeCell ref="CF3:CI3"/>
    <mergeCell ref="A3:A4"/>
  </mergeCells>
  <hyperlinks>
    <hyperlink ref="A5" location="'终验-损益-体系&amp;一级部'!A1" display="体系1"/>
    <hyperlink ref="A6" location="'终验-损益-体系&amp;一级部'!A1" display="体系2"/>
    <hyperlink ref="A7" location="'终验-损益-体系&amp;一级部'!A1" display="体系3"/>
    <hyperlink ref="A8" location="'终验-损益-体系&amp;一级部'!A1" display="体系4"/>
    <hyperlink ref="A9" location="'终验-损益-体系&amp;一级部'!A1" display="体系5"/>
    <hyperlink ref="A10" location="'终验-损益-体系&amp;一级部'!A1" display="体系6"/>
    <hyperlink ref="A11" location="'终验-损益-体系&amp;一级部'!A1" display="体系7"/>
    <hyperlink ref="A12" location="'终验-损益-体系&amp;一级部'!A1" display="体系8"/>
    <hyperlink ref="A13" location="'终验-损益-体系&amp;一级部'!A1" display="体系9"/>
    <hyperlink ref="A14" location="'终验-损益-体系&amp;一级部'!A1" display="体系10"/>
    <hyperlink ref="A15" location="'终验-损益-体系&amp;一级部'!A1" display="体系11"/>
    <hyperlink ref="A16" location="'终验-损益-体系&amp;一级部'!A1" display="体系12"/>
    <hyperlink ref="A17" location="'终验-损益-体系&amp;一级部'!A1" display="体系13"/>
    <hyperlink ref="A18" location="'终验-损益-体系&amp;一级部'!A1" display="体系14"/>
    <hyperlink ref="A19" location="'终验-损益-体系&amp;一级部'!A1" display="体系15"/>
    <hyperlink ref="A20" location="'终验-损益-体系&amp;一级部'!A1" display="体系16"/>
    <hyperlink ref="A21" location="'终验-损益-体系&amp;一级部'!A1" display="体系17"/>
    <hyperlink ref="A22" location="'终验-损益-体系&amp;一级部'!A1" display="体系18"/>
    <hyperlink ref="A23" location="'终验-损益-体系&amp;一级部'!A1" display="体系19"/>
    <hyperlink ref="A24" location="'终验-损益-体系&amp;一级部'!A1" display="体系20"/>
    <hyperlink ref="A25" location="'终验-损益-体系&amp;一级部'!A1" display="体系21"/>
    <hyperlink ref="A26" location="'终验-损益-体系&amp;一级部'!A1" display="体系22"/>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9"/>
  <dimension ref="A1:Y159"/>
  <sheetViews>
    <sheetView workbookViewId="0">
      <selection activeCell="A1" sqref="A1:A2"/>
    </sheetView>
  </sheetViews>
  <sheetFormatPr defaultColWidth="9.10185185185185" defaultRowHeight="13.2"/>
  <cols>
    <col min="1" max="1" width="18.7222222222222" customWidth="1"/>
    <col min="2" max="2" width="14.8703703703704" customWidth="1"/>
    <col min="3" max="3" width="13.5092592592593" customWidth="1"/>
    <col min="4" max="7" width="12.4351851851852" customWidth="1"/>
  </cols>
  <sheetData>
    <row r="1" ht="20.4" spans="1:7">
      <c r="A1" s="245" t="s">
        <v>646</v>
      </c>
      <c r="B1" s="246"/>
      <c r="C1" s="246"/>
      <c r="D1" s="246"/>
      <c r="E1" s="246"/>
      <c r="F1" s="246"/>
      <c r="G1" s="246"/>
    </row>
    <row r="2" ht="20.4" spans="1:25">
      <c r="A2" s="1"/>
      <c r="B2" s="247" t="s">
        <v>312</v>
      </c>
      <c r="C2" s="247"/>
      <c r="D2" s="247"/>
      <c r="E2" s="247" t="s">
        <v>316</v>
      </c>
      <c r="F2" s="247"/>
      <c r="G2" s="247"/>
      <c r="H2" s="247" t="s">
        <v>318</v>
      </c>
      <c r="I2" s="247"/>
      <c r="J2" s="247"/>
      <c r="K2" s="247" t="s">
        <v>335</v>
      </c>
      <c r="L2" s="247"/>
      <c r="M2" s="247"/>
      <c r="N2" s="247" t="s">
        <v>330</v>
      </c>
      <c r="O2" s="247"/>
      <c r="P2" s="247"/>
      <c r="Q2" s="247" t="s">
        <v>340</v>
      </c>
      <c r="R2" s="247"/>
      <c r="S2" s="247"/>
      <c r="T2" s="247" t="s">
        <v>348</v>
      </c>
      <c r="U2" s="247"/>
      <c r="V2" s="247"/>
      <c r="W2" s="248" t="s">
        <v>647</v>
      </c>
      <c r="X2" s="248"/>
      <c r="Y2" s="248"/>
    </row>
    <row r="3" ht="15.6" spans="1:25">
      <c r="A3" s="2" t="s">
        <v>648</v>
      </c>
      <c r="B3" s="4" t="s">
        <v>428</v>
      </c>
      <c r="C3" s="4" t="s">
        <v>380</v>
      </c>
      <c r="D3" s="4" t="s">
        <v>392</v>
      </c>
      <c r="E3" s="4" t="s">
        <v>428</v>
      </c>
      <c r="F3" s="4" t="s">
        <v>380</v>
      </c>
      <c r="G3" s="4" t="s">
        <v>392</v>
      </c>
      <c r="H3" s="4" t="s">
        <v>428</v>
      </c>
      <c r="I3" s="4" t="s">
        <v>380</v>
      </c>
      <c r="J3" s="4" t="s">
        <v>392</v>
      </c>
      <c r="K3" s="4" t="s">
        <v>428</v>
      </c>
      <c r="L3" s="4" t="s">
        <v>380</v>
      </c>
      <c r="M3" s="4" t="s">
        <v>392</v>
      </c>
      <c r="N3" s="4" t="s">
        <v>428</v>
      </c>
      <c r="O3" s="4" t="s">
        <v>380</v>
      </c>
      <c r="P3" s="4" t="s">
        <v>392</v>
      </c>
      <c r="Q3" s="4" t="s">
        <v>428</v>
      </c>
      <c r="R3" s="4" t="s">
        <v>380</v>
      </c>
      <c r="S3" s="4" t="s">
        <v>392</v>
      </c>
      <c r="T3" s="4" t="s">
        <v>428</v>
      </c>
      <c r="U3" s="4" t="s">
        <v>380</v>
      </c>
      <c r="V3" s="4" t="s">
        <v>392</v>
      </c>
      <c r="W3" s="4" t="s">
        <v>428</v>
      </c>
      <c r="X3" s="4" t="s">
        <v>380</v>
      </c>
      <c r="Y3" s="4" t="s">
        <v>392</v>
      </c>
    </row>
    <row r="4" ht="15.6" spans="1:25">
      <c r="A4" s="2" t="s">
        <v>607</v>
      </c>
      <c r="B4" s="4"/>
      <c r="C4" s="4"/>
      <c r="D4" s="4"/>
      <c r="E4" s="4"/>
      <c r="F4" s="4"/>
      <c r="G4" s="4"/>
      <c r="H4" s="4"/>
      <c r="I4" s="4"/>
      <c r="J4" s="4"/>
      <c r="K4" s="4"/>
      <c r="L4" s="4"/>
      <c r="M4" s="4"/>
      <c r="N4" s="4"/>
      <c r="O4" s="4"/>
      <c r="P4" s="4"/>
      <c r="Q4" s="4"/>
      <c r="R4" s="4"/>
      <c r="S4" s="4"/>
      <c r="T4" s="4"/>
      <c r="U4" s="4"/>
      <c r="V4" s="4"/>
      <c r="W4" s="4"/>
      <c r="X4" s="4"/>
      <c r="Y4" s="4"/>
    </row>
    <row r="5" ht="14.4" spans="1:25">
      <c r="A5" s="31" t="s">
        <v>649</v>
      </c>
      <c r="B5" s="32"/>
      <c r="C5" s="32"/>
      <c r="D5" s="32"/>
      <c r="E5" s="32"/>
      <c r="F5" s="32"/>
      <c r="G5" s="32"/>
      <c r="H5" s="32"/>
      <c r="I5" s="32"/>
      <c r="J5" s="32"/>
      <c r="K5" s="32"/>
      <c r="L5" s="32"/>
      <c r="M5" s="32"/>
      <c r="N5" s="32"/>
      <c r="O5" s="32"/>
      <c r="P5" s="32"/>
      <c r="Q5" s="32"/>
      <c r="R5" s="32"/>
      <c r="S5" s="32"/>
      <c r="T5" s="32"/>
      <c r="U5" s="32"/>
      <c r="V5" s="32"/>
      <c r="W5" s="32"/>
      <c r="X5" s="32"/>
      <c r="Y5" s="32"/>
    </row>
    <row r="6" ht="14.4" spans="1:25">
      <c r="A6" s="31" t="s">
        <v>650</v>
      </c>
      <c r="B6" s="32"/>
      <c r="C6" s="32"/>
      <c r="D6" s="32"/>
      <c r="E6" s="32"/>
      <c r="F6" s="32"/>
      <c r="G6" s="32"/>
      <c r="H6" s="32"/>
      <c r="I6" s="32"/>
      <c r="J6" s="32"/>
      <c r="K6" s="32"/>
      <c r="L6" s="32"/>
      <c r="M6" s="32"/>
      <c r="N6" s="32"/>
      <c r="O6" s="32"/>
      <c r="P6" s="32"/>
      <c r="Q6" s="32"/>
      <c r="R6" s="32"/>
      <c r="S6" s="32"/>
      <c r="T6" s="32"/>
      <c r="U6" s="32"/>
      <c r="V6" s="32"/>
      <c r="W6" s="32"/>
      <c r="X6" s="32"/>
      <c r="Y6" s="32"/>
    </row>
    <row r="7" ht="14.4" spans="1:25">
      <c r="A7" s="67" t="s">
        <v>651</v>
      </c>
      <c r="B7" s="32"/>
      <c r="C7" s="32"/>
      <c r="D7" s="32"/>
      <c r="E7" s="32"/>
      <c r="F7" s="32"/>
      <c r="G7" s="32"/>
      <c r="H7" s="32"/>
      <c r="I7" s="32"/>
      <c r="J7" s="32"/>
      <c r="K7" s="32"/>
      <c r="L7" s="32"/>
      <c r="M7" s="32"/>
      <c r="N7" s="32"/>
      <c r="O7" s="32"/>
      <c r="P7" s="32"/>
      <c r="Q7" s="32"/>
      <c r="R7" s="32"/>
      <c r="S7" s="32"/>
      <c r="T7" s="32"/>
      <c r="U7" s="32"/>
      <c r="V7" s="32"/>
      <c r="W7" s="32"/>
      <c r="X7" s="32"/>
      <c r="Y7" s="32"/>
    </row>
    <row r="8" ht="14.4" spans="1:25">
      <c r="A8" s="67" t="s">
        <v>652</v>
      </c>
      <c r="B8" s="32"/>
      <c r="C8" s="32"/>
      <c r="D8" s="32"/>
      <c r="E8" s="32"/>
      <c r="F8" s="32"/>
      <c r="G8" s="32"/>
      <c r="H8" s="32"/>
      <c r="I8" s="32"/>
      <c r="J8" s="32"/>
      <c r="K8" s="32"/>
      <c r="L8" s="32"/>
      <c r="M8" s="32"/>
      <c r="N8" s="32"/>
      <c r="O8" s="32"/>
      <c r="P8" s="32"/>
      <c r="Q8" s="32"/>
      <c r="R8" s="32"/>
      <c r="S8" s="32"/>
      <c r="T8" s="32"/>
      <c r="U8" s="32"/>
      <c r="V8" s="32"/>
      <c r="W8" s="32"/>
      <c r="X8" s="32"/>
      <c r="Y8" s="32"/>
    </row>
    <row r="9" ht="14.4" spans="1:25">
      <c r="A9" s="31" t="s">
        <v>653</v>
      </c>
      <c r="B9" s="32"/>
      <c r="C9" s="32"/>
      <c r="D9" s="32"/>
      <c r="E9" s="32"/>
      <c r="F9" s="32"/>
      <c r="G9" s="32"/>
      <c r="H9" s="32"/>
      <c r="I9" s="32"/>
      <c r="J9" s="32"/>
      <c r="K9" s="32"/>
      <c r="L9" s="32"/>
      <c r="M9" s="32"/>
      <c r="N9" s="32"/>
      <c r="O9" s="32"/>
      <c r="P9" s="32"/>
      <c r="Q9" s="32"/>
      <c r="R9" s="32"/>
      <c r="S9" s="32"/>
      <c r="T9" s="32"/>
      <c r="U9" s="32"/>
      <c r="V9" s="32"/>
      <c r="W9" s="32"/>
      <c r="X9" s="32"/>
      <c r="Y9" s="32"/>
    </row>
    <row r="10" ht="14.4" spans="1:25">
      <c r="A10" s="67" t="s">
        <v>654</v>
      </c>
      <c r="B10" s="32"/>
      <c r="C10" s="32"/>
      <c r="D10" s="32"/>
      <c r="E10" s="32"/>
      <c r="F10" s="32"/>
      <c r="G10" s="32"/>
      <c r="H10" s="32"/>
      <c r="I10" s="32"/>
      <c r="J10" s="32"/>
      <c r="K10" s="32"/>
      <c r="L10" s="32"/>
      <c r="M10" s="32"/>
      <c r="N10" s="32"/>
      <c r="O10" s="32"/>
      <c r="P10" s="32"/>
      <c r="Q10" s="32"/>
      <c r="R10" s="32"/>
      <c r="S10" s="32"/>
      <c r="T10" s="32"/>
      <c r="U10" s="32"/>
      <c r="V10" s="32"/>
      <c r="W10" s="32"/>
      <c r="X10" s="32"/>
      <c r="Y10" s="32"/>
    </row>
    <row r="11" ht="14.4" spans="1:25">
      <c r="A11" s="67" t="s">
        <v>655</v>
      </c>
      <c r="B11" s="32"/>
      <c r="C11" s="32"/>
      <c r="D11" s="32"/>
      <c r="E11" s="32"/>
      <c r="F11" s="32"/>
      <c r="G11" s="32"/>
      <c r="H11" s="32"/>
      <c r="I11" s="32"/>
      <c r="J11" s="32"/>
      <c r="K11" s="32"/>
      <c r="L11" s="32"/>
      <c r="M11" s="32"/>
      <c r="N11" s="32"/>
      <c r="O11" s="32"/>
      <c r="P11" s="32"/>
      <c r="Q11" s="32"/>
      <c r="R11" s="32"/>
      <c r="S11" s="32"/>
      <c r="T11" s="32"/>
      <c r="U11" s="32"/>
      <c r="V11" s="32"/>
      <c r="W11" s="32"/>
      <c r="X11" s="32"/>
      <c r="Y11" s="32"/>
    </row>
    <row r="12" ht="14.4" spans="1:25">
      <c r="A12" s="31" t="s">
        <v>656</v>
      </c>
      <c r="B12" s="32"/>
      <c r="C12" s="32"/>
      <c r="D12" s="32"/>
      <c r="E12" s="32"/>
      <c r="F12" s="32"/>
      <c r="G12" s="32"/>
      <c r="H12" s="32"/>
      <c r="I12" s="32"/>
      <c r="J12" s="32"/>
      <c r="K12" s="32"/>
      <c r="L12" s="32"/>
      <c r="M12" s="32"/>
      <c r="N12" s="32"/>
      <c r="O12" s="32"/>
      <c r="P12" s="32"/>
      <c r="Q12" s="32"/>
      <c r="R12" s="32"/>
      <c r="S12" s="32"/>
      <c r="T12" s="32"/>
      <c r="U12" s="32"/>
      <c r="V12" s="32"/>
      <c r="W12" s="32"/>
      <c r="X12" s="32"/>
      <c r="Y12" s="32"/>
    </row>
    <row r="13" ht="14.4" spans="1:25">
      <c r="A13" s="67" t="s">
        <v>657</v>
      </c>
      <c r="B13" s="32"/>
      <c r="C13" s="32"/>
      <c r="D13" s="32"/>
      <c r="E13" s="32"/>
      <c r="F13" s="32"/>
      <c r="G13" s="32"/>
      <c r="H13" s="32"/>
      <c r="I13" s="32"/>
      <c r="J13" s="32"/>
      <c r="K13" s="32"/>
      <c r="L13" s="32"/>
      <c r="M13" s="32"/>
      <c r="N13" s="32"/>
      <c r="O13" s="32"/>
      <c r="P13" s="32"/>
      <c r="Q13" s="32"/>
      <c r="R13" s="32"/>
      <c r="S13" s="32"/>
      <c r="T13" s="32"/>
      <c r="U13" s="32"/>
      <c r="V13" s="32"/>
      <c r="W13" s="32"/>
      <c r="X13" s="32"/>
      <c r="Y13" s="32"/>
    </row>
    <row r="14" ht="14.4" spans="1:25">
      <c r="A14" s="67" t="s">
        <v>658</v>
      </c>
      <c r="B14" s="32"/>
      <c r="C14" s="32"/>
      <c r="D14" s="32"/>
      <c r="E14" s="32"/>
      <c r="F14" s="32"/>
      <c r="G14" s="32"/>
      <c r="H14" s="32"/>
      <c r="I14" s="32"/>
      <c r="J14" s="32"/>
      <c r="K14" s="32"/>
      <c r="L14" s="32"/>
      <c r="M14" s="32"/>
      <c r="N14" s="32"/>
      <c r="O14" s="32"/>
      <c r="P14" s="32"/>
      <c r="Q14" s="32"/>
      <c r="R14" s="32"/>
      <c r="S14" s="32"/>
      <c r="T14" s="32"/>
      <c r="U14" s="32"/>
      <c r="V14" s="32"/>
      <c r="W14" s="32"/>
      <c r="X14" s="32"/>
      <c r="Y14" s="32"/>
    </row>
    <row r="15" ht="14.4" spans="1:25">
      <c r="A15" s="67" t="s">
        <v>659</v>
      </c>
      <c r="B15" s="32"/>
      <c r="C15" s="32"/>
      <c r="D15" s="32"/>
      <c r="E15" s="32"/>
      <c r="F15" s="32"/>
      <c r="G15" s="32"/>
      <c r="H15" s="32"/>
      <c r="I15" s="32"/>
      <c r="J15" s="32"/>
      <c r="K15" s="32"/>
      <c r="L15" s="32"/>
      <c r="M15" s="32"/>
      <c r="N15" s="32"/>
      <c r="O15" s="32"/>
      <c r="P15" s="32"/>
      <c r="Q15" s="32"/>
      <c r="R15" s="32"/>
      <c r="S15" s="32"/>
      <c r="T15" s="32"/>
      <c r="U15" s="32"/>
      <c r="V15" s="32"/>
      <c r="W15" s="32"/>
      <c r="X15" s="32"/>
      <c r="Y15" s="32"/>
    </row>
    <row r="16" ht="14.4" spans="1:25">
      <c r="A16" s="67" t="s">
        <v>660</v>
      </c>
      <c r="B16" s="32"/>
      <c r="C16" s="32"/>
      <c r="D16" s="32"/>
      <c r="E16" s="32"/>
      <c r="F16" s="32"/>
      <c r="G16" s="32"/>
      <c r="H16" s="32"/>
      <c r="I16" s="32"/>
      <c r="J16" s="32"/>
      <c r="K16" s="32"/>
      <c r="L16" s="32"/>
      <c r="M16" s="32"/>
      <c r="N16" s="32"/>
      <c r="O16" s="32"/>
      <c r="P16" s="32"/>
      <c r="Q16" s="32"/>
      <c r="R16" s="32"/>
      <c r="S16" s="32"/>
      <c r="T16" s="32"/>
      <c r="U16" s="32"/>
      <c r="V16" s="32"/>
      <c r="W16" s="32"/>
      <c r="X16" s="32"/>
      <c r="Y16" s="32"/>
    </row>
    <row r="17" ht="14.4" spans="1:25">
      <c r="A17" s="67" t="s">
        <v>661</v>
      </c>
      <c r="B17" s="32"/>
      <c r="C17" s="32"/>
      <c r="D17" s="32"/>
      <c r="E17" s="32"/>
      <c r="F17" s="32"/>
      <c r="G17" s="32"/>
      <c r="H17" s="32"/>
      <c r="I17" s="32"/>
      <c r="J17" s="32"/>
      <c r="K17" s="32"/>
      <c r="L17" s="32"/>
      <c r="M17" s="32"/>
      <c r="N17" s="32"/>
      <c r="O17" s="32"/>
      <c r="P17" s="32"/>
      <c r="Q17" s="32"/>
      <c r="R17" s="32"/>
      <c r="S17" s="32"/>
      <c r="T17" s="32"/>
      <c r="U17" s="32"/>
      <c r="V17" s="32"/>
      <c r="W17" s="32"/>
      <c r="X17" s="32"/>
      <c r="Y17" s="32"/>
    </row>
    <row r="18" ht="14.4" spans="1:25">
      <c r="A18" s="67" t="s">
        <v>662</v>
      </c>
      <c r="B18" s="32"/>
      <c r="C18" s="32"/>
      <c r="D18" s="32"/>
      <c r="E18" s="32"/>
      <c r="F18" s="32"/>
      <c r="G18" s="32"/>
      <c r="H18" s="32"/>
      <c r="I18" s="32"/>
      <c r="J18" s="32"/>
      <c r="K18" s="32"/>
      <c r="L18" s="32"/>
      <c r="M18" s="32"/>
      <c r="N18" s="32"/>
      <c r="O18" s="32"/>
      <c r="P18" s="32"/>
      <c r="Q18" s="32"/>
      <c r="R18" s="32"/>
      <c r="S18" s="32"/>
      <c r="T18" s="32"/>
      <c r="U18" s="32"/>
      <c r="V18" s="32"/>
      <c r="W18" s="32"/>
      <c r="X18" s="32"/>
      <c r="Y18" s="32"/>
    </row>
    <row r="19" ht="14.4" spans="1:25">
      <c r="A19" s="67" t="s">
        <v>663</v>
      </c>
      <c r="B19" s="32"/>
      <c r="C19" s="32"/>
      <c r="D19" s="32"/>
      <c r="E19" s="32"/>
      <c r="F19" s="32"/>
      <c r="G19" s="32"/>
      <c r="H19" s="32"/>
      <c r="I19" s="32"/>
      <c r="J19" s="32"/>
      <c r="K19" s="32"/>
      <c r="L19" s="32"/>
      <c r="M19" s="32"/>
      <c r="N19" s="32"/>
      <c r="O19" s="32"/>
      <c r="P19" s="32"/>
      <c r="Q19" s="32"/>
      <c r="R19" s="32"/>
      <c r="S19" s="32"/>
      <c r="T19" s="32"/>
      <c r="U19" s="32"/>
      <c r="V19" s="32"/>
      <c r="W19" s="32"/>
      <c r="X19" s="32"/>
      <c r="Y19" s="32"/>
    </row>
    <row r="22" spans="2:3">
      <c r="B22" t="s">
        <v>442</v>
      </c>
      <c r="C22" s="223" t="s">
        <v>608</v>
      </c>
    </row>
    <row r="152" spans="1:1">
      <c r="A152" t="s">
        <v>646</v>
      </c>
    </row>
    <row r="153" spans="1:1">
      <c r="A153" s="249" t="s">
        <v>545</v>
      </c>
    </row>
    <row r="154" spans="1:1">
      <c r="A154" s="249" t="s">
        <v>602</v>
      </c>
    </row>
    <row r="155" spans="1:1">
      <c r="A155" s="249" t="s">
        <v>605</v>
      </c>
    </row>
    <row r="156" spans="1:1">
      <c r="A156" s="249" t="s">
        <v>601</v>
      </c>
    </row>
    <row r="157" spans="1:1">
      <c r="A157" s="249" t="s">
        <v>425</v>
      </c>
    </row>
    <row r="158" spans="1:1">
      <c r="A158" s="249" t="s">
        <v>606</v>
      </c>
    </row>
    <row r="159" spans="1:1">
      <c r="A159" s="249" t="s">
        <v>579</v>
      </c>
    </row>
  </sheetData>
  <mergeCells count="8">
    <mergeCell ref="B2:D2"/>
    <mergeCell ref="E2:G2"/>
    <mergeCell ref="H2:J2"/>
    <mergeCell ref="K2:M2"/>
    <mergeCell ref="N2:P2"/>
    <mergeCell ref="Q2:S2"/>
    <mergeCell ref="T2:V2"/>
    <mergeCell ref="W2:Y2"/>
  </mergeCells>
  <dataValidations count="2">
    <dataValidation type="list" allowBlank="1" showInputMessage="1" showErrorMessage="1" sqref="A1">
      <formula1>$A$152:$A$159</formula1>
    </dataValidation>
    <dataValidation type="list" allowBlank="1" showInputMessage="1" showErrorMessage="1" sqref="B1:G1">
      <formula1>$A$14:$A$21</formula1>
    </dataValidation>
  </dataValidations>
  <hyperlinks>
    <hyperlink ref="A5" location="'终验-客户&amp;体系&amp;一级部'!A1" display="客户1"/>
    <hyperlink ref="A6" location="'终验-客户&amp;体系&amp;一级部'!A1" display="客户2"/>
    <hyperlink ref="A7" location="'终验-客户&amp;体系&amp;一级部'!A1" display="客户3"/>
    <hyperlink ref="A8" location="'终验-客户&amp;体系&amp;一级部'!A1" display="客户4"/>
    <hyperlink ref="A9" location="'终验-客户&amp;体系&amp;一级部'!A1" display="客户5"/>
    <hyperlink ref="A10" location="'终验-客户&amp;体系&amp;一级部'!A1" display="客户6"/>
    <hyperlink ref="A11" location="'终验-客户&amp;体系&amp;一级部'!A1" display="客户7"/>
    <hyperlink ref="A12" location="'终验-客户&amp;体系&amp;一级部'!A1" display="客户8"/>
    <hyperlink ref="A13" location="'终验-客户&amp;体系&amp;一级部'!A1" display="客户9"/>
    <hyperlink ref="A14" location="'终验-客户&amp;体系&amp;一级部'!A1" display="客户10"/>
    <hyperlink ref="A15" location="'终验-客户&amp;体系&amp;一级部'!A1" display="客户11"/>
    <hyperlink ref="A16" location="'终验-客户&amp;体系&amp;一级部'!A1" display="客户12"/>
    <hyperlink ref="A17" location="'终验-客户&amp;体系&amp;一级部'!A1" display="客户13"/>
    <hyperlink ref="A18" location="'终验-客户&amp;体系&amp;一级部'!A1" display="客户14"/>
    <hyperlink ref="A19" location="'终验-客户&amp;体系&amp;一级部'!A1" display="客户15"/>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1"/>
  <dimension ref="A1:AA159"/>
  <sheetViews>
    <sheetView workbookViewId="0">
      <selection activeCell="A1" sqref="A1:A2"/>
    </sheetView>
  </sheetViews>
  <sheetFormatPr defaultColWidth="9.10185185185185" defaultRowHeight="13.2"/>
  <cols>
    <col min="1" max="1" width="18.7222222222222" customWidth="1"/>
    <col min="2" max="2" width="12.4351851851852" customWidth="1"/>
    <col min="3" max="3" width="9.7962962962963" customWidth="1"/>
    <col min="4" max="4" width="14.8703703703704" customWidth="1"/>
    <col min="5" max="5" width="13.5092592592593" customWidth="1"/>
    <col min="6" max="9" width="12.4351851851852" customWidth="1"/>
  </cols>
  <sheetData>
    <row r="1" ht="20.4" spans="1:9">
      <c r="A1" s="245" t="s">
        <v>646</v>
      </c>
      <c r="B1" s="245"/>
      <c r="C1" s="245"/>
      <c r="D1" s="246"/>
      <c r="E1" s="246"/>
      <c r="F1" s="246"/>
      <c r="G1" s="246"/>
      <c r="H1" s="246"/>
      <c r="I1" s="246"/>
    </row>
    <row r="2" ht="20.4" spans="1:27">
      <c r="A2" s="1"/>
      <c r="B2" s="1"/>
      <c r="C2" s="1"/>
      <c r="D2" s="247" t="s">
        <v>312</v>
      </c>
      <c r="E2" s="247"/>
      <c r="F2" s="247"/>
      <c r="G2" s="247" t="s">
        <v>316</v>
      </c>
      <c r="H2" s="247"/>
      <c r="I2" s="247"/>
      <c r="J2" s="247" t="s">
        <v>318</v>
      </c>
      <c r="K2" s="247"/>
      <c r="L2" s="247"/>
      <c r="M2" s="247" t="s">
        <v>335</v>
      </c>
      <c r="N2" s="247"/>
      <c r="O2" s="247"/>
      <c r="P2" s="247" t="s">
        <v>330</v>
      </c>
      <c r="Q2" s="247"/>
      <c r="R2" s="247"/>
      <c r="S2" s="247" t="s">
        <v>340</v>
      </c>
      <c r="T2" s="247"/>
      <c r="U2" s="247"/>
      <c r="V2" s="247" t="s">
        <v>348</v>
      </c>
      <c r="W2" s="247"/>
      <c r="X2" s="247"/>
      <c r="Y2" s="248" t="s">
        <v>647</v>
      </c>
      <c r="Z2" s="248"/>
      <c r="AA2" s="248"/>
    </row>
    <row r="3" ht="15.6" spans="1:27">
      <c r="A3" s="2" t="s">
        <v>648</v>
      </c>
      <c r="B3" s="2" t="s">
        <v>431</v>
      </c>
      <c r="C3" s="2" t="s">
        <v>664</v>
      </c>
      <c r="D3" s="4" t="s">
        <v>428</v>
      </c>
      <c r="E3" s="4" t="s">
        <v>380</v>
      </c>
      <c r="F3" s="4" t="s">
        <v>392</v>
      </c>
      <c r="G3" s="4" t="s">
        <v>428</v>
      </c>
      <c r="H3" s="4" t="s">
        <v>380</v>
      </c>
      <c r="I3" s="4" t="s">
        <v>392</v>
      </c>
      <c r="J3" s="4" t="s">
        <v>428</v>
      </c>
      <c r="K3" s="4" t="s">
        <v>380</v>
      </c>
      <c r="L3" s="4" t="s">
        <v>392</v>
      </c>
      <c r="M3" s="4" t="s">
        <v>428</v>
      </c>
      <c r="N3" s="4" t="s">
        <v>380</v>
      </c>
      <c r="O3" s="4" t="s">
        <v>392</v>
      </c>
      <c r="P3" s="4" t="s">
        <v>428</v>
      </c>
      <c r="Q3" s="4" t="s">
        <v>380</v>
      </c>
      <c r="R3" s="4" t="s">
        <v>392</v>
      </c>
      <c r="S3" s="4" t="s">
        <v>428</v>
      </c>
      <c r="T3" s="4" t="s">
        <v>380</v>
      </c>
      <c r="U3" s="4" t="s">
        <v>392</v>
      </c>
      <c r="V3" s="4" t="s">
        <v>428</v>
      </c>
      <c r="W3" s="4" t="s">
        <v>380</v>
      </c>
      <c r="X3" s="4" t="s">
        <v>392</v>
      </c>
      <c r="Y3" s="4" t="s">
        <v>428</v>
      </c>
      <c r="Z3" s="4" t="s">
        <v>380</v>
      </c>
      <c r="AA3" s="4" t="s">
        <v>392</v>
      </c>
    </row>
    <row r="4" ht="14.4" spans="1:27">
      <c r="A4" s="69" t="s">
        <v>649</v>
      </c>
      <c r="B4" s="67" t="s">
        <v>410</v>
      </c>
      <c r="C4" s="31" t="s">
        <v>445</v>
      </c>
      <c r="D4" s="32"/>
      <c r="E4" s="32"/>
      <c r="F4" s="32"/>
      <c r="G4" s="32"/>
      <c r="H4" s="32"/>
      <c r="I4" s="32"/>
      <c r="J4" s="32"/>
      <c r="K4" s="32"/>
      <c r="L4" s="32"/>
      <c r="M4" s="32"/>
      <c r="N4" s="32"/>
      <c r="O4" s="32"/>
      <c r="P4" s="32"/>
      <c r="Q4" s="32"/>
      <c r="R4" s="32"/>
      <c r="S4" s="32"/>
      <c r="T4" s="32"/>
      <c r="U4" s="32"/>
      <c r="V4" s="32"/>
      <c r="W4" s="32"/>
      <c r="X4" s="32"/>
      <c r="Y4" s="32"/>
      <c r="Z4" s="32"/>
      <c r="AA4" s="32"/>
    </row>
    <row r="5" ht="14.4" spans="1:27">
      <c r="A5" s="110"/>
      <c r="B5" s="67" t="s">
        <v>410</v>
      </c>
      <c r="C5" s="67" t="s">
        <v>446</v>
      </c>
      <c r="D5" s="32"/>
      <c r="E5" s="32"/>
      <c r="F5" s="32"/>
      <c r="G5" s="32"/>
      <c r="H5" s="32"/>
      <c r="I5" s="32"/>
      <c r="J5" s="32"/>
      <c r="K5" s="32"/>
      <c r="L5" s="32"/>
      <c r="M5" s="32"/>
      <c r="N5" s="32"/>
      <c r="O5" s="32"/>
      <c r="P5" s="32"/>
      <c r="Q5" s="32"/>
      <c r="R5" s="32"/>
      <c r="S5" s="32"/>
      <c r="T5" s="32"/>
      <c r="U5" s="32"/>
      <c r="V5" s="32"/>
      <c r="W5" s="32"/>
      <c r="X5" s="32"/>
      <c r="Y5" s="32"/>
      <c r="Z5" s="32"/>
      <c r="AA5" s="32"/>
    </row>
    <row r="6" ht="14.4" spans="1:27">
      <c r="A6" s="110"/>
      <c r="B6" s="67" t="s">
        <v>410</v>
      </c>
      <c r="C6" s="67" t="s">
        <v>447</v>
      </c>
      <c r="D6" s="32"/>
      <c r="E6" s="32"/>
      <c r="F6" s="32"/>
      <c r="G6" s="32"/>
      <c r="H6" s="32"/>
      <c r="I6" s="32"/>
      <c r="J6" s="32"/>
      <c r="K6" s="32"/>
      <c r="L6" s="32"/>
      <c r="M6" s="32"/>
      <c r="N6" s="32"/>
      <c r="O6" s="32"/>
      <c r="P6" s="32"/>
      <c r="Q6" s="32"/>
      <c r="R6" s="32"/>
      <c r="S6" s="32"/>
      <c r="T6" s="32"/>
      <c r="U6" s="32"/>
      <c r="V6" s="32"/>
      <c r="W6" s="32"/>
      <c r="X6" s="32"/>
      <c r="Y6" s="32"/>
      <c r="Z6" s="32"/>
      <c r="AA6" s="32"/>
    </row>
    <row r="7" ht="14.4" spans="1:27">
      <c r="A7" s="110"/>
      <c r="B7" s="67" t="s">
        <v>414</v>
      </c>
      <c r="C7" s="67" t="s">
        <v>448</v>
      </c>
      <c r="D7" s="32"/>
      <c r="E7" s="32"/>
      <c r="F7" s="32"/>
      <c r="G7" s="32"/>
      <c r="H7" s="32"/>
      <c r="I7" s="32"/>
      <c r="J7" s="32"/>
      <c r="K7" s="32"/>
      <c r="L7" s="32"/>
      <c r="M7" s="32"/>
      <c r="N7" s="32"/>
      <c r="O7" s="32"/>
      <c r="P7" s="32"/>
      <c r="Q7" s="32"/>
      <c r="R7" s="32"/>
      <c r="S7" s="32"/>
      <c r="T7" s="32"/>
      <c r="U7" s="32"/>
      <c r="V7" s="32"/>
      <c r="W7" s="32"/>
      <c r="X7" s="32"/>
      <c r="Y7" s="32"/>
      <c r="Z7" s="32"/>
      <c r="AA7" s="32"/>
    </row>
    <row r="8" ht="14.4" spans="1:27">
      <c r="A8" s="110"/>
      <c r="B8" s="67" t="s">
        <v>414</v>
      </c>
      <c r="C8" s="31" t="s">
        <v>449</v>
      </c>
      <c r="D8" s="32"/>
      <c r="E8" s="32"/>
      <c r="F8" s="32"/>
      <c r="G8" s="32"/>
      <c r="H8" s="32"/>
      <c r="I8" s="32"/>
      <c r="J8" s="32"/>
      <c r="K8" s="32"/>
      <c r="L8" s="32"/>
      <c r="M8" s="32"/>
      <c r="N8" s="32"/>
      <c r="O8" s="32"/>
      <c r="P8" s="32"/>
      <c r="Q8" s="32"/>
      <c r="R8" s="32"/>
      <c r="S8" s="32"/>
      <c r="T8" s="32"/>
      <c r="U8" s="32"/>
      <c r="V8" s="32"/>
      <c r="W8" s="32"/>
      <c r="X8" s="32"/>
      <c r="Y8" s="32"/>
      <c r="Z8" s="32"/>
      <c r="AA8" s="32"/>
    </row>
    <row r="9" ht="14.4" spans="1:27">
      <c r="A9" s="110"/>
      <c r="B9" s="31" t="s">
        <v>414</v>
      </c>
      <c r="C9" s="31" t="s">
        <v>450</v>
      </c>
      <c r="D9" s="32"/>
      <c r="E9" s="32"/>
      <c r="F9" s="32"/>
      <c r="G9" s="32"/>
      <c r="H9" s="32"/>
      <c r="I9" s="32"/>
      <c r="J9" s="32"/>
      <c r="K9" s="32"/>
      <c r="L9" s="32"/>
      <c r="M9" s="32"/>
      <c r="N9" s="32"/>
      <c r="O9" s="32"/>
      <c r="P9" s="32"/>
      <c r="Q9" s="32"/>
      <c r="R9" s="32"/>
      <c r="S9" s="32"/>
      <c r="T9" s="32"/>
      <c r="U9" s="32"/>
      <c r="V9" s="32"/>
      <c r="W9" s="32"/>
      <c r="X9" s="32"/>
      <c r="Y9" s="32"/>
      <c r="Z9" s="32"/>
      <c r="AA9" s="32"/>
    </row>
    <row r="10" ht="14.4" spans="1:27">
      <c r="A10" s="110"/>
      <c r="B10" s="31" t="s">
        <v>416</v>
      </c>
      <c r="C10" s="31" t="s">
        <v>451</v>
      </c>
      <c r="D10" s="32"/>
      <c r="E10" s="32"/>
      <c r="F10" s="32"/>
      <c r="G10" s="32"/>
      <c r="H10" s="32"/>
      <c r="I10" s="32"/>
      <c r="J10" s="32"/>
      <c r="K10" s="32"/>
      <c r="L10" s="32"/>
      <c r="M10" s="32"/>
      <c r="N10" s="32"/>
      <c r="O10" s="32"/>
      <c r="P10" s="32"/>
      <c r="Q10" s="32"/>
      <c r="R10" s="32"/>
      <c r="S10" s="32"/>
      <c r="T10" s="32"/>
      <c r="U10" s="32"/>
      <c r="V10" s="32"/>
      <c r="W10" s="32"/>
      <c r="X10" s="32"/>
      <c r="Y10" s="32"/>
      <c r="Z10" s="32"/>
      <c r="AA10" s="32"/>
    </row>
    <row r="11" ht="14.4" spans="1:27">
      <c r="A11" s="110"/>
      <c r="B11" s="67" t="s">
        <v>418</v>
      </c>
      <c r="C11" s="67" t="s">
        <v>452</v>
      </c>
      <c r="D11" s="32"/>
      <c r="E11" s="32"/>
      <c r="F11" s="32"/>
      <c r="G11" s="32"/>
      <c r="H11" s="32"/>
      <c r="I11" s="32"/>
      <c r="J11" s="32"/>
      <c r="K11" s="32"/>
      <c r="L11" s="32"/>
      <c r="M11" s="32"/>
      <c r="N11" s="32"/>
      <c r="O11" s="32"/>
      <c r="P11" s="32"/>
      <c r="Q11" s="32"/>
      <c r="R11" s="32"/>
      <c r="S11" s="32"/>
      <c r="T11" s="32"/>
      <c r="U11" s="32"/>
      <c r="V11" s="32"/>
      <c r="W11" s="32"/>
      <c r="X11" s="32"/>
      <c r="Y11" s="32"/>
      <c r="Z11" s="32"/>
      <c r="AA11" s="32"/>
    </row>
    <row r="12" ht="14.4" spans="1:27">
      <c r="A12" s="110"/>
      <c r="B12" s="67" t="s">
        <v>420</v>
      </c>
      <c r="C12" s="31" t="s">
        <v>453</v>
      </c>
      <c r="D12" s="32"/>
      <c r="E12" s="32"/>
      <c r="F12" s="32"/>
      <c r="G12" s="32"/>
      <c r="H12" s="32"/>
      <c r="I12" s="32"/>
      <c r="J12" s="32"/>
      <c r="K12" s="32"/>
      <c r="L12" s="32"/>
      <c r="M12" s="32"/>
      <c r="N12" s="32"/>
      <c r="O12" s="32"/>
      <c r="P12" s="32"/>
      <c r="Q12" s="32"/>
      <c r="R12" s="32"/>
      <c r="S12" s="32"/>
      <c r="T12" s="32"/>
      <c r="U12" s="32"/>
      <c r="V12" s="32"/>
      <c r="W12" s="32"/>
      <c r="X12" s="32"/>
      <c r="Y12" s="32"/>
      <c r="Z12" s="32"/>
      <c r="AA12" s="32"/>
    </row>
    <row r="13" ht="14.4" spans="1:27">
      <c r="A13" s="110"/>
      <c r="B13" s="67" t="s">
        <v>430</v>
      </c>
      <c r="C13" s="67" t="s">
        <v>665</v>
      </c>
      <c r="D13" s="32"/>
      <c r="E13" s="32"/>
      <c r="F13" s="32"/>
      <c r="G13" s="32"/>
      <c r="H13" s="32"/>
      <c r="I13" s="32"/>
      <c r="J13" s="32"/>
      <c r="K13" s="32"/>
      <c r="L13" s="32"/>
      <c r="M13" s="32"/>
      <c r="N13" s="32"/>
      <c r="O13" s="32"/>
      <c r="P13" s="32"/>
      <c r="Q13" s="32"/>
      <c r="R13" s="32"/>
      <c r="S13" s="32"/>
      <c r="T13" s="32"/>
      <c r="U13" s="32"/>
      <c r="V13" s="32"/>
      <c r="W13" s="32"/>
      <c r="X13" s="32"/>
      <c r="Y13" s="32"/>
      <c r="Z13" s="32"/>
      <c r="AA13" s="32"/>
    </row>
    <row r="14" ht="14.4" spans="1:27">
      <c r="A14" s="110"/>
      <c r="B14" s="67" t="s">
        <v>438</v>
      </c>
      <c r="C14" s="67" t="s">
        <v>666</v>
      </c>
      <c r="D14" s="32"/>
      <c r="E14" s="32"/>
      <c r="F14" s="32"/>
      <c r="G14" s="32"/>
      <c r="H14" s="32"/>
      <c r="I14" s="32"/>
      <c r="J14" s="32"/>
      <c r="K14" s="32"/>
      <c r="L14" s="32"/>
      <c r="M14" s="32"/>
      <c r="N14" s="32"/>
      <c r="O14" s="32"/>
      <c r="P14" s="32"/>
      <c r="Q14" s="32"/>
      <c r="R14" s="32"/>
      <c r="S14" s="32"/>
      <c r="T14" s="32"/>
      <c r="U14" s="32"/>
      <c r="V14" s="32"/>
      <c r="W14" s="32"/>
      <c r="X14" s="32"/>
      <c r="Y14" s="32"/>
      <c r="Z14" s="32"/>
      <c r="AA14" s="32"/>
    </row>
    <row r="15" ht="14.4" spans="1:27">
      <c r="A15" s="110"/>
      <c r="B15" s="67" t="s">
        <v>439</v>
      </c>
      <c r="C15" s="32" t="s">
        <v>667</v>
      </c>
      <c r="D15" s="32"/>
      <c r="E15" s="32"/>
      <c r="F15" s="32"/>
      <c r="G15" s="32"/>
      <c r="H15" s="32"/>
      <c r="I15" s="32"/>
      <c r="J15" s="32"/>
      <c r="K15" s="32"/>
      <c r="L15" s="32"/>
      <c r="M15" s="32"/>
      <c r="N15" s="32"/>
      <c r="O15" s="32"/>
      <c r="P15" s="32"/>
      <c r="Q15" s="32"/>
      <c r="R15" s="32"/>
      <c r="S15" s="32"/>
      <c r="T15" s="32"/>
      <c r="U15" s="32"/>
      <c r="V15" s="32"/>
      <c r="W15" s="32"/>
      <c r="X15" s="32"/>
      <c r="Y15" s="32"/>
      <c r="Z15" s="32"/>
      <c r="AA15" s="32"/>
    </row>
    <row r="16" ht="14.4" spans="1:27">
      <c r="A16" s="110"/>
      <c r="B16" s="67" t="s">
        <v>440</v>
      </c>
      <c r="C16" s="32"/>
      <c r="D16" s="32"/>
      <c r="E16" s="32"/>
      <c r="F16" s="32"/>
      <c r="G16" s="32"/>
      <c r="H16" s="32"/>
      <c r="I16" s="32"/>
      <c r="J16" s="32"/>
      <c r="K16" s="32"/>
      <c r="L16" s="32"/>
      <c r="M16" s="32"/>
      <c r="N16" s="32"/>
      <c r="O16" s="32"/>
      <c r="P16" s="32"/>
      <c r="Q16" s="32"/>
      <c r="R16" s="32"/>
      <c r="S16" s="32"/>
      <c r="T16" s="32"/>
      <c r="U16" s="32"/>
      <c r="V16" s="32"/>
      <c r="W16" s="32"/>
      <c r="X16" s="32"/>
      <c r="Y16" s="32"/>
      <c r="Z16" s="32"/>
      <c r="AA16" s="32"/>
    </row>
    <row r="17" spans="1:27">
      <c r="A17" s="70"/>
      <c r="B17" s="32" t="s">
        <v>607</v>
      </c>
      <c r="C17" s="32"/>
      <c r="D17" s="32"/>
      <c r="E17" s="32"/>
      <c r="F17" s="32"/>
      <c r="G17" s="32"/>
      <c r="H17" s="32"/>
      <c r="I17" s="32"/>
      <c r="J17" s="32"/>
      <c r="K17" s="32"/>
      <c r="L17" s="32"/>
      <c r="M17" s="32"/>
      <c r="N17" s="32"/>
      <c r="O17" s="32"/>
      <c r="P17" s="32"/>
      <c r="Q17" s="32"/>
      <c r="R17" s="32"/>
      <c r="S17" s="32"/>
      <c r="T17" s="32"/>
      <c r="U17" s="32"/>
      <c r="V17" s="32"/>
      <c r="W17" s="32"/>
      <c r="X17" s="32"/>
      <c r="Y17" s="32"/>
      <c r="Z17" s="32"/>
      <c r="AA17" s="32"/>
    </row>
    <row r="18" spans="1:27">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21" spans="3:4">
      <c r="C21" t="s">
        <v>442</v>
      </c>
      <c r="D21" s="223" t="s">
        <v>608</v>
      </c>
    </row>
    <row r="152" spans="1:1">
      <c r="A152" t="s">
        <v>668</v>
      </c>
    </row>
    <row r="153" spans="1:1">
      <c r="A153" t="s">
        <v>498</v>
      </c>
    </row>
    <row r="154" spans="1:1">
      <c r="A154" t="s">
        <v>669</v>
      </c>
    </row>
    <row r="155" spans="1:1">
      <c r="A155" t="s">
        <v>579</v>
      </c>
    </row>
    <row r="156" spans="1:1">
      <c r="A156" t="s">
        <v>532</v>
      </c>
    </row>
    <row r="157" spans="1:1">
      <c r="A157" t="s">
        <v>670</v>
      </c>
    </row>
    <row r="158" spans="1:1">
      <c r="A158" t="s">
        <v>671</v>
      </c>
    </row>
    <row r="159" spans="1:1">
      <c r="A159" t="s">
        <v>518</v>
      </c>
    </row>
  </sheetData>
  <mergeCells count="9">
    <mergeCell ref="D2:F2"/>
    <mergeCell ref="G2:I2"/>
    <mergeCell ref="J2:L2"/>
    <mergeCell ref="M2:O2"/>
    <mergeCell ref="P2:R2"/>
    <mergeCell ref="S2:U2"/>
    <mergeCell ref="V2:X2"/>
    <mergeCell ref="Y2:AA2"/>
    <mergeCell ref="A4:A17"/>
  </mergeCells>
  <dataValidations count="2">
    <dataValidation type="list" allowBlank="1" showInputMessage="1" showErrorMessage="1" sqref="A1">
      <formula1>'终验-客户'!$A$152:$A$159</formula1>
    </dataValidation>
    <dataValidation type="list" allowBlank="1" showInputMessage="1" showErrorMessage="1" sqref="B1:I1">
      <formula1>$A$13:$A$20</formula1>
    </dataValidation>
  </dataValidations>
  <hyperlinks>
    <hyperlink ref="C4" location="项目清单!A1" display="部门1"/>
    <hyperlink ref="C5" location="项目清单!A1" display="部门2"/>
    <hyperlink ref="C6" location="项目清单!A1" display="部门3"/>
    <hyperlink ref="C7" location="项目清单!A1" display="部门4"/>
    <hyperlink ref="C8" location="项目清单!A1" display="部门5"/>
    <hyperlink ref="C9" location="项目清单!A1" display="部门6"/>
    <hyperlink ref="C10" location="项目清单!A1" display="部门7"/>
    <hyperlink ref="C11" location="项目清单!A1" display="部门8"/>
    <hyperlink ref="C12" location="项目清单!A1" display="部门9"/>
    <hyperlink ref="C13" location="项目清单!A1" display="部门10"/>
    <hyperlink ref="C14" location="项目清单!A1" display="部门11"/>
    <hyperlink ref="B4" location="项目清单!A1" display="体系1"/>
    <hyperlink ref="B5" location="项目清单!A1" display="体系1"/>
    <hyperlink ref="B6" location="项目清单!A1" display="体系1"/>
    <hyperlink ref="B7" location="项目清单!A1" display="体系2"/>
    <hyperlink ref="B8" location="项目清单!A1" display="体系2"/>
    <hyperlink ref="B9" location="项目清单!A1" display="体系2"/>
    <hyperlink ref="B10" location="项目清单!A1" display="体系3"/>
    <hyperlink ref="B11" location="项目清单!A1" display="体系4"/>
    <hyperlink ref="B12" location="项目清单!A1" display="体系5"/>
    <hyperlink ref="B13" location="项目清单!A1" display="体系6"/>
    <hyperlink ref="B14" location="项目清单!A1" display="体系7"/>
    <hyperlink ref="B15" location="项目清单!A1" display="体系8"/>
    <hyperlink ref="B16" location="项目清单!A1" display="体系9"/>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53</vt:i4>
      </vt:variant>
    </vt:vector>
  </HeadingPairs>
  <TitlesOfParts>
    <vt:vector size="53" baseType="lpstr">
      <vt:lpstr>指标整理</vt:lpstr>
      <vt:lpstr>公司级</vt:lpstr>
      <vt:lpstr>现金利润-体系</vt:lpstr>
      <vt:lpstr>现金利润-体系&amp;部门</vt:lpstr>
      <vt:lpstr>现金利润-体系&amp;部门 &amp;项目</vt:lpstr>
      <vt:lpstr>终验-收入成本分类-体系</vt:lpstr>
      <vt:lpstr>终验-损益-体系</vt:lpstr>
      <vt:lpstr>终验-客户</vt:lpstr>
      <vt:lpstr>终验-客户&amp;体系&amp;一级部</vt:lpstr>
      <vt:lpstr>终验-损益-体系&amp;一级部</vt:lpstr>
      <vt:lpstr>终验-损益-体系&amp;一级部&amp;客户</vt:lpstr>
      <vt:lpstr>完工--体系</vt:lpstr>
      <vt:lpstr>完工--体系&amp;部门</vt:lpstr>
      <vt:lpstr>完工--体系&amp;部门&amp;项目-管理口径</vt:lpstr>
      <vt:lpstr>完工--体系&amp;部门&amp;项目-考核口径</vt:lpstr>
      <vt:lpstr>收款-分时间-体系</vt:lpstr>
      <vt:lpstr>收款-分时间-体系&amp;客户</vt:lpstr>
      <vt:lpstr>收款-分时间-体系&amp;客户&amp;收款明细</vt:lpstr>
      <vt:lpstr>收款-分时间-体系&amp;客户&amp;收款明细&amp;单个合同</vt:lpstr>
      <vt:lpstr>收款报表-体系</vt:lpstr>
      <vt:lpstr>收款报表-体系&amp;客户</vt:lpstr>
      <vt:lpstr>任务&amp;服务类-签约投入情况-客户</vt:lpstr>
      <vt:lpstr>任务&amp;服务类-签约投入情况-客户&amp;体系</vt:lpstr>
      <vt:lpstr>中标情况-体系</vt:lpstr>
      <vt:lpstr>签约情况-体系</vt:lpstr>
      <vt:lpstr>签约情况-体系&amp;客户</vt:lpstr>
      <vt:lpstr>中标情况-体系&amp;客户</vt:lpstr>
      <vt:lpstr>中标-业务标签-体系</vt:lpstr>
      <vt:lpstr>中标-业务标签-体系&amp;客户</vt:lpstr>
      <vt:lpstr>中标情况-客户</vt:lpstr>
      <vt:lpstr>中标情况-客户&amp;体系</vt:lpstr>
      <vt:lpstr>Sheet9</vt:lpstr>
      <vt:lpstr>辅助表</vt:lpstr>
      <vt:lpstr>不同类型的人员投入情况-体系</vt:lpstr>
      <vt:lpstr>不同类型的人员投入情况 -部门</vt:lpstr>
      <vt:lpstr>人员标签报表-体系</vt:lpstr>
      <vt:lpstr>人员标签报表-部门</vt:lpstr>
      <vt:lpstr>人员等级报表-体系</vt:lpstr>
      <vt:lpstr>人员等级报表-部门</vt:lpstr>
      <vt:lpstr>人员数据-体系</vt:lpstr>
      <vt:lpstr>人员数据-体系&amp;部门</vt:lpstr>
      <vt:lpstr>人员数据-员工清单</vt:lpstr>
      <vt:lpstr>人员数据-单个员工详情页</vt:lpstr>
      <vt:lpstr>人员投入-体系</vt:lpstr>
      <vt:lpstr>人员投入-部门</vt:lpstr>
      <vt:lpstr>人月项目投入-体系</vt:lpstr>
      <vt:lpstr>人月项目投入-部门</vt:lpstr>
      <vt:lpstr>部门损益表-原表</vt:lpstr>
      <vt:lpstr>北部大区</vt:lpstr>
      <vt:lpstr>客户信息</vt:lpstr>
      <vt:lpstr>项目清单</vt:lpstr>
      <vt:lpstr>项目详情表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gaoli</dc:creator>
  <cp:lastModifiedBy>lei</cp:lastModifiedBy>
  <dcterms:created xsi:type="dcterms:W3CDTF">2024-07-30T07:16:00Z</dcterms:created>
  <dcterms:modified xsi:type="dcterms:W3CDTF">2025-06-04T01:59:51Z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FB01DD0FCE2E477EB42FD8EFA9DB8A53_13</vt:lpwstr>
  </property>
  <property fmtid="{D5CDD505-2E9C-101B-9397-08002B2CF9AE}" pid="3" name="KSOProductBuildVer">
    <vt:lpwstr>2052-12.1.0.20784</vt:lpwstr>
  </property>
  <property fmtid="{D5CDD505-2E9C-101B-9397-08002B2CF9AE}" pid="4" name="KSOReadingLayout">
    <vt:bool>true</vt:bool>
  </property>
</Properties>
</file>