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ricoheuropeplc-my.sharepoint.com/personal/finlay_crasnier_ricoh-europe_com/Documents/Desktop/Projects/SUPPORT AND FINISHED/Rewardian Upgrade/"/>
    </mc:Choice>
  </mc:AlternateContent>
  <xr:revisionPtr revIDLastSave="414" documentId="8_{14499A27-14CA-4578-8494-98A138CCBD79}" xr6:coauthVersionLast="47" xr6:coauthVersionMax="47" xr10:uidLastSave="{1A400456-311F-4668-B2EE-6B43A9708A8B}"/>
  <bookViews>
    <workbookView xWindow="-120" yWindow="-120" windowWidth="20730" windowHeight="11040" xr2:uid="{4A336D37-0F8D-48D5-86C4-8536783AD55E}"/>
  </bookViews>
  <sheets>
    <sheet name="User Guide and Settings" sheetId="6" r:id="rId1"/>
    <sheet name="File Name" sheetId="8" r:id="rId2"/>
    <sheet name="FormulaBacksheet" sheetId="13" state="hidden" r:id="rId3"/>
    <sheet name="Additional Information" sheetId="11" state="hidden" r:id="rId4"/>
  </sheets>
  <definedNames>
    <definedName name="_xlnm._FilterDatabase" localSheetId="3" hidden="1">'Additional Information'!$L$2:$P$2</definedName>
    <definedName name="_xlnm._FilterDatabase" localSheetId="1" hidden="1">'File Name'!$A$1:$D$1</definedName>
    <definedName name="Email_List">OFFSET(#REF!,0,0,COUNTA(#REF!),10)</definedName>
    <definedName name="EXAMPLE">#REF!</definedName>
    <definedName name="First_Cell">#REF!</definedName>
    <definedName name="FORMULA_HELP">#REF!</definedName>
    <definedName name="Last_Cell">OFFSET(#REF!,COUNTA(#REF!)-1,9,1,1)</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1" i="6" l="1" a="1"/>
  <c r="J51" i="6" s="1"/>
  <c r="N25" i="11" l="1"/>
  <c r="L25" i="11"/>
  <c r="N24" i="11"/>
  <c r="L24" i="11"/>
  <c r="N23" i="11"/>
  <c r="L23" i="11"/>
  <c r="N22" i="11"/>
  <c r="L22" i="11"/>
  <c r="N21" i="11"/>
  <c r="L21" i="11"/>
  <c r="N20" i="11"/>
  <c r="L20" i="11"/>
  <c r="N19" i="11"/>
  <c r="L19" i="11"/>
  <c r="N18" i="11"/>
  <c r="L18" i="11"/>
  <c r="N17" i="11"/>
  <c r="L17" i="11"/>
  <c r="N16" i="11"/>
  <c r="L16" i="11"/>
  <c r="N15" i="11"/>
  <c r="L15" i="11"/>
  <c r="N14" i="11"/>
  <c r="L14" i="11"/>
  <c r="N13" i="11"/>
  <c r="L13" i="11"/>
  <c r="N12" i="11"/>
  <c r="L12" i="11"/>
  <c r="N11" i="11"/>
  <c r="L11" i="11"/>
  <c r="N10" i="11"/>
  <c r="L10" i="11"/>
  <c r="N9" i="11"/>
  <c r="L9" i="11"/>
  <c r="N8" i="11"/>
  <c r="L8" i="11"/>
  <c r="N7" i="11"/>
  <c r="L7" i="11"/>
  <c r="N6" i="11"/>
  <c r="L6" i="11"/>
  <c r="N5" i="11"/>
  <c r="L5" i="11"/>
  <c r="N4" i="11"/>
  <c r="L4" i="11"/>
  <c r="N3" i="11"/>
  <c r="L3" i="11"/>
  <c r="G40" i="11"/>
  <c r="G39" i="11"/>
  <c r="G38" i="11"/>
  <c r="G37" i="11"/>
  <c r="G36" i="11"/>
  <c r="G32" i="11"/>
  <c r="G31" i="11"/>
  <c r="G30" i="11"/>
  <c r="G29" i="11"/>
  <c r="G28" i="11"/>
  <c r="G27" i="11"/>
  <c r="G26" i="11"/>
  <c r="G25" i="11"/>
  <c r="G24" i="11"/>
  <c r="G23" i="11"/>
  <c r="G22" i="11"/>
  <c r="G21" i="11"/>
  <c r="G20" i="11"/>
  <c r="G19" i="11"/>
  <c r="G18" i="11"/>
  <c r="G17" i="11"/>
  <c r="G16" i="11"/>
  <c r="G15" i="11"/>
  <c r="G14" i="11"/>
  <c r="G13" i="11"/>
  <c r="G12" i="11"/>
  <c r="G11" i="11"/>
  <c r="G10" i="11"/>
  <c r="G6" i="11"/>
  <c r="H6" i="11" s="1"/>
  <c r="E6" i="11"/>
  <c r="F6" i="11" s="1"/>
  <c r="D6" i="11"/>
  <c r="C6" i="11"/>
  <c r="J6" i="11" s="1"/>
  <c r="G5" i="11"/>
  <c r="H5" i="11" s="1"/>
  <c r="E5" i="11"/>
  <c r="F5" i="11" s="1"/>
  <c r="D5" i="11"/>
  <c r="C5" i="11"/>
  <c r="J5" i="11" s="1"/>
  <c r="G4" i="11"/>
  <c r="H4" i="11" s="1"/>
  <c r="E4" i="11"/>
  <c r="F4" i="11" s="1"/>
  <c r="D4" i="11"/>
  <c r="C4" i="11"/>
  <c r="J4" i="11" s="1"/>
  <c r="G3" i="11"/>
  <c r="H3" i="11" s="1"/>
  <c r="E3" i="11"/>
  <c r="F3" i="11" s="1"/>
  <c r="D3" i="11"/>
  <c r="C3" i="11"/>
  <c r="J3" i="11" s="1"/>
  <c r="E2" i="11"/>
  <c r="I4" i="11" l="1"/>
  <c r="I3" i="11"/>
  <c r="I5" i="11"/>
  <c r="I6"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Scarlett Irons</author>
  </authors>
  <commentList>
    <comment ref="P2" authorId="0" shapeId="0" xr:uid="{82213DE8-BD37-4224-9E8E-2762AC2381DB}">
      <text>
        <r>
          <rPr>
            <b/>
            <sz val="9"/>
            <color indexed="81"/>
            <rFont val="Tahoma"/>
            <family val="2"/>
          </rPr>
          <t xml:space="preserve">Scarlett Irons:
</t>
        </r>
        <r>
          <rPr>
            <sz val="9"/>
            <color indexed="81"/>
            <rFont val="Tahoma"/>
            <family val="2"/>
          </rPr>
          <t>This should be in the format of a string of emails, seperated with ';' so that it can be copied and pasted directly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<sst xmlns="http://schemas.openxmlformats.org/spreadsheetml/2006/main" count="264" uniqueCount="211">
  <si>
    <t>Save Path</t>
  </si>
  <si>
    <t>Settings</t>
  </si>
  <si>
    <t>ENABLED</t>
  </si>
  <si>
    <t>Auto Locate</t>
  </si>
  <si>
    <t>Auto-Password</t>
  </si>
  <si>
    <t>Directory Path</t>
  </si>
  <si>
    <t>The exact file path of this file. This should automatically update.</t>
  </si>
  <si>
    <t>DISABLED</t>
  </si>
  <si>
    <t>Company Code</t>
  </si>
  <si>
    <t>Name</t>
  </si>
  <si>
    <t>Recipients</t>
  </si>
  <si>
    <t>Calendar Date</t>
  </si>
  <si>
    <t>Month</t>
  </si>
  <si>
    <t>Fiscal Year</t>
  </si>
  <si>
    <t>No</t>
  </si>
  <si>
    <t>Fcast</t>
  </si>
  <si>
    <t>Qtr</t>
  </si>
  <si>
    <t>Comp Code</t>
  </si>
  <si>
    <t>OpCo</t>
  </si>
  <si>
    <t>Country</t>
  </si>
  <si>
    <t>Actual Month</t>
  </si>
  <si>
    <t>RIT</t>
  </si>
  <si>
    <t>Andrea Pagano &lt;Andrea.Pagano@ricoh.it&gt;; Andrea Sbarbati &lt;Andrea.Sbarbati@ricoh.it&gt;; Lorenzo Clerici &lt;lorenzo.clerici@ricoh.it&gt;; Massimo Lavagnini &lt;Massimo.Lavagnini@ricoh.it&gt;; Silvia Diomedi &lt;Silvia.Diomedi@ricoh.it&gt;</t>
  </si>
  <si>
    <t>Prior Month</t>
  </si>
  <si>
    <t>RUK</t>
  </si>
  <si>
    <t>Andrew Huggon &lt;andrew.huggon@ricoh.co.uk&gt;; Glenn Griggs &lt;glenn.griggs@ricoh.co.uk&gt;; Steve Walters &lt;steve.walters@ricoh.co.uk&gt;; Lisa Emary &lt;lisa.emary@ricoh.co.uk&gt;</t>
  </si>
  <si>
    <t>Next Month</t>
  </si>
  <si>
    <t>RHU</t>
  </si>
  <si>
    <t>Aron Serestey &lt;aron.serestey@ricoh.hu&gt;</t>
  </si>
  <si>
    <t>Prior Year</t>
  </si>
  <si>
    <t>RTR</t>
  </si>
  <si>
    <t>Cem Cakir &lt;Cem.Cakir@ricoh.com.tr&gt;; Ali Hikmet Esgin &lt;Ali.Esgin@ricoh.com.tr&gt;; Selda Arpaci &lt;Selda.Arpaci@ricoh.com.tr&gt;; Merve Yagiz &lt;merve.yagiz@ricoh.com.tr&gt;</t>
  </si>
  <si>
    <t>RDE</t>
  </si>
  <si>
    <t>Christina Kollar &lt;Christina.Kollar@ricoh.de&gt;; Hendrik Rehbock &lt;Hendrik.Rehbock@ricoh.de&gt;; Duygu Aris-Korkut &lt;Duygu.Aris-Korkut@ricoh-europe.com&gt;; Maurice Beelen &lt;maurice.beelen@ricoh.de&gt;; Thomas Giermann &lt;Thomas.Giermann@ricoh.de&gt;; Ralf Dworak &lt;Ralf.Dworak@ricoh.de&gt;; Chantal Legros &lt;Chantal.Legros@ricoh.de&gt;; Erwin Koelmel &lt;Erwin.Koelmel@ricoh.de&gt;</t>
  </si>
  <si>
    <t>FOR REFERENCE FROM CHART OF ACCOUNTS</t>
  </si>
  <si>
    <t>RPO</t>
  </si>
  <si>
    <t>Ilona Siuda &lt;ISiuda@ricoh.pl&gt;; Ewa Kucharczyk &lt;EKucharczyk@ricoh.pl&gt;; Malgorzata Pergal &lt;Malgorzata.Pergal@ricoh.pl&gt;; Tomasz Nazaruk &lt;TNazaruk@ricoh.pl&gt;; Rafal Gutkowski &lt;rgutkowski@ricoh.pl&gt;</t>
  </si>
  <si>
    <t>Hyperion Code</t>
  </si>
  <si>
    <t>Description</t>
  </si>
  <si>
    <t>Hyperion Description</t>
  </si>
  <si>
    <t>Quarter</t>
  </si>
  <si>
    <t>RZA</t>
  </si>
  <si>
    <t>Jacques Van Wyk &lt;Jacques.vanWyk@ricoh.co.za&gt;; Pierre Pieters &lt;Pierre.Pieters@ricoh.co.za&gt;; Donovan Visser &lt;Donovan.Visser@ricoh.co.za&gt;; Emilio Mota &lt;Emilio.Mota@ricoh.co.za&gt;; Ingrid Kruger &lt;Ingrid.Kruger@ricoh.co.za&gt;</t>
  </si>
  <si>
    <t>N001</t>
  </si>
  <si>
    <t>RFR</t>
  </si>
  <si>
    <t>Ricoh France</t>
  </si>
  <si>
    <t>Joel Demanche &lt;joel.demanche@ricoh.fr&gt;; Aubert Deslangles &lt;Aubert.DESLANGLES@ricoh.fr&gt;; Carine Fusella-Coppel &lt;Carine.FUSELLA-COPPEL@ricoh.fr&gt;; Eric Pichereau &lt;Eric.Pichereau@Ricoh-GS.com&gt;; Salma Bencheqroun &lt;Salma.Bencheqroun@ricoh.fr&gt;; Stephane Montaignac &lt;stephane.montaignac@ricoh.fr&gt;; Vincent Quetel &lt;Vincent.Quetel@ricoh.fr&gt;</t>
  </si>
  <si>
    <t>N005</t>
  </si>
  <si>
    <t>Ricoh UK Ltd</t>
  </si>
  <si>
    <t>Ricoh UK</t>
  </si>
  <si>
    <t>RDK</t>
  </si>
  <si>
    <t>Jørgen Mohr Henriksen &lt;Jorgen.Mohr@ricoh.dk&gt;; Michael Nielsen &lt;Michael.Nielsen@ricoh.dk&gt;; Søren Krogh-Nielsen &lt;Soren.Krogh-Nielsen@ricoh.dk&gt;</t>
  </si>
  <si>
    <t>N006</t>
  </si>
  <si>
    <t>RIE</t>
  </si>
  <si>
    <t>Ricoh Ireland Ltd</t>
  </si>
  <si>
    <t>Ricoh Ireland</t>
  </si>
  <si>
    <t>RES</t>
  </si>
  <si>
    <t>Jose Tamajon &lt;jose.tamajon@ricoh.es&gt;; Andrea Longato &lt;Andrea.longato@ricoh.es&gt;; Javier Bernardez &lt;Javier.Bernardez@ricoh.es&gt;; Maribel Hernandez Calvo &lt;maribel.hernandez@ricoh.es&gt;</t>
  </si>
  <si>
    <t>N008</t>
  </si>
  <si>
    <t>RICOH ITALIA S.R.L.</t>
  </si>
  <si>
    <t>Ricoh Italy</t>
  </si>
  <si>
    <t>RRU</t>
  </si>
  <si>
    <t>julia shilova &lt;Julia.Shilova@ricoh.ru&gt;; Elena Alekseeva &lt;Elena.Alekseeva@RICOH.RU&gt;; Tatiana Somova &lt;Tatiana.Somova@ricoh.ru&gt;</t>
  </si>
  <si>
    <t>N010</t>
  </si>
  <si>
    <t>RNL</t>
  </si>
  <si>
    <t>Ricoh Netherlands</t>
  </si>
  <si>
    <t>RAT</t>
  </si>
  <si>
    <t>Karl Promberger &lt;kpromberger@ricoh.at&gt;; Veronika Lederer &lt;vlederer@ricoh.at&gt;; Christoph Hnup &lt;chnup@ricoh.at&gt;; Erich Siegl &lt;esiegl@ricoh.at&gt;; Rene Erwa &lt;rerwa@ricoh.at&gt;; Michael Groessbacher &lt;MGroessbacher@ricoh.at&gt;; Michael Groessbacher &lt;MGroessbacher@ricoh.at&gt;</t>
  </si>
  <si>
    <t>N012</t>
  </si>
  <si>
    <t>RLU</t>
  </si>
  <si>
    <t>Ricoh Luxembourg</t>
  </si>
  <si>
    <t>RBE</t>
  </si>
  <si>
    <t>Lars Olesen &lt;lars.olesen@ricoh.be&gt;; Martijn Blykers &lt;Martijn.Blykers@ricoh-europe.com&gt;; Quentin De Praet &lt;quentin.de.praet@ricoh.be&gt;; Jean-Claude Schindfessel &lt;jean-claude.schindfessel@ricoh.be&gt;; Anne Van Herck &lt;Anne.Van.Herck@ricoh.be&gt;</t>
  </si>
  <si>
    <t>N020</t>
  </si>
  <si>
    <t>Ricoh Deutschland GmbH (Germany)</t>
  </si>
  <si>
    <t>Ricoh Germany</t>
  </si>
  <si>
    <t>Laura Wills &lt;Laura.Wills@ricoh.co.uk&gt;; Lisa Emary &lt;lisa.emary@ricoh.co.uk&gt;; Mary Harrington &lt;Mary.Harrington@ricoh.ie&gt;; Gary Hopwood &lt;Gary.Hopwood@ricoh.ie&gt;; Conor MacGregor &lt;Conor.MacGregor@ricoh-europe.com&gt;</t>
  </si>
  <si>
    <t>N025</t>
  </si>
  <si>
    <t>Ricoh Austria</t>
  </si>
  <si>
    <t>RSL</t>
  </si>
  <si>
    <t>Martin Beranek &lt;martin.beranek@ricoh.cz&gt;; Petra Hnilickova &lt;petra.hnilickova@ricoh.cz&gt;; Zdenek Nemecek &lt;zdenek.nemecek@ricoh.cz&gt;; Martina Kaskounova &lt;martina.kaskounova@ricoh.cz&gt;; Antonin Broz &lt;Antonin.Broz@ricoh.cz&gt;</t>
  </si>
  <si>
    <t>N026</t>
  </si>
  <si>
    <t>RSE</t>
  </si>
  <si>
    <t>Ricoh Sverige Holdings</t>
  </si>
  <si>
    <t>Ricoh Sweden</t>
  </si>
  <si>
    <t>RNO</t>
  </si>
  <si>
    <t>Martin Lindberg &lt;martin.lindberg@ricoh.no&gt;; Petter Lien &lt;petter.lien@ricoh.no&gt;; Ricarda Reimer &lt;Ricarda.Reimer@ricoh.no&gt;</t>
  </si>
  <si>
    <t>N027</t>
  </si>
  <si>
    <t>Ricoh Sverige</t>
  </si>
  <si>
    <t>Michael Brage &lt;Michael.Brage@Ricoh.se&gt;; Patrik Mortsjo &lt;Patrik.Mortsjo@Ricoh.se&gt;; Mikael Ridderdal &lt;Mikael.Ridderdal@Ricoh.se&gt;</t>
  </si>
  <si>
    <t>N028</t>
  </si>
  <si>
    <t>Ricoh Denmark</t>
  </si>
  <si>
    <t>Peter Hiddema &lt;peter.hiddema@ricoh.nl&gt;; Hanneke van der Kooij &lt;hanneke.van.der.kooij@ricoh.nl&gt;; Bastiaan van der Bas &lt;Bastiaan.van.der.Bas@ricoh.nl&gt;; Jeroen Drummen &lt;jeroen.drummen@ricoh.nl&gt;</t>
  </si>
  <si>
    <t>N030</t>
  </si>
  <si>
    <t>Ricoh South Africa</t>
  </si>
  <si>
    <t>RFI</t>
  </si>
  <si>
    <t>RFI International &lt;International@ricoh.fi&gt;; Eliisa Rantanen &lt;Eliisa.Rantanen@ricoh.fi&gt;; Janne Tilli &lt;Janne.Tilli@ricoh.fi&gt;</t>
  </si>
  <si>
    <t>N108</t>
  </si>
  <si>
    <t>RME</t>
  </si>
  <si>
    <t>Ricoh Middle East</t>
  </si>
  <si>
    <t>RCH</t>
  </si>
  <si>
    <t>Thomas Szegoe &lt;Thomas.Szegoe@ricoh.ch&gt;; Christian Pozzoli &lt;Christian.Pozzoli@ricoh.ch&gt;; Laura Crawford &lt;laura.crawford@ricoh.ch&gt;</t>
  </si>
  <si>
    <t>X074</t>
  </si>
  <si>
    <t>Ricoh Norge A.S. (Norway)</t>
  </si>
  <si>
    <t>Ricoh Norway</t>
  </si>
  <si>
    <t>RPT</t>
  </si>
  <si>
    <t>Jose Tamajon &lt;jose.tamajon@ricoh.es&gt;; Andrea Longato &lt;Andrea.longato@ricoh.es&gt;; Javier Bernardez &lt;Javier.Bernardez@ricoh.es&gt;; Rui Simoes &lt;Rui.Simoes@ricoh.pt&gt;; Maribel Hernandez Calvo &lt;maribel.hernandez@ricoh.es&gt;</t>
  </si>
  <si>
    <t>X077</t>
  </si>
  <si>
    <t>Ricoh Hungary Kft</t>
  </si>
  <si>
    <t>Ricoh Hungary</t>
  </si>
  <si>
    <t>RCZ</t>
  </si>
  <si>
    <t>X086</t>
  </si>
  <si>
    <t>Ricoh Poland</t>
  </si>
  <si>
    <t>RIBV</t>
  </si>
  <si>
    <t>Harold de Boer &lt;Harold.de-Boer@ricoh-international.com&gt;</t>
  </si>
  <si>
    <t>X411</t>
  </si>
  <si>
    <t>Ricoh Espana</t>
  </si>
  <si>
    <t>Ricoh Spain</t>
  </si>
  <si>
    <t>X423</t>
  </si>
  <si>
    <t>Ricoh Finland OY</t>
  </si>
  <si>
    <t>Ricoh Finland</t>
  </si>
  <si>
    <t>X498</t>
  </si>
  <si>
    <t>Ricoh Belgium</t>
  </si>
  <si>
    <t>X499</t>
  </si>
  <si>
    <t>Ricoh Portugal</t>
  </si>
  <si>
    <t>X525</t>
  </si>
  <si>
    <t>Ricoh Turkey</t>
  </si>
  <si>
    <t>N120</t>
  </si>
  <si>
    <t>Ricoh Schweiz AG</t>
  </si>
  <si>
    <t>Ricoh Switzerland</t>
  </si>
  <si>
    <t>N105</t>
  </si>
  <si>
    <t>Ricoh International BV (Distributors)</t>
  </si>
  <si>
    <t>Ricoh International</t>
  </si>
  <si>
    <t>The table below contains other company details that may be useful</t>
  </si>
  <si>
    <t>Value</t>
  </si>
  <si>
    <t>Company</t>
  </si>
  <si>
    <t>N101</t>
  </si>
  <si>
    <t xml:space="preserve">RESCM </t>
  </si>
  <si>
    <t>Ricoh Europe SCM BV (Netherlands)</t>
  </si>
  <si>
    <t>Ricoh Europe SCM BV</t>
  </si>
  <si>
    <t>N102</t>
  </si>
  <si>
    <t xml:space="preserve">RESPC </t>
  </si>
  <si>
    <t>European Spare Parts Centre</t>
  </si>
  <si>
    <t>N113</t>
  </si>
  <si>
    <t xml:space="preserve">REPLC </t>
  </si>
  <si>
    <t>Ricoh Europe PLC</t>
  </si>
  <si>
    <t>N160</t>
  </si>
  <si>
    <t>SSCPO</t>
  </si>
  <si>
    <t>Ricoh Business Services (Poland)</t>
  </si>
  <si>
    <t>SSC Poland</t>
  </si>
  <si>
    <t>X401</t>
  </si>
  <si>
    <t xml:space="preserve">RENBV </t>
  </si>
  <si>
    <t>Ricoh Europe (Netherlands) BV</t>
  </si>
  <si>
    <t>File path information must be filled</t>
  </si>
  <si>
    <t>Masterfile Path</t>
  </si>
  <si>
    <t>Masterfile Name</t>
  </si>
  <si>
    <t>Error codes</t>
  </si>
  <si>
    <t>e.g. C:\Users\Adam.Apple\OneDrive - Ricoh Europe PLC\Desktop\Projects\Forecasting\Masterfile</t>
  </si>
  <si>
    <t>e.g. C:\Users\Adam.Apple\OneDrive - Ricoh Europe PLC\Desktop\Projects\Forecasting\Final</t>
  </si>
  <si>
    <t>Save path must be different to 'Masterfile Path'</t>
  </si>
  <si>
    <t>File Paths</t>
  </si>
  <si>
    <t>HOW TO USE THE 'ULTIMATE CUTTER' BOT</t>
  </si>
  <si>
    <t>4. Save and close the file. Run the bot and select this file from the pop-up prompt.</t>
  </si>
  <si>
    <t>3. Confirm data does not include '/', '\' or any keys that cannot be used when naming a file. Additionally, confirm no columns are missing values.</t>
  </si>
  <si>
    <t>Where the bot will save the copied files (handler only)</t>
  </si>
  <si>
    <t>Where the bot will find the master file</t>
  </si>
  <si>
    <t>The exact name of the master file</t>
  </si>
  <si>
    <t>1. Create your column names in sheet 'File Name'. Add or remove as many columns as you please. The file name will automatically generate when the bot runs.</t>
  </si>
  <si>
    <t>Handler</t>
  </si>
  <si>
    <t>Cutter</t>
  </si>
  <si>
    <t>Bot will run the handler.</t>
  </si>
  <si>
    <t>File Seperation Key</t>
  </si>
  <si>
    <t>The key in the grey cell will be used to separate the columns in the file name (e.g. '-' would create column1-column2-column3…).</t>
  </si>
  <si>
    <t>Bot will find file locations from cells below (file paths). If disabled, a pop up menu will appear allowing you to select the files manually.</t>
  </si>
  <si>
    <t>Column Identifier</t>
  </si>
  <si>
    <t>-</t>
  </si>
  <si>
    <t>Yellow fill to the right denotes that setting is only applicable to cutter</t>
  </si>
  <si>
    <t>e.g. https://ricoheuropeplc-my.sharepoint.com/personal/adam_apple_ricoh-europe_com/Documents/Desktop/Projects/Rewardian Upgrade/The Ultimate Cutter Accompanying Sheet.xlsx</t>
  </si>
  <si>
    <t>2. Verify settings below. Fill in file save paths below (and sheets to cut if cutting).</t>
  </si>
  <si>
    <t>Below paths DO NOT need to be edited (ignore)</t>
  </si>
  <si>
    <t>Bot will run the cutter. Files to be cut will be found in the 'Save Path' location, meaning if you want to cut a file without 'handling it' you need to place it in your 'Save Path'.</t>
  </si>
  <si>
    <t>Macro Converter</t>
  </si>
  <si>
    <t>If enabled, the cutter will protect and encrypt the sheet after removing data, using an inputted passwords (or the passwords found in auto-password)</t>
  </si>
  <si>
    <t>Branch Code</t>
  </si>
  <si>
    <t>Sheets to Cut</t>
  </si>
  <si>
    <t>Sheets to Hide</t>
  </si>
  <si>
    <t>Space used by the bot to convert column numbers to letters</t>
  </si>
  <si>
    <t>Bot will protect/encrypt the sheets. Files to be protected will be found in the 'Save Path' location, meaning if you want to protect a file without 'handling it' you need to place it in your 'Save Path'.</t>
  </si>
  <si>
    <t>Protect / Encrypt Sheets</t>
  </si>
  <si>
    <t>Sheets to Protect</t>
  </si>
  <si>
    <t>This password is to enable disable access to the workbook.</t>
  </si>
  <si>
    <t>This password is to protect structure of chosen Excel sheets.</t>
  </si>
  <si>
    <t>The name of the column in 'File Name' and the master file that will be used to identify data to delete (e.g. 'Branch Code').</t>
  </si>
  <si>
    <t>This password is to protect structure of the Excel workbook.</t>
  </si>
  <si>
    <t>The password typed in the light grey (top) cell will be automatically used by the bot to protect the workbook after cutting. The password in the dark grey (middle) cell will be used to protect individual sheets. The password typed in the black (bottom) cell will be used to encrypt the workbook. Leave blank if you do not want a password.</t>
  </si>
  <si>
    <t>Columns to Hide (Column Sheet | Row 1 Column Name)</t>
  </si>
  <si>
    <t>Sheet 1</t>
  </si>
  <si>
    <t>Sheet 2</t>
  </si>
  <si>
    <t>Salary</t>
  </si>
  <si>
    <t>Budget File</t>
  </si>
  <si>
    <t>C:\Users\finlay.crasnier\OneDrive - Ricoh Europe PLC\Desktop\Files</t>
  </si>
  <si>
    <t>C:\Users\finlay.crasnier\OneDrive - Ricoh Europe PLC\Desktop</t>
  </si>
  <si>
    <t>Paths must not end in a backslash</t>
  </si>
  <si>
    <t>Password1</t>
  </si>
  <si>
    <t>Password2</t>
  </si>
  <si>
    <t>Password3</t>
  </si>
  <si>
    <t>VP</t>
  </si>
  <si>
    <t>Year</t>
  </si>
  <si>
    <t>UK</t>
  </si>
  <si>
    <t>VP1</t>
  </si>
  <si>
    <t>VP2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</si>
</sst>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numFmts>
  <fonts count="1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0"/>
      <color theme="1"/>
      <name val="Calibri"/>
      <family val="2"/>
      <scheme val="minor"/>
    </font>
    <font>
      <sz val="8"/>
      <color theme="1"/>
      <name val="Calibri"/>
      <family val="2"/>
      <scheme val="minor"/>
    </font>
    <font>
      <b/>
      <sz val="8"/>
      <color theme="1"/>
      <name val="Calibri"/>
      <family val="2"/>
      <scheme val="minor"/>
    </font>
    <font>
      <sz val="9"/>
      <color theme="1"/>
      <name val="Calibri"/>
      <family val="2"/>
      <scheme val="minor"/>
    </font>
    <font>
      <sz val="11"/>
      <color theme="0" tint="-0.499984740745262"/>
      <name val="Calibri"/>
      <family val="2"/>
      <scheme val="minor"/>
    </font>
    <font>
      <sz val="10"/>
      <color theme="1"/>
      <name val="Calibri"/>
      <family val="2"/>
      <scheme val="minor"/>
    </font>
    <font>
      <sz val="10"/>
      <color theme="0" tint="-0.499984740745262"/>
      <name val="Calibri"/>
      <family val="2"/>
      <scheme val="minor"/>
    </font>
    <font>
      <sz val="9"/>
      <color theme="1" tint="0.499984740745262"/>
      <name val="Calibri"/>
      <family val="2"/>
      <scheme val="minor"/>
    </font>
    <font>
      <i/>
      <sz val="9"/>
      <color theme="1"/>
      <name val="Calibri"/>
      <family val="2"/>
      <scheme val="minor"/>
    </font>
    <font>
      <sz val="10"/>
      <color theme="0"/>
      <name val="Calibri"/>
      <family val="2"/>
      <scheme val="minor"/>
    </font>
    <font>
      <sz val="11"/>
      <color rgb="FF000000"/>
      <name val="Calibri"/>
      <family val="2"/>
      <scheme val="minor"/>
    </font>
    <font>
      <sz val="10"/>
      <color rgb="FF000000"/>
      <name val="Calibri"/>
      <family val="2"/>
      <scheme val="minor"/>
    </font>
    <font>
      <i/>
      <sz val="11"/>
      <color theme="1"/>
      <name val="Calibri"/>
      <family val="2"/>
      <scheme val="minor"/>
    </font>
    <font>
      <b/>
      <u/>
      <sz val="11"/>
      <name val="Calibri"/>
      <family val="2"/>
      <scheme val="minor"/>
    </font>
    <font>
      <sz val="9"/>
      <color rgb="FF000000"/>
      <name val="Calibri"/>
      <family val="2"/>
      <scheme val="minor"/>
    </font>
  </fonts>
  <fills count="15">
    <fill>
      <patternFill patternType="none"/>
    </fill>
    <fill>
      <patternFill patternType="gray125"/>
    </fill>
    <fill>
      <patternFill patternType="solid">
        <fgColor theme="0" tint="-0.249977111117893"/>
        <bgColor indexed="64"/>
      </patternFill>
    </fill>
    <fill>
      <patternFill patternType="solid">
        <fgColor rgb="FFCEE4F6"/>
        <bgColor indexed="64"/>
      </patternFill>
    </fill>
    <fill>
      <patternFill patternType="solid">
        <fgColor theme="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2" tint="-0.249977111117893"/>
        <bgColor indexed="64"/>
      </patternFill>
    </fill>
    <fill>
      <patternFill patternType="solid">
        <fgColor theme="1" tint="4.9989318521683403E-2"/>
        <bgColor indexed="64"/>
      </patternFill>
    </fill>
    <fill>
      <patternFill patternType="solid">
        <fgColor rgb="FFFFFF00"/>
        <bgColor indexed="64"/>
      </patternFill>
    </fill>
    <fill>
      <patternFill patternType="solid">
        <fgColor theme="1" tint="0.34998626667073579"/>
        <bgColor indexed="64"/>
      </patternFill>
    </fill>
  </fills>
  <borders count="25">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hair">
        <color auto="1"/>
      </right>
      <top style="medium">
        <color indexed="64"/>
      </top>
      <bottom style="hair">
        <color auto="1"/>
      </bottom>
      <diagonal/>
    </border>
    <border>
      <left style="hair">
        <color auto="1"/>
      </left>
      <right style="hair">
        <color auto="1"/>
      </right>
      <top style="medium">
        <color indexed="64"/>
      </top>
      <bottom style="hair">
        <color auto="1"/>
      </bottom>
      <diagonal/>
    </border>
    <border>
      <left style="hair">
        <color auto="1"/>
      </left>
      <right style="medium">
        <color indexed="64"/>
      </right>
      <top style="medium">
        <color indexed="64"/>
      </top>
      <bottom style="hair">
        <color auto="1"/>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94">
    <xf numFmtId="0" fontId="0" fillId="0" borderId="0" xfId="0"/>
    <xf numFmtId="0" fontId="1" fillId="0" borderId="0" xfId="0" applyFont="1"/>
    <xf numFmtId="0" fontId="1" fillId="0" borderId="2" xfId="0" applyFont="1" applyBorder="1" applyAlignment="1">
      <alignment horizontal="center"/>
    </xf>
    <xf numFmtId="0" fontId="8" fillId="0" borderId="2" xfId="0" applyFont="1" applyBorder="1" applyAlignment="1">
      <alignment horizontal="center" vertical="center"/>
    </xf>
    <xf numFmtId="0" fontId="0" fillId="0" borderId="0" xfId="0" applyAlignment="1">
      <alignment horizontal="left" vertical="center"/>
    </xf>
    <xf numFmtId="0" fontId="1" fillId="0" borderId="2" xfId="0" applyFont="1" applyBorder="1" applyAlignment="1">
      <alignment horizontal="center" vertical="center"/>
    </xf>
    <xf numFmtId="0" fontId="5" fillId="4" borderId="5" xfId="0" applyFont="1" applyFill="1" applyBorder="1" applyAlignment="1" applyProtection="1">
      <alignment horizontal="right"/>
      <protection locked="0"/>
    </xf>
    <xf numFmtId="0" fontId="5" fillId="0" borderId="6" xfId="0" applyFont="1" applyBorder="1"/>
    <xf numFmtId="0" fontId="5" fillId="4" borderId="7" xfId="0" applyFont="1" applyFill="1" applyBorder="1" applyAlignment="1" applyProtection="1">
      <alignment horizontal="right"/>
      <protection locked="0"/>
    </xf>
    <xf numFmtId="0" fontId="5" fillId="0" borderId="8" xfId="0" applyFont="1" applyBorder="1"/>
    <xf numFmtId="0" fontId="6" fillId="5" borderId="4" xfId="0" applyFont="1" applyFill="1" applyBorder="1" applyAlignment="1" applyProtection="1">
      <alignment horizontal="right"/>
      <protection locked="0"/>
    </xf>
    <xf numFmtId="0" fontId="6" fillId="5" borderId="3" xfId="0" applyFont="1" applyFill="1" applyBorder="1" applyAlignment="1" applyProtection="1">
      <alignment horizontal="right"/>
      <protection locked="0"/>
    </xf>
    <xf numFmtId="17" fontId="5" fillId="0" borderId="1" xfId="0" applyNumberFormat="1" applyFont="1" applyBorder="1" applyAlignment="1" applyProtection="1">
      <alignment horizontal="right"/>
      <protection locked="0"/>
    </xf>
    <xf numFmtId="164" fontId="5" fillId="4" borderId="1" xfId="0" applyNumberFormat="1" applyFont="1" applyFill="1" applyBorder="1" applyAlignment="1" applyProtection="1">
      <alignment horizontal="right"/>
      <protection locked="0"/>
    </xf>
    <xf numFmtId="0" fontId="5" fillId="4" borderId="1" xfId="0" applyFont="1" applyFill="1" applyBorder="1" applyAlignment="1" applyProtection="1">
      <alignment horizontal="right"/>
      <protection locked="0"/>
    </xf>
    <xf numFmtId="17" fontId="5" fillId="4" borderId="1" xfId="0" applyNumberFormat="1" applyFont="1" applyFill="1" applyBorder="1" applyAlignment="1" applyProtection="1">
      <alignment horizontal="right"/>
      <protection locked="0"/>
    </xf>
    <xf numFmtId="0" fontId="4" fillId="2" borderId="0" xfId="0" applyFont="1" applyFill="1"/>
    <xf numFmtId="0" fontId="11" fillId="4" borderId="0" xfId="0" applyFont="1" applyFill="1" applyProtection="1">
      <protection locked="0"/>
    </xf>
    <xf numFmtId="0" fontId="11" fillId="4" borderId="0" xfId="0" applyFont="1" applyFill="1"/>
    <xf numFmtId="0" fontId="0" fillId="6" borderId="0" xfId="0" applyFill="1"/>
    <xf numFmtId="0" fontId="12" fillId="0" borderId="0" xfId="0" applyFont="1"/>
    <xf numFmtId="0" fontId="7" fillId="0" borderId="0" xfId="0" applyFont="1" applyAlignment="1">
      <alignment horizontal="left" indent="2"/>
    </xf>
    <xf numFmtId="0" fontId="1" fillId="0" borderId="2" xfId="0" applyFont="1" applyBorder="1" applyAlignment="1">
      <alignment horizontal="center" wrapText="1"/>
    </xf>
    <xf numFmtId="0" fontId="5" fillId="0" borderId="0" xfId="0" applyFont="1" applyProtection="1">
      <protection locked="0"/>
    </xf>
    <xf numFmtId="0" fontId="6" fillId="3" borderId="11" xfId="0" applyFont="1" applyFill="1" applyBorder="1" applyAlignment="1" applyProtection="1">
      <alignment horizontal="right"/>
      <protection locked="0"/>
    </xf>
    <xf numFmtId="0" fontId="6" fillId="3" borderId="12" xfId="0" applyFont="1" applyFill="1" applyBorder="1" applyAlignment="1" applyProtection="1">
      <alignment horizontal="right"/>
      <protection locked="0"/>
    </xf>
    <xf numFmtId="0" fontId="6" fillId="3" borderId="13" xfId="0" applyFont="1" applyFill="1" applyBorder="1" applyAlignment="1" applyProtection="1">
      <alignment horizontal="right"/>
      <protection locked="0"/>
    </xf>
    <xf numFmtId="17" fontId="5" fillId="0" borderId="14" xfId="0" applyNumberFormat="1" applyFont="1" applyBorder="1" applyAlignment="1" applyProtection="1">
      <alignment horizontal="right"/>
      <protection locked="0"/>
    </xf>
    <xf numFmtId="0" fontId="5" fillId="4" borderId="15" xfId="0" applyFont="1" applyFill="1" applyBorder="1" applyAlignment="1" applyProtection="1">
      <alignment horizontal="right"/>
      <protection locked="0"/>
    </xf>
    <xf numFmtId="17" fontId="5" fillId="4" borderId="14" xfId="0" applyNumberFormat="1" applyFont="1" applyFill="1" applyBorder="1" applyAlignment="1" applyProtection="1">
      <alignment horizontal="right"/>
      <protection locked="0"/>
    </xf>
    <xf numFmtId="17" fontId="5" fillId="4" borderId="16" xfId="0" applyNumberFormat="1" applyFont="1" applyFill="1" applyBorder="1" applyAlignment="1" applyProtection="1">
      <alignment horizontal="right"/>
      <protection locked="0"/>
    </xf>
    <xf numFmtId="164" fontId="5" fillId="4" borderId="17" xfId="0" applyNumberFormat="1" applyFont="1" applyFill="1" applyBorder="1" applyAlignment="1" applyProtection="1">
      <alignment horizontal="right"/>
      <protection locked="0"/>
    </xf>
    <xf numFmtId="0" fontId="5" fillId="4" borderId="18" xfId="0" applyFont="1" applyFill="1" applyBorder="1" applyAlignment="1" applyProtection="1">
      <alignment horizontal="right"/>
      <protection locked="0"/>
    </xf>
    <xf numFmtId="0" fontId="5" fillId="3" borderId="11" xfId="0" applyFont="1" applyFill="1" applyBorder="1" applyProtection="1">
      <protection locked="0"/>
    </xf>
    <xf numFmtId="0" fontId="5" fillId="4" borderId="14" xfId="0" applyFont="1" applyFill="1" applyBorder="1" applyAlignment="1" applyProtection="1">
      <alignment horizontal="right"/>
      <protection locked="0"/>
    </xf>
    <xf numFmtId="0" fontId="5" fillId="4" borderId="16" xfId="0" applyFont="1" applyFill="1" applyBorder="1" applyAlignment="1" applyProtection="1">
      <alignment horizontal="right"/>
      <protection locked="0"/>
    </xf>
    <xf numFmtId="17" fontId="5" fillId="4" borderId="17" xfId="0" applyNumberFormat="1" applyFont="1" applyFill="1" applyBorder="1" applyAlignment="1" applyProtection="1">
      <alignment horizontal="right"/>
      <protection locked="0"/>
    </xf>
    <xf numFmtId="0" fontId="5" fillId="4" borderId="17" xfId="0" applyFont="1" applyFill="1" applyBorder="1" applyAlignment="1" applyProtection="1">
      <alignment horizontal="right"/>
      <protection locked="0"/>
    </xf>
    <xf numFmtId="0" fontId="7" fillId="4" borderId="0" xfId="0" applyFont="1" applyFill="1" applyAlignment="1">
      <alignment horizontal="left" vertical="top"/>
    </xf>
    <xf numFmtId="0" fontId="5" fillId="3" borderId="2" xfId="0" applyFont="1" applyFill="1" applyBorder="1" applyAlignment="1" applyProtection="1">
      <alignment horizontal="left"/>
      <protection locked="0"/>
    </xf>
    <xf numFmtId="0" fontId="5" fillId="7" borderId="2" xfId="0" applyFont="1" applyFill="1" applyBorder="1" applyAlignment="1" applyProtection="1">
      <alignment horizontal="left"/>
      <protection locked="0"/>
    </xf>
    <xf numFmtId="0" fontId="0" fillId="8" borderId="0" xfId="0" applyFill="1"/>
    <xf numFmtId="0" fontId="0" fillId="10" borderId="0" xfId="0" applyFill="1"/>
    <xf numFmtId="0" fontId="5" fillId="9" borderId="19" xfId="0" applyFont="1" applyFill="1" applyBorder="1" applyAlignment="1" applyProtection="1">
      <alignment horizontal="center" vertical="center" wrapText="1"/>
      <protection locked="0"/>
    </xf>
    <xf numFmtId="0" fontId="0" fillId="0" borderId="10" xfId="0" applyBorder="1" applyAlignment="1">
      <alignment horizontal="center"/>
    </xf>
    <xf numFmtId="0" fontId="9" fillId="11" borderId="10" xfId="0" applyFont="1" applyFill="1" applyBorder="1"/>
    <xf numFmtId="0" fontId="7" fillId="11" borderId="20" xfId="0" applyFont="1" applyFill="1" applyBorder="1"/>
    <xf numFmtId="0" fontId="4" fillId="2" borderId="2" xfId="0" applyFont="1" applyFill="1" applyBorder="1"/>
    <xf numFmtId="0" fontId="0" fillId="11" borderId="22" xfId="0" applyFill="1" applyBorder="1"/>
    <xf numFmtId="0" fontId="0" fillId="11" borderId="21" xfId="0" applyFill="1" applyBorder="1"/>
    <xf numFmtId="0" fontId="14" fillId="0" borderId="0" xfId="0" applyFont="1"/>
    <xf numFmtId="0" fontId="15" fillId="0" borderId="0" xfId="0" applyFont="1" applyAlignment="1">
      <alignment horizontal="center"/>
    </xf>
    <xf numFmtId="0" fontId="15" fillId="0" borderId="0" xfId="0" applyFont="1"/>
    <xf numFmtId="0" fontId="16" fillId="0" borderId="0" xfId="0" applyFont="1"/>
    <xf numFmtId="0" fontId="12" fillId="0" borderId="0" xfId="0" applyFont="1" applyAlignment="1">
      <alignment horizontal="center"/>
    </xf>
    <xf numFmtId="0" fontId="0" fillId="11" borderId="10" xfId="0" applyFill="1" applyBorder="1" applyAlignment="1">
      <alignment horizontal="center"/>
    </xf>
    <xf numFmtId="0" fontId="5" fillId="13" borderId="0" xfId="0" applyFont="1" applyFill="1" applyBorder="1" applyAlignment="1" applyProtection="1">
      <alignment horizontal="center" vertical="center" wrapText="1"/>
      <protection locked="0"/>
    </xf>
    <xf numFmtId="0" fontId="7" fillId="13" borderId="0" xfId="0" applyFont="1" applyFill="1" applyAlignment="1">
      <alignment horizontal="left" indent="2"/>
    </xf>
    <xf numFmtId="0" fontId="7" fillId="0" borderId="0" xfId="0" applyFont="1" applyAlignment="1"/>
    <xf numFmtId="0" fontId="17" fillId="0" borderId="0" xfId="0" applyFont="1"/>
    <xf numFmtId="0" fontId="7" fillId="0" borderId="0" xfId="0" applyFont="1" applyFill="1" applyAlignment="1">
      <alignment horizontal="left" indent="2"/>
    </xf>
    <xf numFmtId="0" fontId="13" fillId="0" borderId="0" xfId="0" applyFont="1" applyFill="1" applyBorder="1" applyAlignment="1"/>
    <xf numFmtId="0" fontId="0" fillId="0" borderId="4" xfId="0" applyBorder="1" applyAlignment="1">
      <alignment horizontal="left"/>
    </xf>
    <xf numFmtId="0" fontId="0" fillId="0" borderId="23"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23" xfId="0" applyBorder="1" applyAlignment="1">
      <alignment horizontal="left"/>
    </xf>
    <xf numFmtId="0" fontId="0" fillId="0" borderId="3" xfId="0" applyBorder="1" applyAlignment="1">
      <alignment horizontal="left"/>
    </xf>
    <xf numFmtId="0" fontId="1" fillId="0" borderId="20" xfId="0" applyFont="1" applyBorder="1" applyAlignment="1"/>
    <xf numFmtId="0" fontId="1" fillId="0" borderId="21" xfId="0" applyFont="1" applyBorder="1" applyAlignment="1"/>
    <xf numFmtId="0" fontId="0" fillId="0" borderId="2" xfId="0" applyBorder="1" applyAlignment="1"/>
    <xf numFmtId="0" fontId="0" fillId="0" borderId="2" xfId="0" applyBorder="1" applyAlignment="1">
      <alignment horizontal="left"/>
    </xf>
    <xf numFmtId="0" fontId="1" fillId="0" borderId="21" xfId="0" applyFont="1" applyBorder="1"/>
    <xf numFmtId="0" fontId="18" fillId="0" borderId="10" xfId="0" applyFont="1" applyBorder="1"/>
    <xf numFmtId="0" fontId="18" fillId="0" borderId="0" xfId="0" applyFont="1"/>
    <xf numFmtId="0" fontId="0" fillId="0" borderId="22" xfId="0" applyBorder="1"/>
    <xf numFmtId="0" fontId="0" fillId="0" borderId="21" xfId="0" applyBorder="1"/>
    <xf numFmtId="0" fontId="13" fillId="12" borderId="24" xfId="0" applyFont="1" applyFill="1" applyBorder="1" applyAlignment="1"/>
    <xf numFmtId="0" fontId="13" fillId="14" borderId="10" xfId="0" applyFont="1" applyFill="1" applyBorder="1" applyAlignment="1"/>
    <xf numFmtId="0" fontId="0" fillId="0" borderId="4" xfId="0" applyBorder="1" applyAlignment="1">
      <alignment horizontal="left"/>
    </xf>
    <xf numFmtId="0" fontId="0" fillId="0" borderId="3" xfId="0" applyBorder="1" applyAlignment="1">
      <alignment horizontal="left"/>
    </xf>
    <xf numFmtId="0" fontId="1" fillId="0" borderId="20" xfId="0" applyFont="1" applyBorder="1" applyAlignment="1">
      <alignment horizontal="left"/>
    </xf>
    <xf numFmtId="0" fontId="1" fillId="0" borderId="21" xfId="0" applyFont="1" applyBorder="1" applyAlignment="1">
      <alignment horizontal="left"/>
    </xf>
    <xf numFmtId="0" fontId="0" fillId="0" borderId="23" xfId="0" applyBorder="1" applyAlignment="1">
      <alignment horizontal="left"/>
    </xf>
    <xf numFmtId="0" fontId="7" fillId="11" borderId="20" xfId="0" applyFont="1" applyFill="1" applyBorder="1" applyAlignment="1">
      <alignment horizontal="center"/>
    </xf>
    <xf numFmtId="0" fontId="7" fillId="11" borderId="22" xfId="0" applyFont="1" applyFill="1" applyBorder="1" applyAlignment="1">
      <alignment horizontal="center"/>
    </xf>
    <xf numFmtId="0" fontId="7" fillId="11" borderId="21" xfId="0" applyFont="1" applyFill="1" applyBorder="1" applyAlignment="1">
      <alignment horizontal="center"/>
    </xf>
    <xf numFmtId="0" fontId="1" fillId="0" borderId="22" xfId="0" applyFont="1" applyBorder="1" applyAlignment="1">
      <alignment horizontal="left"/>
    </xf>
    <xf numFmtId="0" fontId="8" fillId="0" borderId="4" xfId="0" applyFont="1" applyBorder="1" applyAlignment="1">
      <alignment horizontal="center" vertical="center" wrapText="1"/>
    </xf>
    <xf numFmtId="0" fontId="8" fillId="0" borderId="3" xfId="0" applyFont="1" applyBorder="1" applyAlignment="1">
      <alignment horizontal="center" vertical="center" wrapText="1"/>
    </xf>
    <xf numFmtId="0" fontId="1" fillId="0" borderId="2" xfId="0" applyFont="1" applyBorder="1" applyAlignment="1">
      <alignment horizontal="center" wrapText="1"/>
    </xf>
    <xf numFmtId="0" fontId="8" fillId="0" borderId="2" xfId="0" applyFont="1" applyBorder="1" applyAlignment="1">
      <alignment horizontal="center" vertical="center" wrapText="1"/>
    </xf>
    <xf numFmtId="0" fontId="10" fillId="0" borderId="9" xfId="0" applyFont="1" applyBorder="1" applyAlignment="1">
      <alignment horizontal="center"/>
    </xf>
    <xf numFmtId="0" fontId="0" fillId="0" borderId="0" xfId="0" applyNumberFormat="1" applyBorder="1"/>
  </cellXfs>
  <cellStyles count="1">
    <cellStyle name="Normal" xfId="0" builtinId="0"/>
  </cellStyles>
  <dxfs count="23">
    <dxf>
      <fill>
        <patternFill>
          <bgColor theme="0" tint="-4.9989318521683403E-2"/>
        </patternFill>
      </fill>
      <border>
        <left/>
        <right/>
        <top/>
        <bottom/>
      </border>
    </dxf>
    <dxf>
      <fill>
        <patternFill>
          <bgColor theme="5" tint="0.79998168889431442"/>
        </patternFill>
      </fill>
    </dxf>
    <dxf>
      <fill>
        <patternFill>
          <bgColor rgb="FFFF0000"/>
        </patternFill>
      </fill>
    </dxf>
    <dxf>
      <fill>
        <patternFill>
          <bgColor theme="5" tint="0.79998168889431442"/>
        </patternFill>
      </fill>
    </dxf>
    <dxf>
      <fill>
        <patternFill>
          <bgColor rgb="FFFF0000"/>
        </patternFill>
      </fill>
    </dxf>
    <dxf>
      <fill>
        <patternFill>
          <bgColor rgb="FFFFC000"/>
        </patternFill>
      </fill>
    </dxf>
    <dxf>
      <fill>
        <patternFill>
          <bgColor rgb="FFFFC000"/>
        </patternFill>
      </fill>
    </dxf>
    <dxf>
      <fill>
        <patternFill>
          <bgColor theme="5" tint="0.79998168889431442"/>
        </patternFill>
      </fill>
    </dxf>
    <dxf>
      <fill>
        <patternFill>
          <bgColor theme="5" tint="0.79998168889431442"/>
        </patternFill>
      </fill>
    </dxf>
    <dxf>
      <fill>
        <patternFill>
          <bgColor rgb="FFFFC000"/>
        </patternFill>
      </fill>
    </dxf>
    <dxf>
      <fill>
        <patternFill>
          <bgColor rgb="FFFFC000"/>
        </patternFill>
      </fill>
    </dxf>
    <dxf>
      <fill>
        <patternFill>
          <bgColor theme="5" tint="0.79998168889431442"/>
        </patternFill>
      </fill>
    </dxf>
    <dxf>
      <fill>
        <patternFill>
          <bgColor theme="5" tint="0.79998168889431442"/>
        </patternFill>
      </fill>
    </dxf>
    <dxf>
      <fill>
        <patternFill>
          <bgColor rgb="FFFFC000"/>
        </patternFill>
      </fill>
    </dxf>
    <dxf>
      <fill>
        <patternFill>
          <bgColor rgb="FFFFC000"/>
        </patternFill>
      </fill>
    </dxf>
    <dxf>
      <fill>
        <patternFill>
          <bgColor theme="5" tint="0.79998168889431442"/>
        </patternFill>
      </fill>
    </dxf>
    <dxf>
      <fill>
        <patternFill>
          <bgColor rgb="FFFFC000"/>
        </patternFill>
      </fill>
    </dxf>
    <dxf>
      <fill>
        <patternFill>
          <bgColor rgb="FFFFC000"/>
        </patternFill>
      </fill>
    </dxf>
    <dxf>
      <fill>
        <patternFill>
          <bgColor theme="5" tint="0.79998168889431442"/>
        </patternFill>
      </fill>
    </dxf>
    <dxf>
      <fill>
        <patternFill>
          <bgColor rgb="FFFFC000"/>
        </patternFill>
      </fill>
    </dxf>
    <dxf>
      <fill>
        <patternFill>
          <bgColor rgb="FFFFC000"/>
        </patternFill>
      </fill>
    </dxf>
    <dxf>
      <fill>
        <patternFill>
          <bgColor rgb="FFFFC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F5CB1-ACBE-4090-9B1B-8F979A78E203}">
  <sheetPr codeName="Sheet1"/>
  <dimension ref="B2:P101"/>
  <sheetViews>
    <sheetView showGridLines="0" tabSelected="1" workbookViewId="0">
      <selection activeCell="B20" sqref="B20"/>
    </sheetView>
  </sheetViews>
  <sheetFormatPr defaultRowHeight="15" x14ac:dyDescent="0.25"/>
  <cols>
    <col min="2" max="2" width="11.85546875" customWidth="1"/>
    <col min="3" max="3" width="1.85546875" customWidth="1"/>
    <col min="10" max="10" width="23.5703125" customWidth="1"/>
    <col min="11" max="11" width="16.5703125" customWidth="1"/>
    <col min="12" max="12" width="38" customWidth="1"/>
    <col min="15" max="16" width="9.140625" customWidth="1"/>
  </cols>
  <sheetData>
    <row r="2" spans="2:3" x14ac:dyDescent="0.25">
      <c r="B2" s="59" t="s">
        <v>161</v>
      </c>
    </row>
    <row r="3" spans="2:3" ht="3.75" customHeight="1" x14ac:dyDescent="0.25">
      <c r="B3" s="59"/>
    </row>
    <row r="4" spans="2:3" x14ac:dyDescent="0.25">
      <c r="B4" t="s">
        <v>167</v>
      </c>
    </row>
    <row r="5" spans="2:3" x14ac:dyDescent="0.25">
      <c r="B5" t="s">
        <v>178</v>
      </c>
    </row>
    <row r="6" spans="2:3" x14ac:dyDescent="0.25">
      <c r="B6" t="s">
        <v>163</v>
      </c>
    </row>
    <row r="7" spans="2:3" x14ac:dyDescent="0.25">
      <c r="B7" t="s">
        <v>162</v>
      </c>
    </row>
    <row r="9" spans="2:3" x14ac:dyDescent="0.25">
      <c r="B9" s="1" t="s">
        <v>1</v>
      </c>
    </row>
    <row r="10" spans="2:3" x14ac:dyDescent="0.25">
      <c r="B10" s="1"/>
    </row>
    <row r="11" spans="2:3" x14ac:dyDescent="0.25">
      <c r="B11" s="53" t="s">
        <v>176</v>
      </c>
    </row>
    <row r="13" spans="2:3" ht="15.75" thickBot="1" x14ac:dyDescent="0.3">
      <c r="B13" s="43" t="s">
        <v>168</v>
      </c>
      <c r="C13" s="21" t="s">
        <v>170</v>
      </c>
    </row>
    <row r="14" spans="2:3" ht="15.75" thickBot="1" x14ac:dyDescent="0.3">
      <c r="B14" s="44" t="s">
        <v>2</v>
      </c>
    </row>
    <row r="16" spans="2:3" ht="15.75" thickBot="1" x14ac:dyDescent="0.3">
      <c r="B16" s="43" t="s">
        <v>169</v>
      </c>
      <c r="C16" s="21" t="s">
        <v>180</v>
      </c>
    </row>
    <row r="17" spans="2:4" ht="15.75" thickBot="1" x14ac:dyDescent="0.3">
      <c r="B17" s="44" t="s">
        <v>2</v>
      </c>
    </row>
    <row r="19" spans="2:4" ht="23.25" thickBot="1" x14ac:dyDescent="0.3">
      <c r="B19" s="43" t="s">
        <v>188</v>
      </c>
      <c r="C19" s="60" t="s">
        <v>182</v>
      </c>
      <c r="D19" s="58" t="s">
        <v>187</v>
      </c>
    </row>
    <row r="20" spans="2:4" ht="15.75" thickBot="1" x14ac:dyDescent="0.3">
      <c r="B20" s="44" t="s">
        <v>2</v>
      </c>
    </row>
    <row r="22" spans="2:4" ht="15.75" thickBot="1" x14ac:dyDescent="0.3">
      <c r="B22" s="43" t="s">
        <v>3</v>
      </c>
      <c r="C22" s="21" t="s">
        <v>173</v>
      </c>
    </row>
    <row r="23" spans="2:4" ht="15.75" thickBot="1" x14ac:dyDescent="0.3">
      <c r="B23" s="44" t="s">
        <v>2</v>
      </c>
    </row>
    <row r="25" spans="2:4" ht="23.25" thickBot="1" x14ac:dyDescent="0.3">
      <c r="B25" s="43" t="s">
        <v>171</v>
      </c>
      <c r="C25" s="21" t="s">
        <v>172</v>
      </c>
    </row>
    <row r="26" spans="2:4" ht="15.75" thickBot="1" x14ac:dyDescent="0.3">
      <c r="B26" s="55" t="s">
        <v>175</v>
      </c>
    </row>
    <row r="28" spans="2:4" ht="23.25" thickBot="1" x14ac:dyDescent="0.3">
      <c r="B28" s="43" t="s">
        <v>174</v>
      </c>
      <c r="C28" s="56"/>
      <c r="D28" s="58" t="s">
        <v>192</v>
      </c>
    </row>
    <row r="29" spans="2:4" ht="15.75" thickBot="1" x14ac:dyDescent="0.3">
      <c r="B29" s="55" t="s">
        <v>183</v>
      </c>
    </row>
    <row r="31" spans="2:4" ht="15.75" thickBot="1" x14ac:dyDescent="0.3">
      <c r="B31" s="43" t="s">
        <v>4</v>
      </c>
      <c r="C31" s="57" t="s">
        <v>194</v>
      </c>
    </row>
    <row r="32" spans="2:4" ht="15.75" thickBot="1" x14ac:dyDescent="0.3">
      <c r="B32" s="45" t="s">
        <v>203</v>
      </c>
      <c r="D32" s="20" t="s">
        <v>193</v>
      </c>
    </row>
    <row r="33" spans="2:14" ht="15.75" thickBot="1" x14ac:dyDescent="0.3">
      <c r="B33" s="78" t="s">
        <v>204</v>
      </c>
      <c r="C33" s="61"/>
      <c r="D33" s="20" t="s">
        <v>191</v>
      </c>
    </row>
    <row r="34" spans="2:14" ht="15.75" thickBot="1" x14ac:dyDescent="0.3">
      <c r="B34" s="77" t="s">
        <v>205</v>
      </c>
      <c r="C34" s="61"/>
      <c r="D34" s="20" t="s">
        <v>190</v>
      </c>
    </row>
    <row r="36" spans="2:14" x14ac:dyDescent="0.25">
      <c r="B36" s="1" t="s">
        <v>160</v>
      </c>
    </row>
    <row r="37" spans="2:14" ht="15.75" thickBot="1" x14ac:dyDescent="0.3"/>
    <row r="38" spans="2:14" ht="15.75" thickBot="1" x14ac:dyDescent="0.3">
      <c r="B38" s="39" t="s">
        <v>0</v>
      </c>
      <c r="C38" s="20" t="s">
        <v>164</v>
      </c>
      <c r="J38" s="73" t="s">
        <v>200</v>
      </c>
      <c r="K38" s="75"/>
      <c r="L38" s="75"/>
      <c r="M38" s="75"/>
      <c r="N38" s="76"/>
    </row>
    <row r="39" spans="2:14" ht="15.75" thickBot="1" x14ac:dyDescent="0.3">
      <c r="B39" s="23" t="s">
        <v>158</v>
      </c>
      <c r="C39" s="20"/>
      <c r="J39" s="74"/>
    </row>
    <row r="40" spans="2:14" ht="15.75" thickBot="1" x14ac:dyDescent="0.3">
      <c r="B40" s="39" t="s">
        <v>154</v>
      </c>
      <c r="C40" s="20" t="s">
        <v>165</v>
      </c>
      <c r="J40" s="73" t="s">
        <v>201</v>
      </c>
      <c r="K40" s="75"/>
      <c r="L40" s="75"/>
      <c r="M40" s="75"/>
      <c r="N40" s="76"/>
    </row>
    <row r="41" spans="2:14" ht="15.75" thickBot="1" x14ac:dyDescent="0.3">
      <c r="B41" s="23" t="s">
        <v>157</v>
      </c>
      <c r="C41" s="20"/>
      <c r="J41" s="74"/>
    </row>
    <row r="42" spans="2:14" ht="15.75" thickBot="1" x14ac:dyDescent="0.3">
      <c r="B42" s="39" t="s">
        <v>155</v>
      </c>
      <c r="C42" s="20" t="s">
        <v>166</v>
      </c>
      <c r="J42" s="73" t="s">
        <v>199</v>
      </c>
    </row>
    <row r="44" spans="2:14" x14ac:dyDescent="0.25">
      <c r="B44" s="54" t="s">
        <v>156</v>
      </c>
    </row>
    <row r="45" spans="2:14" x14ac:dyDescent="0.25">
      <c r="B45" s="19"/>
      <c r="C45" s="21" t="s">
        <v>202</v>
      </c>
    </row>
    <row r="46" spans="2:14" x14ac:dyDescent="0.25">
      <c r="B46" s="41"/>
      <c r="C46" s="21" t="s">
        <v>159</v>
      </c>
    </row>
    <row r="47" spans="2:14" x14ac:dyDescent="0.25">
      <c r="B47" s="42"/>
      <c r="C47" s="21" t="s">
        <v>153</v>
      </c>
    </row>
    <row r="49" spans="2:16" x14ac:dyDescent="0.25">
      <c r="B49" s="1" t="s">
        <v>179</v>
      </c>
    </row>
    <row r="50" spans="2:16" ht="15.75" thickBot="1" x14ac:dyDescent="0.3"/>
    <row r="51" spans="2:16" ht="15.75" thickBot="1" x14ac:dyDescent="0.3">
      <c r="B51" s="40" t="s">
        <v>5</v>
      </c>
      <c r="C51" s="20" t="s">
        <v>6</v>
      </c>
      <c r="J51" s="46" t="str" cm="1">
        <f t="array" aca="1" ref="J51" ca="1">LEFT(CELL("filename",A1),FIND("[",CELL("filename",A1))-1)&amp;MID(CELL("filename",A1),FIND("[",CELL("filename",A1))+1,FIND("]", CELL("filename",A1))-FIND("[",CELL("filename",A1))-1)</f>
        <v>https://ricoheuropeplc-my.sharepoint.com/personal/finlay_crasnier_ricoh-europe_com/Documents/Desktop/Projects/SUPPORT AND FINISHED/Rewardian Upgrade/Accompanying File.xlsx</v>
      </c>
      <c r="K51" s="48"/>
      <c r="L51" s="48"/>
      <c r="M51" s="48"/>
      <c r="N51" s="48"/>
      <c r="O51" s="48"/>
      <c r="P51" s="49"/>
    </row>
    <row r="52" spans="2:16" x14ac:dyDescent="0.25">
      <c r="B52" s="23" t="s">
        <v>177</v>
      </c>
    </row>
    <row r="53" spans="2:16" ht="15.75" thickBot="1" x14ac:dyDescent="0.3">
      <c r="B53" s="23"/>
    </row>
    <row r="54" spans="2:16" ht="15.75" thickBot="1" x14ac:dyDescent="0.3">
      <c r="B54" s="40" t="s">
        <v>181</v>
      </c>
      <c r="C54" s="20" t="s">
        <v>186</v>
      </c>
      <c r="J54" s="84"/>
      <c r="K54" s="85"/>
      <c r="L54" s="85"/>
      <c r="M54" s="85"/>
      <c r="N54" s="85"/>
      <c r="O54" s="85"/>
      <c r="P54" s="86"/>
    </row>
    <row r="55" spans="2:16" ht="15.75" thickBot="1" x14ac:dyDescent="0.3"/>
    <row r="56" spans="2:16" s="1" customFormat="1" ht="15.75" thickBot="1" x14ac:dyDescent="0.3">
      <c r="B56" s="81" t="s">
        <v>184</v>
      </c>
      <c r="C56" s="87"/>
      <c r="D56" s="82"/>
      <c r="F56" s="81" t="s">
        <v>185</v>
      </c>
      <c r="G56" s="82"/>
      <c r="J56" s="68" t="s">
        <v>195</v>
      </c>
      <c r="K56" s="69"/>
      <c r="L56" s="72"/>
      <c r="N56" s="81" t="s">
        <v>189</v>
      </c>
      <c r="O56" s="82"/>
    </row>
    <row r="57" spans="2:16" ht="3" customHeight="1" x14ac:dyDescent="0.25"/>
    <row r="58" spans="2:16" x14ac:dyDescent="0.25">
      <c r="B58" s="79" t="s">
        <v>196</v>
      </c>
      <c r="C58" s="83"/>
      <c r="D58" s="80"/>
      <c r="F58" s="79" t="s">
        <v>197</v>
      </c>
      <c r="G58" s="83"/>
      <c r="H58" s="80"/>
      <c r="J58" s="79" t="s">
        <v>197</v>
      </c>
      <c r="K58" s="80"/>
      <c r="L58" s="70" t="s">
        <v>198</v>
      </c>
      <c r="N58" s="79" t="s">
        <v>197</v>
      </c>
      <c r="O58" s="83"/>
      <c r="P58" s="80"/>
    </row>
    <row r="59" spans="2:16" x14ac:dyDescent="0.25">
      <c r="B59" s="79" t="s">
        <v>197</v>
      </c>
      <c r="C59" s="83"/>
      <c r="D59" s="80"/>
      <c r="F59" s="62"/>
      <c r="G59" s="63"/>
      <c r="H59" s="64"/>
      <c r="J59" s="79"/>
      <c r="K59" s="80"/>
      <c r="L59" s="71"/>
      <c r="N59" s="65"/>
      <c r="O59" s="66"/>
      <c r="P59" s="67"/>
    </row>
    <row r="60" spans="2:16" x14ac:dyDescent="0.25">
      <c r="B60" s="79"/>
      <c r="C60" s="83"/>
      <c r="D60" s="80"/>
      <c r="F60" s="62"/>
      <c r="G60" s="63"/>
      <c r="H60" s="64"/>
      <c r="J60" s="79"/>
      <c r="K60" s="80"/>
      <c r="L60" s="71"/>
      <c r="N60" s="65"/>
      <c r="O60" s="66"/>
      <c r="P60" s="67"/>
    </row>
    <row r="61" spans="2:16" x14ac:dyDescent="0.25">
      <c r="B61" s="79"/>
      <c r="C61" s="83"/>
      <c r="D61" s="80"/>
      <c r="F61" s="62"/>
      <c r="G61" s="63"/>
      <c r="H61" s="64"/>
      <c r="J61" s="79"/>
      <c r="K61" s="80"/>
      <c r="L61" s="71"/>
      <c r="N61" s="65"/>
      <c r="O61" s="66"/>
      <c r="P61" s="67"/>
    </row>
    <row r="62" spans="2:16" x14ac:dyDescent="0.25">
      <c r="B62" s="79"/>
      <c r="C62" s="83"/>
      <c r="D62" s="80"/>
      <c r="F62" s="62"/>
      <c r="G62" s="63"/>
      <c r="H62" s="64"/>
      <c r="J62" s="79"/>
      <c r="K62" s="80"/>
      <c r="L62" s="71"/>
      <c r="N62" s="65"/>
      <c r="O62" s="66"/>
      <c r="P62" s="67"/>
    </row>
    <row r="63" spans="2:16" x14ac:dyDescent="0.25">
      <c r="B63" s="79"/>
      <c r="C63" s="83"/>
      <c r="D63" s="80"/>
      <c r="F63" s="62"/>
      <c r="G63" s="63"/>
      <c r="H63" s="64"/>
      <c r="J63" s="79"/>
      <c r="K63" s="80"/>
      <c r="L63" s="71"/>
      <c r="N63" s="65"/>
      <c r="O63" s="66"/>
      <c r="P63" s="67"/>
    </row>
    <row r="64" spans="2:16" x14ac:dyDescent="0.25">
      <c r="B64" s="79"/>
      <c r="C64" s="83"/>
      <c r="D64" s="80"/>
      <c r="F64" s="62"/>
      <c r="G64" s="63"/>
      <c r="H64" s="64"/>
      <c r="J64" s="79"/>
      <c r="K64" s="80"/>
      <c r="L64" s="71"/>
      <c r="N64" s="65"/>
      <c r="O64" s="66"/>
      <c r="P64" s="67"/>
    </row>
    <row r="65" spans="2:16" x14ac:dyDescent="0.25">
      <c r="B65" s="79"/>
      <c r="C65" s="83"/>
      <c r="D65" s="80"/>
      <c r="F65" s="62"/>
      <c r="G65" s="63"/>
      <c r="H65" s="64"/>
      <c r="J65" s="79"/>
      <c r="K65" s="80"/>
      <c r="L65" s="71"/>
      <c r="N65" s="65"/>
      <c r="O65" s="66"/>
      <c r="P65" s="67"/>
    </row>
    <row r="66" spans="2:16" x14ac:dyDescent="0.25">
      <c r="B66" s="79"/>
      <c r="C66" s="83"/>
      <c r="D66" s="80"/>
      <c r="F66" s="62"/>
      <c r="G66" s="63"/>
      <c r="H66" s="64"/>
      <c r="J66" s="79"/>
      <c r="K66" s="80"/>
      <c r="L66" s="71"/>
      <c r="N66" s="65"/>
      <c r="O66" s="66"/>
      <c r="P66" s="67"/>
    </row>
    <row r="67" spans="2:16" x14ac:dyDescent="0.25">
      <c r="B67" s="79"/>
      <c r="C67" s="83"/>
      <c r="D67" s="80"/>
      <c r="F67" s="62"/>
      <c r="G67" s="63"/>
      <c r="H67" s="64"/>
      <c r="J67" s="79"/>
      <c r="K67" s="80"/>
      <c r="L67" s="71"/>
      <c r="N67" s="65"/>
      <c r="O67" s="66"/>
      <c r="P67" s="67"/>
    </row>
    <row r="68" spans="2:16" x14ac:dyDescent="0.25">
      <c r="B68" s="79"/>
      <c r="C68" s="83"/>
      <c r="D68" s="80"/>
      <c r="F68" s="62"/>
      <c r="G68" s="63"/>
      <c r="H68" s="64"/>
      <c r="J68" s="79"/>
      <c r="K68" s="80"/>
      <c r="L68" s="71"/>
      <c r="N68" s="65"/>
      <c r="O68" s="66"/>
      <c r="P68" s="67"/>
    </row>
    <row r="69" spans="2:16" x14ac:dyDescent="0.25">
      <c r="B69" s="79"/>
      <c r="C69" s="83"/>
      <c r="D69" s="80"/>
      <c r="F69" s="62"/>
      <c r="G69" s="63"/>
      <c r="H69" s="64"/>
      <c r="J69" s="79"/>
      <c r="K69" s="80"/>
      <c r="L69" s="71"/>
      <c r="N69" s="65"/>
      <c r="O69" s="66"/>
      <c r="P69" s="67"/>
    </row>
    <row r="70" spans="2:16" x14ac:dyDescent="0.25">
      <c r="B70" s="79"/>
      <c r="C70" s="83"/>
      <c r="D70" s="80"/>
      <c r="F70" s="62"/>
      <c r="G70" s="63"/>
      <c r="H70" s="64"/>
      <c r="J70" s="79"/>
      <c r="K70" s="80"/>
      <c r="L70" s="71"/>
      <c r="N70" s="65"/>
      <c r="O70" s="66"/>
      <c r="P70" s="67"/>
    </row>
    <row r="71" spans="2:16" x14ac:dyDescent="0.25">
      <c r="B71" s="79"/>
      <c r="C71" s="83"/>
      <c r="D71" s="80"/>
      <c r="F71" s="62"/>
      <c r="G71" s="63"/>
      <c r="H71" s="64"/>
      <c r="J71" s="79"/>
      <c r="K71" s="80"/>
      <c r="L71" s="71"/>
      <c r="N71" s="65"/>
      <c r="O71" s="66"/>
      <c r="P71" s="67"/>
    </row>
    <row r="72" spans="2:16" x14ac:dyDescent="0.25">
      <c r="B72" s="79"/>
      <c r="C72" s="83"/>
      <c r="D72" s="80"/>
      <c r="F72" s="62"/>
      <c r="G72" s="63"/>
      <c r="H72" s="64"/>
      <c r="J72" s="79"/>
      <c r="K72" s="80"/>
      <c r="L72" s="71"/>
      <c r="N72" s="65"/>
      <c r="O72" s="66"/>
      <c r="P72" s="67"/>
    </row>
    <row r="73" spans="2:16" x14ac:dyDescent="0.25">
      <c r="B73" s="79"/>
      <c r="C73" s="83"/>
      <c r="D73" s="80"/>
      <c r="F73" s="62"/>
      <c r="G73" s="63"/>
      <c r="H73" s="64"/>
      <c r="J73" s="79"/>
      <c r="K73" s="80"/>
      <c r="L73" s="71"/>
      <c r="N73" s="65"/>
      <c r="O73" s="66"/>
      <c r="P73" s="67"/>
    </row>
    <row r="74" spans="2:16" x14ac:dyDescent="0.25">
      <c r="B74" s="79"/>
      <c r="C74" s="83"/>
      <c r="D74" s="80"/>
      <c r="F74" s="62"/>
      <c r="G74" s="63"/>
      <c r="H74" s="64"/>
      <c r="J74" s="79"/>
      <c r="K74" s="80"/>
      <c r="L74" s="71"/>
      <c r="N74" s="65"/>
      <c r="O74" s="66"/>
      <c r="P74" s="67"/>
    </row>
    <row r="75" spans="2:16" x14ac:dyDescent="0.25">
      <c r="B75" s="79"/>
      <c r="C75" s="83"/>
      <c r="D75" s="80"/>
      <c r="F75" s="62"/>
      <c r="G75" s="63"/>
      <c r="H75" s="64"/>
      <c r="J75" s="79"/>
      <c r="K75" s="80"/>
      <c r="L75" s="71"/>
      <c r="N75" s="65"/>
      <c r="O75" s="66"/>
      <c r="P75" s="67"/>
    </row>
    <row r="76" spans="2:16" x14ac:dyDescent="0.25">
      <c r="B76" s="79"/>
      <c r="C76" s="83"/>
      <c r="D76" s="80"/>
      <c r="F76" s="62"/>
      <c r="G76" s="63"/>
      <c r="H76" s="64"/>
      <c r="J76" s="79"/>
      <c r="K76" s="80"/>
      <c r="L76" s="71"/>
      <c r="N76" s="65"/>
      <c r="O76" s="66"/>
      <c r="P76" s="67"/>
    </row>
    <row r="77" spans="2:16" x14ac:dyDescent="0.25">
      <c r="B77" s="79"/>
      <c r="C77" s="83"/>
      <c r="D77" s="80"/>
      <c r="F77" s="62"/>
      <c r="G77" s="63"/>
      <c r="H77" s="64"/>
      <c r="J77" s="79"/>
      <c r="K77" s="80"/>
      <c r="L77" s="71"/>
      <c r="N77" s="65"/>
      <c r="O77" s="66"/>
      <c r="P77" s="67"/>
    </row>
    <row r="78" spans="2:16" x14ac:dyDescent="0.25">
      <c r="B78" s="79"/>
      <c r="C78" s="83"/>
      <c r="D78" s="80"/>
      <c r="F78" s="62"/>
      <c r="G78" s="63"/>
      <c r="H78" s="64"/>
      <c r="J78" s="79"/>
      <c r="K78" s="80"/>
      <c r="L78" s="71"/>
      <c r="N78" s="65"/>
      <c r="O78" s="66"/>
      <c r="P78" s="67"/>
    </row>
    <row r="79" spans="2:16" x14ac:dyDescent="0.25">
      <c r="B79" s="79"/>
      <c r="C79" s="83"/>
      <c r="D79" s="80"/>
      <c r="F79" s="62"/>
      <c r="G79" s="63"/>
      <c r="H79" s="64"/>
      <c r="J79" s="79"/>
      <c r="K79" s="80"/>
      <c r="L79" s="71"/>
      <c r="N79" s="65"/>
      <c r="O79" s="66"/>
      <c r="P79" s="67"/>
    </row>
    <row r="80" spans="2:16" x14ac:dyDescent="0.25">
      <c r="B80" s="79"/>
      <c r="C80" s="83"/>
      <c r="D80" s="80"/>
      <c r="F80" s="62"/>
      <c r="G80" s="63"/>
      <c r="H80" s="64"/>
      <c r="J80" s="79"/>
      <c r="K80" s="80"/>
      <c r="L80" s="71"/>
      <c r="N80" s="65"/>
      <c r="O80" s="66"/>
      <c r="P80" s="67"/>
    </row>
    <row r="81" spans="2:16" x14ac:dyDescent="0.25">
      <c r="B81" s="79"/>
      <c r="C81" s="83"/>
      <c r="D81" s="80"/>
      <c r="F81" s="62"/>
      <c r="G81" s="63"/>
      <c r="H81" s="64"/>
      <c r="J81" s="79"/>
      <c r="K81" s="80"/>
      <c r="L81" s="71"/>
      <c r="N81" s="65"/>
      <c r="O81" s="66"/>
      <c r="P81" s="67"/>
    </row>
    <row r="82" spans="2:16" x14ac:dyDescent="0.25">
      <c r="B82" s="79"/>
      <c r="C82" s="83"/>
      <c r="D82" s="80"/>
      <c r="F82" s="62"/>
      <c r="G82" s="63"/>
      <c r="H82" s="64"/>
      <c r="J82" s="79"/>
      <c r="K82" s="80"/>
      <c r="L82" s="71"/>
      <c r="N82" s="65"/>
      <c r="O82" s="66"/>
      <c r="P82" s="67"/>
    </row>
    <row r="83" spans="2:16" x14ac:dyDescent="0.25">
      <c r="B83" s="79"/>
      <c r="C83" s="83"/>
      <c r="D83" s="80"/>
      <c r="F83" s="62"/>
      <c r="G83" s="63"/>
      <c r="H83" s="64"/>
      <c r="J83" s="79"/>
      <c r="K83" s="80"/>
      <c r="L83" s="71"/>
      <c r="N83" s="65"/>
      <c r="O83" s="66"/>
      <c r="P83" s="67"/>
    </row>
    <row r="84" spans="2:16" x14ac:dyDescent="0.25">
      <c r="B84" s="79"/>
      <c r="C84" s="83"/>
      <c r="D84" s="80"/>
      <c r="F84" s="62"/>
      <c r="G84" s="63"/>
      <c r="H84" s="64"/>
      <c r="J84" s="79"/>
      <c r="K84" s="80"/>
      <c r="L84" s="71"/>
      <c r="N84" s="65"/>
      <c r="O84" s="66"/>
      <c r="P84" s="67"/>
    </row>
    <row r="85" spans="2:16" x14ac:dyDescent="0.25">
      <c r="B85" s="79"/>
      <c r="C85" s="83"/>
      <c r="D85" s="80"/>
      <c r="F85" s="62"/>
      <c r="G85" s="63"/>
      <c r="H85" s="64"/>
      <c r="J85" s="79"/>
      <c r="K85" s="80"/>
      <c r="L85" s="71"/>
      <c r="N85" s="65"/>
      <c r="O85" s="66"/>
      <c r="P85" s="67"/>
    </row>
    <row r="86" spans="2:16" x14ac:dyDescent="0.25">
      <c r="B86" s="79"/>
      <c r="C86" s="83"/>
      <c r="D86" s="80"/>
      <c r="F86" s="62"/>
      <c r="G86" s="63"/>
      <c r="H86" s="64"/>
      <c r="J86" s="79"/>
      <c r="K86" s="80"/>
      <c r="L86" s="71"/>
      <c r="N86" s="65"/>
      <c r="O86" s="66"/>
      <c r="P86" s="67"/>
    </row>
    <row r="87" spans="2:16" x14ac:dyDescent="0.25">
      <c r="B87" s="79"/>
      <c r="C87" s="83"/>
      <c r="D87" s="80"/>
      <c r="F87" s="62"/>
      <c r="G87" s="63"/>
      <c r="H87" s="64"/>
      <c r="J87" s="79"/>
      <c r="K87" s="80"/>
      <c r="L87" s="71"/>
      <c r="N87" s="65"/>
      <c r="O87" s="66"/>
      <c r="P87" s="67"/>
    </row>
    <row r="88" spans="2:16" x14ac:dyDescent="0.25">
      <c r="B88" s="79"/>
      <c r="C88" s="83"/>
      <c r="D88" s="80"/>
      <c r="F88" s="62"/>
      <c r="G88" s="63"/>
      <c r="H88" s="64"/>
      <c r="J88" s="79"/>
      <c r="K88" s="80"/>
      <c r="L88" s="71"/>
      <c r="N88" s="65"/>
      <c r="O88" s="66"/>
      <c r="P88" s="67"/>
    </row>
    <row r="89" spans="2:16" x14ac:dyDescent="0.25">
      <c r="B89" s="79"/>
      <c r="C89" s="83"/>
      <c r="D89" s="80"/>
      <c r="F89" s="62"/>
      <c r="G89" s="63"/>
      <c r="H89" s="64"/>
      <c r="J89" s="79"/>
      <c r="K89" s="80"/>
      <c r="L89" s="71"/>
      <c r="N89" s="65"/>
      <c r="O89" s="66"/>
      <c r="P89" s="67"/>
    </row>
    <row r="90" spans="2:16" x14ac:dyDescent="0.25">
      <c r="B90" s="79"/>
      <c r="C90" s="83"/>
      <c r="D90" s="80"/>
      <c r="F90" s="62"/>
      <c r="G90" s="63"/>
      <c r="H90" s="64"/>
      <c r="J90" s="79"/>
      <c r="K90" s="80"/>
      <c r="L90" s="71"/>
      <c r="N90" s="65"/>
      <c r="O90" s="66"/>
      <c r="P90" s="67"/>
    </row>
    <row r="91" spans="2:16" x14ac:dyDescent="0.25">
      <c r="B91" s="79"/>
      <c r="C91" s="83"/>
      <c r="D91" s="80"/>
      <c r="F91" s="62"/>
      <c r="G91" s="63"/>
      <c r="H91" s="64"/>
      <c r="J91" s="79"/>
      <c r="K91" s="80"/>
      <c r="L91" s="71"/>
      <c r="N91" s="65"/>
      <c r="O91" s="66"/>
      <c r="P91" s="67"/>
    </row>
    <row r="92" spans="2:16" x14ac:dyDescent="0.25">
      <c r="B92" s="79"/>
      <c r="C92" s="83"/>
      <c r="D92" s="80"/>
      <c r="F92" s="62"/>
      <c r="G92" s="63"/>
      <c r="H92" s="64"/>
      <c r="J92" s="79"/>
      <c r="K92" s="80"/>
      <c r="L92" s="71"/>
      <c r="N92" s="65"/>
      <c r="O92" s="66"/>
      <c r="P92" s="67"/>
    </row>
    <row r="93" spans="2:16" x14ac:dyDescent="0.25">
      <c r="B93" s="79"/>
      <c r="C93" s="83"/>
      <c r="D93" s="80"/>
      <c r="F93" s="62"/>
      <c r="G93" s="63"/>
      <c r="H93" s="64"/>
      <c r="J93" s="79"/>
      <c r="K93" s="80"/>
      <c r="L93" s="71"/>
      <c r="N93" s="65"/>
      <c r="O93" s="66"/>
      <c r="P93" s="67"/>
    </row>
    <row r="94" spans="2:16" x14ac:dyDescent="0.25">
      <c r="B94" s="79"/>
      <c r="C94" s="83"/>
      <c r="D94" s="80"/>
      <c r="F94" s="62"/>
      <c r="G94" s="63"/>
      <c r="H94" s="64"/>
      <c r="J94" s="79"/>
      <c r="K94" s="80"/>
      <c r="L94" s="71"/>
      <c r="N94" s="65"/>
      <c r="O94" s="66"/>
      <c r="P94" s="67"/>
    </row>
    <row r="95" spans="2:16" x14ac:dyDescent="0.25">
      <c r="B95" s="79"/>
      <c r="C95" s="83"/>
      <c r="D95" s="80"/>
      <c r="F95" s="62"/>
      <c r="G95" s="63"/>
      <c r="H95" s="64"/>
      <c r="J95" s="79"/>
      <c r="K95" s="80"/>
      <c r="L95" s="71"/>
      <c r="N95" s="65"/>
      <c r="O95" s="66"/>
      <c r="P95" s="67"/>
    </row>
    <row r="96" spans="2:16" x14ac:dyDescent="0.25">
      <c r="B96" s="79"/>
      <c r="C96" s="83"/>
      <c r="D96" s="80"/>
      <c r="F96" s="62"/>
      <c r="G96" s="63"/>
      <c r="H96" s="64"/>
      <c r="J96" s="79"/>
      <c r="K96" s="80"/>
      <c r="L96" s="71"/>
      <c r="N96" s="65"/>
      <c r="O96" s="66"/>
      <c r="P96" s="67"/>
    </row>
    <row r="97" spans="2:16" x14ac:dyDescent="0.25">
      <c r="B97" s="79"/>
      <c r="C97" s="83"/>
      <c r="D97" s="80"/>
      <c r="F97" s="62"/>
      <c r="G97" s="63"/>
      <c r="H97" s="64"/>
      <c r="J97" s="79"/>
      <c r="K97" s="80"/>
      <c r="L97" s="71"/>
      <c r="N97" s="65"/>
      <c r="O97" s="66"/>
      <c r="P97" s="67"/>
    </row>
    <row r="98" spans="2:16" x14ac:dyDescent="0.25">
      <c r="B98" s="79"/>
      <c r="C98" s="83"/>
      <c r="D98" s="80"/>
      <c r="F98" s="62"/>
      <c r="G98" s="63"/>
      <c r="H98" s="64"/>
      <c r="J98" s="79"/>
      <c r="K98" s="80"/>
      <c r="L98" s="71"/>
      <c r="N98" s="65"/>
      <c r="O98" s="66"/>
      <c r="P98" s="67"/>
    </row>
    <row r="99" spans="2:16" x14ac:dyDescent="0.25">
      <c r="B99" s="79"/>
      <c r="C99" s="83"/>
      <c r="D99" s="80"/>
      <c r="F99" s="62"/>
      <c r="G99" s="63"/>
      <c r="H99" s="64"/>
      <c r="J99" s="79"/>
      <c r="K99" s="80"/>
      <c r="L99" s="71"/>
      <c r="N99" s="65"/>
      <c r="O99" s="66"/>
      <c r="P99" s="67"/>
    </row>
    <row r="100" spans="2:16" x14ac:dyDescent="0.25">
      <c r="B100" s="79"/>
      <c r="C100" s="83"/>
      <c r="D100" s="80"/>
      <c r="F100" s="62"/>
      <c r="G100" s="63"/>
      <c r="H100" s="64"/>
      <c r="J100" s="79"/>
      <c r="K100" s="80"/>
      <c r="L100" s="71"/>
      <c r="N100" s="65"/>
      <c r="O100" s="66"/>
      <c r="P100" s="67"/>
    </row>
    <row r="101" spans="2:16" x14ac:dyDescent="0.25">
      <c r="B101" s="79"/>
      <c r="C101" s="83"/>
      <c r="D101" s="80"/>
      <c r="F101" s="62"/>
      <c r="G101" s="63"/>
      <c r="H101" s="64"/>
      <c r="J101" s="79"/>
      <c r="K101" s="80"/>
      <c r="L101" s="71"/>
      <c r="N101" s="65"/>
      <c r="O101" s="66"/>
      <c r="P101" s="67"/>
    </row>
  </sheetData>
  <mergeCells count="94">
    <mergeCell ref="B68:D68"/>
    <mergeCell ref="F56:G56"/>
    <mergeCell ref="B56:D56"/>
    <mergeCell ref="B58:D58"/>
    <mergeCell ref="B59:D59"/>
    <mergeCell ref="F58:H58"/>
    <mergeCell ref="B60:D60"/>
    <mergeCell ref="B61:D61"/>
    <mergeCell ref="B62:D62"/>
    <mergeCell ref="B63:D63"/>
    <mergeCell ref="B64:D64"/>
    <mergeCell ref="B65:D65"/>
    <mergeCell ref="B66:D66"/>
    <mergeCell ref="B67:D67"/>
    <mergeCell ref="B91:D91"/>
    <mergeCell ref="B80:D80"/>
    <mergeCell ref="B69:D69"/>
    <mergeCell ref="B70:D70"/>
    <mergeCell ref="B71:D71"/>
    <mergeCell ref="B72:D72"/>
    <mergeCell ref="B73:D73"/>
    <mergeCell ref="B74:D74"/>
    <mergeCell ref="B75:D75"/>
    <mergeCell ref="B76:D76"/>
    <mergeCell ref="B77:D77"/>
    <mergeCell ref="B78:D78"/>
    <mergeCell ref="B79:D79"/>
    <mergeCell ref="B101:D101"/>
    <mergeCell ref="B93:D93"/>
    <mergeCell ref="B94:D94"/>
    <mergeCell ref="B95:D95"/>
    <mergeCell ref="B96:D96"/>
    <mergeCell ref="B97:D97"/>
    <mergeCell ref="B98:D98"/>
    <mergeCell ref="J67:K67"/>
    <mergeCell ref="J68:K68"/>
    <mergeCell ref="J69:K69"/>
    <mergeCell ref="B99:D99"/>
    <mergeCell ref="B100:D100"/>
    <mergeCell ref="B92:D92"/>
    <mergeCell ref="B81:D81"/>
    <mergeCell ref="B82:D82"/>
    <mergeCell ref="B83:D83"/>
    <mergeCell ref="B84:D84"/>
    <mergeCell ref="B85:D85"/>
    <mergeCell ref="B86:D86"/>
    <mergeCell ref="B87:D87"/>
    <mergeCell ref="B88:D88"/>
    <mergeCell ref="B89:D89"/>
    <mergeCell ref="B90:D90"/>
    <mergeCell ref="J62:K62"/>
    <mergeCell ref="J63:K63"/>
    <mergeCell ref="J64:K64"/>
    <mergeCell ref="J65:K65"/>
    <mergeCell ref="J66:K66"/>
    <mergeCell ref="J54:P54"/>
    <mergeCell ref="J58:K58"/>
    <mergeCell ref="J59:K59"/>
    <mergeCell ref="J60:K60"/>
    <mergeCell ref="J61:K61"/>
    <mergeCell ref="J70:K70"/>
    <mergeCell ref="J71:K71"/>
    <mergeCell ref="J72:K72"/>
    <mergeCell ref="J73:K73"/>
    <mergeCell ref="J74:K74"/>
    <mergeCell ref="J75:K75"/>
    <mergeCell ref="J76:K76"/>
    <mergeCell ref="J77:K77"/>
    <mergeCell ref="J78:K78"/>
    <mergeCell ref="J79:K79"/>
    <mergeCell ref="J87:K87"/>
    <mergeCell ref="J88:K88"/>
    <mergeCell ref="J89:K89"/>
    <mergeCell ref="J80:K80"/>
    <mergeCell ref="J81:K81"/>
    <mergeCell ref="J82:K82"/>
    <mergeCell ref="J83:K83"/>
    <mergeCell ref="J84:K84"/>
    <mergeCell ref="J100:K100"/>
    <mergeCell ref="J101:K101"/>
    <mergeCell ref="N56:O56"/>
    <mergeCell ref="N58:P58"/>
    <mergeCell ref="J95:K95"/>
    <mergeCell ref="J96:K96"/>
    <mergeCell ref="J97:K97"/>
    <mergeCell ref="J98:K98"/>
    <mergeCell ref="J99:K99"/>
    <mergeCell ref="J90:K90"/>
    <mergeCell ref="J91:K91"/>
    <mergeCell ref="J92:K92"/>
    <mergeCell ref="J93:K93"/>
    <mergeCell ref="J94:K94"/>
    <mergeCell ref="J85:K85"/>
    <mergeCell ref="J86:K86"/>
  </mergeCells>
  <conditionalFormatting sqref="J51">
    <cfRule type="expression" dxfId="6" priority="12">
      <formula>ISBLANK($J$51)</formula>
    </cfRule>
  </conditionalFormatting>
  <conditionalFormatting sqref="J54">
    <cfRule type="expression" dxfId="5" priority="5">
      <formula>ISBLANK($J$51)</formula>
    </cfRule>
  </conditionalFormatting>
  <conditionalFormatting sqref="J38:N38">
    <cfRule type="expression" dxfId="4" priority="2">
      <formula>"if($J$38=$J$40)"</formula>
    </cfRule>
    <cfRule type="expression" dxfId="3" priority="4">
      <formula>RIGHT($J38,1)="\"</formula>
    </cfRule>
  </conditionalFormatting>
  <conditionalFormatting sqref="J40:N40">
    <cfRule type="expression" dxfId="2" priority="1">
      <formula>"if($J$38=$J$40)"</formula>
    </cfRule>
    <cfRule type="expression" dxfId="1" priority="3">
      <formula>RIGHT($J40,1)="\"</formula>
    </cfRule>
  </conditionalFormatting>
  <pageMargins left="0.7" right="0.7" top="0.75" bottom="0.75" header="0.3" footer="0.3"/>
  <pageSetup paperSize="9" orientation="portrait" r:id="rId1"/>
  <headerFooter>
    <oddHeader>&amp;C&amp;"Calibri"&amp;11&amp;K000000Internal&amp;1#</oddHeader>
  </headerFooter>
  <extLst>
    <ext xmlns:x14="http://schemas.microsoft.com/office/spreadsheetml/2009/9/main" uri="{CCE6A557-97BC-4b89-ADB6-D9C93CAAB3DF}">
      <x14:dataValidations xmlns:xm="http://schemas.microsoft.com/office/excel/2006/main" count="1">
        <x14:dataValidation type="list" allowBlank="1" showInputMessage="1" showErrorMessage="1" xr:uid="{62696A40-6029-4975-9694-83F4EDE54676}">
          <x14:formula1>
            <xm:f>FormulaBacksheet!$B$2:$B$3</xm:f>
          </x14:formula1>
          <xm:sqref>B23 B14 B17 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893BF-1DBC-4F67-81EB-758FF4B5FD6D}">
  <sheetPr codeName="Sheet2"/>
  <dimension ref="A1:D3"/>
  <sheetViews>
    <sheetView showGridLines="0" workbookViewId="0">
      <selection activeCell="D4" sqref="D4"/>
    </sheetView>
  </sheetViews>
  <sheetFormatPr defaultRowHeight="15" customHeight="1" x14ac:dyDescent="0.25"/>
  <cols>
    <col min="1" max="3" width="10.28515625" bestFit="1" customWidth="1"/>
    <col min="4" max="4" width="10.7109375" bestFit="1" customWidth="1"/>
  </cols>
  <sheetData>
    <row r="1" spans="1:4" ht="15" customHeight="1" x14ac:dyDescent="0.25">
      <c r="A1" s="47" t="s">
        <v>19</v>
      </c>
      <c r="B1" s="47" t="s">
        <v>183</v>
      </c>
      <c r="C1" s="47" t="s">
        <v>206</v>
      </c>
      <c r="D1" s="47" t="s">
        <v>207</v>
      </c>
    </row>
    <row r="2" spans="1:4" ht="15" customHeight="1" x14ac:dyDescent="0.25">
      <c r="A2" s="50" t="s">
        <v>208</v>
      </c>
      <c r="B2" s="51">
        <v>1500</v>
      </c>
      <c r="C2" s="52" t="s">
        <v>209</v>
      </c>
      <c r="D2" s="93">
        <v>2023</v>
      </c>
    </row>
    <row r="3" spans="1:4" ht="15" customHeight="1" x14ac:dyDescent="0.25">
      <c r="A3" s="50" t="s">
        <v>208</v>
      </c>
      <c r="B3" s="51">
        <v>1501</v>
      </c>
      <c r="C3" s="52" t="s">
        <v>210</v>
      </c>
      <c r="D3" s="93">
        <v>2023</v>
      </c>
    </row>
  </sheetData>
  <pageMargins left="0.7" right="0.7" top="0.75" bottom="0.75" header="0.3" footer="0.3"/>
  <pageSetup paperSize="9" orientation="portrait" r:id="rId1"/>
  <headerFooter>
    <oddHeader>&amp;C&amp;"Calibri"&amp;11&amp;K000000Internal&amp;1#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13F4B-CFFF-4635-BC0F-98628AC54947}">
  <sheetPr codeName="Sheet3"/>
  <dimension ref="B2:B3"/>
  <sheetViews>
    <sheetView workbookViewId="0">
      <selection activeCell="D11" sqref="D11"/>
    </sheetView>
  </sheetViews>
  <sheetFormatPr defaultRowHeight="15" x14ac:dyDescent="0.25"/>
  <sheetData>
    <row r="2" spans="2:2" x14ac:dyDescent="0.25">
      <c r="B2" t="s">
        <v>2</v>
      </c>
    </row>
    <row r="3" spans="2:2" x14ac:dyDescent="0.25">
      <c r="B3" t="s">
        <v>7</v>
      </c>
    </row>
  </sheetData>
  <pageMargins left="0.7" right="0.7" top="0.75" bottom="0.75" header="0.3" footer="0.3"/>
  <pageSetup paperSize="9" orientation="portrait" copies="0" r:id="rId1"/>
  <headerFooter>
    <oddHeader>&amp;C&amp;"Calibri"&amp;11&amp;K000000Internal&amp;1#</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74D0A-EF18-4F0C-9563-90AF9E9D8B01}">
  <sheetPr codeName="Sheet4"/>
  <dimension ref="B1:P40"/>
  <sheetViews>
    <sheetView showGridLines="0" zoomScale="112" zoomScaleNormal="112" workbookViewId="0">
      <selection activeCell="B42" sqref="B42"/>
    </sheetView>
  </sheetViews>
  <sheetFormatPr defaultRowHeight="15" x14ac:dyDescent="0.25"/>
  <cols>
    <col min="2" max="2" width="61.85546875" bestFit="1" customWidth="1"/>
    <col min="3" max="3" width="14.28515625" bestFit="1" customWidth="1"/>
    <col min="4" max="4" width="5.5703125" bestFit="1" customWidth="1"/>
    <col min="5" max="5" width="7.85546875" bestFit="1" customWidth="1"/>
    <col min="6" max="6" width="28.85546875" bestFit="1" customWidth="1"/>
    <col min="7" max="7" width="23.85546875" bestFit="1" customWidth="1"/>
    <col min="16" max="16" width="255.7109375" bestFit="1" customWidth="1"/>
  </cols>
  <sheetData>
    <row r="1" spans="2:16" ht="15.75" thickBot="1" x14ac:dyDescent="0.3"/>
    <row r="2" spans="2:16" x14ac:dyDescent="0.25">
      <c r="B2" s="33"/>
      <c r="C2" s="25" t="s">
        <v>11</v>
      </c>
      <c r="D2" s="25" t="s">
        <v>12</v>
      </c>
      <c r="E2" s="25" t="str">
        <f>F2</f>
        <v>Fiscal Year</v>
      </c>
      <c r="F2" s="25" t="s">
        <v>13</v>
      </c>
      <c r="G2" s="26" t="s">
        <v>14</v>
      </c>
      <c r="H2" s="24" t="s">
        <v>15</v>
      </c>
      <c r="I2" s="25" t="s">
        <v>16</v>
      </c>
      <c r="J2" s="26" t="s">
        <v>12</v>
      </c>
      <c r="L2" s="16" t="s">
        <v>17</v>
      </c>
      <c r="M2" s="16" t="s">
        <v>18</v>
      </c>
      <c r="N2" s="16" t="s">
        <v>19</v>
      </c>
      <c r="O2" s="16" t="s">
        <v>9</v>
      </c>
      <c r="P2" s="16" t="s">
        <v>10</v>
      </c>
    </row>
    <row r="3" spans="2:16" x14ac:dyDescent="0.25">
      <c r="B3" s="34" t="s">
        <v>20</v>
      </c>
      <c r="C3" s="12" t="str">
        <f>TEXT(A3,"MMM-YY")</f>
        <v>Jan-00</v>
      </c>
      <c r="D3" s="13" t="str">
        <f>TEXT(A3,"MMM")</f>
        <v>Jan</v>
      </c>
      <c r="E3" s="14" t="e">
        <f>YEAR(EOMONTH(A3,-3))</f>
        <v>#NUM!</v>
      </c>
      <c r="F3" s="14" t="e">
        <f>"FY"&amp;RIGHT(E3,2)</f>
        <v>#NUM!</v>
      </c>
      <c r="G3" s="28" t="e">
        <f>MONTH(EOMONTH(A3,-3))</f>
        <v>#NUM!</v>
      </c>
      <c r="H3" s="27" t="e">
        <f>G3&amp;"+"&amp;(12-G3)</f>
        <v>#NUM!</v>
      </c>
      <c r="I3" s="13" t="e">
        <f>"Q"&amp;VLOOKUP(G3,$C$12:$D$23,2,FALSE)</f>
        <v>#NUM!</v>
      </c>
      <c r="J3" s="28" t="str">
        <f>TEXT(C3,"MMMM")</f>
        <v>January</v>
      </c>
      <c r="L3" s="17" t="str">
        <f t="shared" ref="L3:L25" si="0">IFERROR(_xlfn.XLOOKUP(M3,$C$38:$C$60,$B$38:$B$60),"")</f>
        <v/>
      </c>
      <c r="M3" s="18" t="s">
        <v>21</v>
      </c>
      <c r="N3" s="18" t="str">
        <f t="shared" ref="N3:N25" si="1">IFERROR(VLOOKUP(M3, $C$38:$G$60,5,FALSE),"")</f>
        <v/>
      </c>
      <c r="O3" s="17"/>
      <c r="P3" s="38" t="s">
        <v>22</v>
      </c>
    </row>
    <row r="4" spans="2:16" x14ac:dyDescent="0.25">
      <c r="B4" s="34" t="s">
        <v>23</v>
      </c>
      <c r="C4" s="15" t="str">
        <f t="shared" ref="C4:C6" si="2">TEXT(A4,"MMM-YY")</f>
        <v>Jan-00</v>
      </c>
      <c r="D4" s="13" t="str">
        <f t="shared" ref="D4:D6" si="3">TEXT(A4,"MMM")</f>
        <v>Jan</v>
      </c>
      <c r="E4" s="14" t="e">
        <f>YEAR(EOMONTH(A4,-3))</f>
        <v>#NUM!</v>
      </c>
      <c r="F4" s="14" t="e">
        <f t="shared" ref="F4:F6" si="4">"FY"&amp;RIGHT(E4,2)</f>
        <v>#NUM!</v>
      </c>
      <c r="G4" s="28" t="e">
        <f>MONTH(EOMONTH(A4,-3))</f>
        <v>#NUM!</v>
      </c>
      <c r="H4" s="29" t="e">
        <f>G4&amp;"+"&amp;(12-G4)</f>
        <v>#NUM!</v>
      </c>
      <c r="I4" s="13" t="e">
        <f>"Q"&amp;VLOOKUP(G4,$C$12:$D$23,2,FALSE)</f>
        <v>#NUM!</v>
      </c>
      <c r="J4" s="28" t="str">
        <f>TEXT(C4,"MMMM")</f>
        <v>January</v>
      </c>
      <c r="L4" s="17" t="str">
        <f t="shared" si="0"/>
        <v/>
      </c>
      <c r="M4" s="18" t="s">
        <v>24</v>
      </c>
      <c r="N4" s="18" t="str">
        <f t="shared" si="1"/>
        <v/>
      </c>
      <c r="O4" s="17"/>
      <c r="P4" s="38" t="s">
        <v>25</v>
      </c>
    </row>
    <row r="5" spans="2:16" x14ac:dyDescent="0.25">
      <c r="B5" s="34" t="s">
        <v>26</v>
      </c>
      <c r="C5" s="15" t="str">
        <f t="shared" si="2"/>
        <v>Jan-00</v>
      </c>
      <c r="D5" s="13" t="str">
        <f t="shared" si="3"/>
        <v>Jan</v>
      </c>
      <c r="E5" s="14" t="e">
        <f>YEAR(EOMONTH(A5,-3))</f>
        <v>#NUM!</v>
      </c>
      <c r="F5" s="14" t="e">
        <f t="shared" si="4"/>
        <v>#NUM!</v>
      </c>
      <c r="G5" s="28" t="e">
        <f>MONTH(EOMONTH(A5,-3))</f>
        <v>#NUM!</v>
      </c>
      <c r="H5" s="29" t="e">
        <f>G5&amp;"+"&amp;(12-G5)</f>
        <v>#NUM!</v>
      </c>
      <c r="I5" s="13" t="e">
        <f>"Q"&amp;VLOOKUP(G5,$C$12:$D$23,2,FALSE)</f>
        <v>#NUM!</v>
      </c>
      <c r="J5" s="28" t="str">
        <f>TEXT(C5,"MMMM")</f>
        <v>January</v>
      </c>
      <c r="L5" s="17" t="str">
        <f t="shared" si="0"/>
        <v/>
      </c>
      <c r="M5" s="18" t="s">
        <v>27</v>
      </c>
      <c r="N5" s="18" t="str">
        <f t="shared" si="1"/>
        <v/>
      </c>
      <c r="O5" s="17"/>
      <c r="P5" s="38" t="s">
        <v>28</v>
      </c>
    </row>
    <row r="6" spans="2:16" ht="15.75" thickBot="1" x14ac:dyDescent="0.3">
      <c r="B6" s="35" t="s">
        <v>29</v>
      </c>
      <c r="C6" s="36" t="str">
        <f t="shared" si="2"/>
        <v>Jan-00</v>
      </c>
      <c r="D6" s="31" t="str">
        <f t="shared" si="3"/>
        <v>Jan</v>
      </c>
      <c r="E6" s="37" t="e">
        <f>YEAR(EOMONTH(A6,-3))</f>
        <v>#NUM!</v>
      </c>
      <c r="F6" s="37" t="e">
        <f t="shared" si="4"/>
        <v>#NUM!</v>
      </c>
      <c r="G6" s="32" t="e">
        <f>MONTH(EOMONTH(A6,-3))</f>
        <v>#NUM!</v>
      </c>
      <c r="H6" s="30" t="e">
        <f>G6&amp;"+"&amp;(12-G6)</f>
        <v>#NUM!</v>
      </c>
      <c r="I6" s="31" t="e">
        <f>"Q"&amp;VLOOKUP(G6,$C$12:$D$23,2,FALSE)</f>
        <v>#NUM!</v>
      </c>
      <c r="J6" s="32" t="str">
        <f>TEXT(C6,"MMMM")</f>
        <v>January</v>
      </c>
      <c r="L6" s="17" t="str">
        <f t="shared" si="0"/>
        <v/>
      </c>
      <c r="M6" s="18" t="s">
        <v>30</v>
      </c>
      <c r="N6" s="18" t="str">
        <f t="shared" si="1"/>
        <v/>
      </c>
      <c r="O6" s="17"/>
      <c r="P6" s="38" t="s">
        <v>31</v>
      </c>
    </row>
    <row r="7" spans="2:16" x14ac:dyDescent="0.25">
      <c r="L7" s="17" t="str">
        <f t="shared" si="0"/>
        <v/>
      </c>
      <c r="M7" s="18" t="s">
        <v>32</v>
      </c>
      <c r="N7" s="18" t="str">
        <f t="shared" si="1"/>
        <v/>
      </c>
      <c r="O7" s="17"/>
      <c r="P7" s="38" t="s">
        <v>33</v>
      </c>
    </row>
    <row r="8" spans="2:16" x14ac:dyDescent="0.25">
      <c r="B8" s="1" t="s">
        <v>34</v>
      </c>
      <c r="F8" s="92"/>
      <c r="G8" s="92"/>
      <c r="L8" s="17" t="str">
        <f t="shared" si="0"/>
        <v/>
      </c>
      <c r="M8" s="18" t="s">
        <v>35</v>
      </c>
      <c r="N8" s="18" t="str">
        <f t="shared" si="1"/>
        <v/>
      </c>
      <c r="O8" s="17"/>
      <c r="P8" s="38" t="s">
        <v>36</v>
      </c>
    </row>
    <row r="9" spans="2:16" x14ac:dyDescent="0.25">
      <c r="B9" s="2" t="s">
        <v>8</v>
      </c>
      <c r="C9" s="2" t="s">
        <v>37</v>
      </c>
      <c r="D9" s="90" t="s">
        <v>38</v>
      </c>
      <c r="E9" s="90"/>
      <c r="F9" s="2" t="s">
        <v>39</v>
      </c>
      <c r="G9" s="22" t="s">
        <v>19</v>
      </c>
      <c r="I9" s="10" t="s">
        <v>12</v>
      </c>
      <c r="J9" s="11" t="s">
        <v>40</v>
      </c>
      <c r="L9" s="17" t="str">
        <f t="shared" si="0"/>
        <v/>
      </c>
      <c r="M9" s="18" t="s">
        <v>41</v>
      </c>
      <c r="N9" s="18" t="str">
        <f t="shared" si="1"/>
        <v/>
      </c>
      <c r="O9" s="17"/>
      <c r="P9" s="38" t="s">
        <v>42</v>
      </c>
    </row>
    <row r="10" spans="2:16" x14ac:dyDescent="0.25">
      <c r="B10" s="3" t="s">
        <v>43</v>
      </c>
      <c r="C10" s="5" t="s">
        <v>44</v>
      </c>
      <c r="D10" s="91" t="s">
        <v>45</v>
      </c>
      <c r="E10" s="91"/>
      <c r="F10" s="3" t="s">
        <v>45</v>
      </c>
      <c r="G10" s="5" t="str">
        <f>MID(F10,FIND(" ",F10)+1,100)</f>
        <v>France</v>
      </c>
      <c r="I10" s="6">
        <v>1</v>
      </c>
      <c r="J10" s="7">
        <v>1</v>
      </c>
      <c r="L10" s="17" t="str">
        <f t="shared" si="0"/>
        <v/>
      </c>
      <c r="M10" s="18" t="s">
        <v>44</v>
      </c>
      <c r="N10" s="18" t="str">
        <f t="shared" si="1"/>
        <v/>
      </c>
      <c r="O10" s="17"/>
      <c r="P10" s="38" t="s">
        <v>46</v>
      </c>
    </row>
    <row r="11" spans="2:16" x14ac:dyDescent="0.25">
      <c r="B11" s="3" t="s">
        <v>47</v>
      </c>
      <c r="C11" s="5" t="s">
        <v>24</v>
      </c>
      <c r="D11" s="91" t="s">
        <v>48</v>
      </c>
      <c r="E11" s="91"/>
      <c r="F11" s="3" t="s">
        <v>49</v>
      </c>
      <c r="G11" s="5" t="str">
        <f t="shared" ref="G11:G32" si="5">MID(F11,FIND(" ",F11)+1,100)</f>
        <v>UK</v>
      </c>
      <c r="I11" s="6">
        <v>2</v>
      </c>
      <c r="J11" s="7">
        <v>1</v>
      </c>
      <c r="L11" s="17" t="str">
        <f t="shared" si="0"/>
        <v/>
      </c>
      <c r="M11" s="18" t="s">
        <v>50</v>
      </c>
      <c r="N11" s="18" t="str">
        <f t="shared" si="1"/>
        <v/>
      </c>
      <c r="O11" s="17"/>
      <c r="P11" s="38" t="s">
        <v>51</v>
      </c>
    </row>
    <row r="12" spans="2:16" x14ac:dyDescent="0.25">
      <c r="B12" s="3" t="s">
        <v>52</v>
      </c>
      <c r="C12" s="5" t="s">
        <v>53</v>
      </c>
      <c r="D12" s="91" t="s">
        <v>54</v>
      </c>
      <c r="E12" s="91"/>
      <c r="F12" s="3" t="s">
        <v>55</v>
      </c>
      <c r="G12" s="5" t="str">
        <f t="shared" si="5"/>
        <v>Ireland</v>
      </c>
      <c r="I12" s="6">
        <v>3</v>
      </c>
      <c r="J12" s="7">
        <v>1</v>
      </c>
      <c r="L12" s="17" t="str">
        <f t="shared" si="0"/>
        <v/>
      </c>
      <c r="M12" s="18" t="s">
        <v>56</v>
      </c>
      <c r="N12" s="18" t="str">
        <f t="shared" si="1"/>
        <v/>
      </c>
      <c r="O12" s="17"/>
      <c r="P12" s="38" t="s">
        <v>57</v>
      </c>
    </row>
    <row r="13" spans="2:16" x14ac:dyDescent="0.25">
      <c r="B13" s="3" t="s">
        <v>58</v>
      </c>
      <c r="C13" s="5" t="s">
        <v>21</v>
      </c>
      <c r="D13" s="91" t="s">
        <v>59</v>
      </c>
      <c r="E13" s="91"/>
      <c r="F13" s="3" t="s">
        <v>60</v>
      </c>
      <c r="G13" s="5" t="str">
        <f t="shared" si="5"/>
        <v>Italy</v>
      </c>
      <c r="I13" s="6">
        <v>4</v>
      </c>
      <c r="J13" s="7">
        <v>2</v>
      </c>
      <c r="L13" s="17" t="str">
        <f t="shared" si="0"/>
        <v/>
      </c>
      <c r="M13" s="18" t="s">
        <v>61</v>
      </c>
      <c r="N13" s="18" t="str">
        <f t="shared" si="1"/>
        <v/>
      </c>
      <c r="O13" s="17"/>
      <c r="P13" s="38" t="s">
        <v>62</v>
      </c>
    </row>
    <row r="14" spans="2:16" x14ac:dyDescent="0.25">
      <c r="B14" s="3" t="s">
        <v>63</v>
      </c>
      <c r="C14" s="5" t="s">
        <v>64</v>
      </c>
      <c r="D14" s="91" t="s">
        <v>65</v>
      </c>
      <c r="E14" s="91"/>
      <c r="F14" s="3" t="s">
        <v>65</v>
      </c>
      <c r="G14" s="5" t="str">
        <f t="shared" si="5"/>
        <v>Netherlands</v>
      </c>
      <c r="I14" s="6">
        <v>5</v>
      </c>
      <c r="J14" s="7">
        <v>2</v>
      </c>
      <c r="L14" s="17" t="str">
        <f t="shared" si="0"/>
        <v/>
      </c>
      <c r="M14" s="18" t="s">
        <v>66</v>
      </c>
      <c r="N14" s="18" t="str">
        <f t="shared" si="1"/>
        <v/>
      </c>
      <c r="O14" s="17"/>
      <c r="P14" s="38" t="s">
        <v>67</v>
      </c>
    </row>
    <row r="15" spans="2:16" x14ac:dyDescent="0.25">
      <c r="B15" s="3" t="s">
        <v>68</v>
      </c>
      <c r="C15" s="5" t="s">
        <v>69</v>
      </c>
      <c r="D15" s="91" t="s">
        <v>70</v>
      </c>
      <c r="E15" s="91"/>
      <c r="F15" s="3" t="s">
        <v>70</v>
      </c>
      <c r="G15" s="5" t="str">
        <f t="shared" si="5"/>
        <v>Luxembourg</v>
      </c>
      <c r="I15" s="6">
        <v>6</v>
      </c>
      <c r="J15" s="7">
        <v>2</v>
      </c>
      <c r="L15" s="17" t="str">
        <f t="shared" si="0"/>
        <v/>
      </c>
      <c r="M15" s="18" t="s">
        <v>71</v>
      </c>
      <c r="N15" s="18" t="str">
        <f t="shared" si="1"/>
        <v/>
      </c>
      <c r="O15" s="17"/>
      <c r="P15" s="38" t="s">
        <v>72</v>
      </c>
    </row>
    <row r="16" spans="2:16" x14ac:dyDescent="0.25">
      <c r="B16" s="3" t="s">
        <v>73</v>
      </c>
      <c r="C16" s="5" t="s">
        <v>32</v>
      </c>
      <c r="D16" s="91" t="s">
        <v>74</v>
      </c>
      <c r="E16" s="91"/>
      <c r="F16" s="3" t="s">
        <v>75</v>
      </c>
      <c r="G16" s="5" t="str">
        <f t="shared" si="5"/>
        <v>Germany</v>
      </c>
      <c r="I16" s="6">
        <v>7</v>
      </c>
      <c r="J16" s="7">
        <v>3</v>
      </c>
      <c r="L16" s="17" t="str">
        <f t="shared" si="0"/>
        <v/>
      </c>
      <c r="M16" s="18" t="s">
        <v>53</v>
      </c>
      <c r="N16" s="18" t="str">
        <f t="shared" si="1"/>
        <v/>
      </c>
      <c r="O16" s="17"/>
      <c r="P16" s="38" t="s">
        <v>76</v>
      </c>
    </row>
    <row r="17" spans="2:16" x14ac:dyDescent="0.25">
      <c r="B17" s="3" t="s">
        <v>77</v>
      </c>
      <c r="C17" s="5" t="s">
        <v>66</v>
      </c>
      <c r="D17" s="91" t="s">
        <v>78</v>
      </c>
      <c r="E17" s="91"/>
      <c r="F17" s="3" t="s">
        <v>78</v>
      </c>
      <c r="G17" s="5" t="str">
        <f t="shared" si="5"/>
        <v>Austria</v>
      </c>
      <c r="I17" s="6">
        <v>8</v>
      </c>
      <c r="J17" s="7">
        <v>3</v>
      </c>
      <c r="L17" s="17" t="str">
        <f t="shared" si="0"/>
        <v/>
      </c>
      <c r="M17" s="18" t="s">
        <v>79</v>
      </c>
      <c r="N17" s="18" t="str">
        <f t="shared" si="1"/>
        <v/>
      </c>
      <c r="O17" s="17"/>
      <c r="P17" s="38" t="s">
        <v>80</v>
      </c>
    </row>
    <row r="18" spans="2:16" x14ac:dyDescent="0.25">
      <c r="B18" s="3" t="s">
        <v>81</v>
      </c>
      <c r="C18" s="5" t="s">
        <v>82</v>
      </c>
      <c r="D18" s="91" t="s">
        <v>83</v>
      </c>
      <c r="E18" s="91"/>
      <c r="F18" s="3" t="s">
        <v>84</v>
      </c>
      <c r="G18" s="5" t="str">
        <f t="shared" si="5"/>
        <v>Sweden</v>
      </c>
      <c r="I18" s="6">
        <v>9</v>
      </c>
      <c r="J18" s="7">
        <v>3</v>
      </c>
      <c r="L18" s="17" t="str">
        <f t="shared" si="0"/>
        <v/>
      </c>
      <c r="M18" s="18" t="s">
        <v>85</v>
      </c>
      <c r="N18" s="18" t="str">
        <f t="shared" si="1"/>
        <v/>
      </c>
      <c r="O18" s="17"/>
      <c r="P18" s="38" t="s">
        <v>86</v>
      </c>
    </row>
    <row r="19" spans="2:16" x14ac:dyDescent="0.25">
      <c r="B19" s="3" t="s">
        <v>87</v>
      </c>
      <c r="C19" s="5" t="s">
        <v>82</v>
      </c>
      <c r="D19" s="91" t="s">
        <v>88</v>
      </c>
      <c r="E19" s="91"/>
      <c r="F19" s="3" t="s">
        <v>84</v>
      </c>
      <c r="G19" s="5" t="str">
        <f t="shared" si="5"/>
        <v>Sweden</v>
      </c>
      <c r="I19" s="6">
        <v>10</v>
      </c>
      <c r="J19" s="7">
        <v>4</v>
      </c>
      <c r="L19" s="17" t="str">
        <f t="shared" si="0"/>
        <v/>
      </c>
      <c r="M19" s="18" t="s">
        <v>82</v>
      </c>
      <c r="N19" s="18" t="str">
        <f t="shared" si="1"/>
        <v/>
      </c>
      <c r="O19" s="17"/>
      <c r="P19" s="38" t="s">
        <v>89</v>
      </c>
    </row>
    <row r="20" spans="2:16" x14ac:dyDescent="0.25">
      <c r="B20" s="3" t="s">
        <v>90</v>
      </c>
      <c r="C20" s="5" t="s">
        <v>50</v>
      </c>
      <c r="D20" s="91" t="s">
        <v>91</v>
      </c>
      <c r="E20" s="91"/>
      <c r="F20" s="3" t="s">
        <v>91</v>
      </c>
      <c r="G20" s="5" t="str">
        <f t="shared" si="5"/>
        <v>Denmark</v>
      </c>
      <c r="I20" s="6">
        <v>11</v>
      </c>
      <c r="J20" s="7">
        <v>4</v>
      </c>
      <c r="L20" s="17" t="str">
        <f t="shared" si="0"/>
        <v/>
      </c>
      <c r="M20" s="18" t="s">
        <v>64</v>
      </c>
      <c r="N20" s="18" t="str">
        <f t="shared" si="1"/>
        <v/>
      </c>
      <c r="O20" s="17"/>
      <c r="P20" s="38" t="s">
        <v>92</v>
      </c>
    </row>
    <row r="21" spans="2:16" x14ac:dyDescent="0.25">
      <c r="B21" s="3" t="s">
        <v>93</v>
      </c>
      <c r="C21" s="5" t="s">
        <v>41</v>
      </c>
      <c r="D21" s="91" t="s">
        <v>94</v>
      </c>
      <c r="E21" s="91"/>
      <c r="F21" s="3" t="s">
        <v>94</v>
      </c>
      <c r="G21" s="5" t="str">
        <f t="shared" si="5"/>
        <v>South Africa</v>
      </c>
      <c r="I21" s="8">
        <v>12</v>
      </c>
      <c r="J21" s="9">
        <v>4</v>
      </c>
      <c r="L21" s="17" t="str">
        <f t="shared" si="0"/>
        <v/>
      </c>
      <c r="M21" s="18" t="s">
        <v>95</v>
      </c>
      <c r="N21" s="18" t="str">
        <f t="shared" si="1"/>
        <v/>
      </c>
      <c r="O21" s="17"/>
      <c r="P21" s="38" t="s">
        <v>96</v>
      </c>
    </row>
    <row r="22" spans="2:16" x14ac:dyDescent="0.25">
      <c r="B22" s="3" t="s">
        <v>97</v>
      </c>
      <c r="C22" s="5" t="s">
        <v>98</v>
      </c>
      <c r="D22" s="91" t="s">
        <v>99</v>
      </c>
      <c r="E22" s="91"/>
      <c r="F22" s="3" t="s">
        <v>99</v>
      </c>
      <c r="G22" s="5" t="str">
        <f t="shared" si="5"/>
        <v>Middle East</v>
      </c>
      <c r="L22" s="17" t="str">
        <f t="shared" si="0"/>
        <v/>
      </c>
      <c r="M22" s="18" t="s">
        <v>100</v>
      </c>
      <c r="N22" s="18" t="str">
        <f t="shared" si="1"/>
        <v/>
      </c>
      <c r="O22" s="17"/>
      <c r="P22" s="38" t="s">
        <v>101</v>
      </c>
    </row>
    <row r="23" spans="2:16" x14ac:dyDescent="0.25">
      <c r="B23" s="3" t="s">
        <v>102</v>
      </c>
      <c r="C23" s="5" t="s">
        <v>85</v>
      </c>
      <c r="D23" s="91" t="s">
        <v>103</v>
      </c>
      <c r="E23" s="91"/>
      <c r="F23" s="3" t="s">
        <v>104</v>
      </c>
      <c r="G23" s="5" t="str">
        <f t="shared" si="5"/>
        <v>Norway</v>
      </c>
      <c r="L23" s="17" t="str">
        <f t="shared" si="0"/>
        <v/>
      </c>
      <c r="M23" s="18" t="s">
        <v>105</v>
      </c>
      <c r="N23" s="18" t="str">
        <f t="shared" si="1"/>
        <v/>
      </c>
      <c r="O23" s="17"/>
      <c r="P23" s="38" t="s">
        <v>106</v>
      </c>
    </row>
    <row r="24" spans="2:16" x14ac:dyDescent="0.25">
      <c r="B24" s="3" t="s">
        <v>107</v>
      </c>
      <c r="C24" s="5" t="s">
        <v>27</v>
      </c>
      <c r="D24" s="91" t="s">
        <v>108</v>
      </c>
      <c r="E24" s="91"/>
      <c r="F24" s="3" t="s">
        <v>109</v>
      </c>
      <c r="G24" s="5" t="str">
        <f t="shared" si="5"/>
        <v>Hungary</v>
      </c>
      <c r="L24" s="17" t="str">
        <f t="shared" si="0"/>
        <v/>
      </c>
      <c r="M24" s="18" t="s">
        <v>110</v>
      </c>
      <c r="N24" s="18" t="str">
        <f t="shared" si="1"/>
        <v/>
      </c>
      <c r="O24" s="17"/>
      <c r="P24" s="38" t="s">
        <v>80</v>
      </c>
    </row>
    <row r="25" spans="2:16" x14ac:dyDescent="0.25">
      <c r="B25" s="3" t="s">
        <v>111</v>
      </c>
      <c r="C25" s="5" t="s">
        <v>35</v>
      </c>
      <c r="D25" s="91" t="s">
        <v>112</v>
      </c>
      <c r="E25" s="91"/>
      <c r="F25" s="3" t="s">
        <v>112</v>
      </c>
      <c r="G25" s="5" t="str">
        <f t="shared" si="5"/>
        <v>Poland</v>
      </c>
      <c r="L25" s="17" t="str">
        <f t="shared" si="0"/>
        <v/>
      </c>
      <c r="M25" s="18" t="s">
        <v>113</v>
      </c>
      <c r="N25" s="18" t="str">
        <f t="shared" si="1"/>
        <v/>
      </c>
      <c r="O25" s="17"/>
      <c r="P25" s="38" t="s">
        <v>114</v>
      </c>
    </row>
    <row r="26" spans="2:16" x14ac:dyDescent="0.25">
      <c r="B26" s="3" t="s">
        <v>115</v>
      </c>
      <c r="C26" s="5" t="s">
        <v>56</v>
      </c>
      <c r="D26" s="91" t="s">
        <v>116</v>
      </c>
      <c r="E26" s="91"/>
      <c r="F26" s="3" t="s">
        <v>117</v>
      </c>
      <c r="G26" s="5" t="str">
        <f t="shared" si="5"/>
        <v>Spain</v>
      </c>
    </row>
    <row r="27" spans="2:16" x14ac:dyDescent="0.25">
      <c r="B27" s="3" t="s">
        <v>118</v>
      </c>
      <c r="C27" s="5" t="s">
        <v>95</v>
      </c>
      <c r="D27" s="91" t="s">
        <v>119</v>
      </c>
      <c r="E27" s="91"/>
      <c r="F27" s="3" t="s">
        <v>120</v>
      </c>
      <c r="G27" s="5" t="str">
        <f t="shared" si="5"/>
        <v>Finland</v>
      </c>
    </row>
    <row r="28" spans="2:16" x14ac:dyDescent="0.25">
      <c r="B28" s="3" t="s">
        <v>121</v>
      </c>
      <c r="C28" s="5" t="s">
        <v>71</v>
      </c>
      <c r="D28" s="91" t="s">
        <v>122</v>
      </c>
      <c r="E28" s="91"/>
      <c r="F28" s="3" t="s">
        <v>122</v>
      </c>
      <c r="G28" s="5" t="str">
        <f t="shared" si="5"/>
        <v>Belgium</v>
      </c>
    </row>
    <row r="29" spans="2:16" x14ac:dyDescent="0.25">
      <c r="B29" s="3" t="s">
        <v>123</v>
      </c>
      <c r="C29" s="5" t="s">
        <v>105</v>
      </c>
      <c r="D29" s="91" t="s">
        <v>124</v>
      </c>
      <c r="E29" s="91"/>
      <c r="F29" s="3" t="s">
        <v>124</v>
      </c>
      <c r="G29" s="5" t="str">
        <f t="shared" si="5"/>
        <v>Portugal</v>
      </c>
    </row>
    <row r="30" spans="2:16" x14ac:dyDescent="0.25">
      <c r="B30" s="3" t="s">
        <v>125</v>
      </c>
      <c r="C30" s="5" t="s">
        <v>30</v>
      </c>
      <c r="D30" s="88" t="s">
        <v>126</v>
      </c>
      <c r="E30" s="89"/>
      <c r="F30" s="3" t="s">
        <v>126</v>
      </c>
      <c r="G30" s="5" t="str">
        <f t="shared" si="5"/>
        <v>Turkey</v>
      </c>
    </row>
    <row r="31" spans="2:16" x14ac:dyDescent="0.25">
      <c r="B31" s="3" t="s">
        <v>127</v>
      </c>
      <c r="C31" s="5" t="s">
        <v>100</v>
      </c>
      <c r="D31" s="88" t="s">
        <v>128</v>
      </c>
      <c r="E31" s="89"/>
      <c r="F31" s="3" t="s">
        <v>129</v>
      </c>
      <c r="G31" s="5" t="str">
        <f t="shared" si="5"/>
        <v>Switzerland</v>
      </c>
    </row>
    <row r="32" spans="2:16" x14ac:dyDescent="0.25">
      <c r="B32" s="3" t="s">
        <v>130</v>
      </c>
      <c r="C32" s="5" t="s">
        <v>113</v>
      </c>
      <c r="D32" s="88" t="s">
        <v>131</v>
      </c>
      <c r="E32" s="89"/>
      <c r="F32" s="3" t="s">
        <v>132</v>
      </c>
      <c r="G32" s="5" t="str">
        <f t="shared" si="5"/>
        <v>International</v>
      </c>
    </row>
    <row r="34" spans="2:7" x14ac:dyDescent="0.25">
      <c r="B34" s="4" t="s">
        <v>133</v>
      </c>
    </row>
    <row r="35" spans="2:7" x14ac:dyDescent="0.25">
      <c r="B35" s="2" t="s">
        <v>134</v>
      </c>
      <c r="C35" s="2" t="s">
        <v>37</v>
      </c>
      <c r="D35" s="90" t="s">
        <v>38</v>
      </c>
      <c r="E35" s="90"/>
      <c r="F35" s="2" t="s">
        <v>39</v>
      </c>
      <c r="G35" s="22" t="s">
        <v>135</v>
      </c>
    </row>
    <row r="36" spans="2:7" x14ac:dyDescent="0.25">
      <c r="B36" s="3" t="s">
        <v>136</v>
      </c>
      <c r="C36" s="5" t="s">
        <v>137</v>
      </c>
      <c r="D36" s="88" t="s">
        <v>138</v>
      </c>
      <c r="E36" s="89"/>
      <c r="F36" s="3" t="s">
        <v>139</v>
      </c>
      <c r="G36" s="5" t="str">
        <f t="shared" ref="G36:G40" si="6">MID(F36,FIND(" ",F36),100)</f>
        <v xml:space="preserve"> Europe SCM BV</v>
      </c>
    </row>
    <row r="37" spans="2:7" x14ac:dyDescent="0.25">
      <c r="B37" s="3" t="s">
        <v>140</v>
      </c>
      <c r="C37" s="5" t="s">
        <v>141</v>
      </c>
      <c r="D37" s="88" t="s">
        <v>142</v>
      </c>
      <c r="E37" s="89"/>
      <c r="F37" s="3" t="s">
        <v>142</v>
      </c>
      <c r="G37" s="5" t="str">
        <f t="shared" si="6"/>
        <v xml:space="preserve"> Spare Parts Centre</v>
      </c>
    </row>
    <row r="38" spans="2:7" x14ac:dyDescent="0.25">
      <c r="B38" s="3" t="s">
        <v>143</v>
      </c>
      <c r="C38" s="5" t="s">
        <v>144</v>
      </c>
      <c r="D38" s="88" t="s">
        <v>145</v>
      </c>
      <c r="E38" s="89"/>
      <c r="F38" s="3" t="s">
        <v>145</v>
      </c>
      <c r="G38" s="5" t="str">
        <f t="shared" si="6"/>
        <v xml:space="preserve"> Europe PLC</v>
      </c>
    </row>
    <row r="39" spans="2:7" x14ac:dyDescent="0.25">
      <c r="B39" s="3" t="s">
        <v>146</v>
      </c>
      <c r="C39" s="5" t="s">
        <v>147</v>
      </c>
      <c r="D39" s="88" t="s">
        <v>148</v>
      </c>
      <c r="E39" s="89"/>
      <c r="F39" s="3" t="s">
        <v>149</v>
      </c>
      <c r="G39" s="5" t="str">
        <f t="shared" si="6"/>
        <v xml:space="preserve"> Poland</v>
      </c>
    </row>
    <row r="40" spans="2:7" x14ac:dyDescent="0.25">
      <c r="B40" s="3" t="s">
        <v>150</v>
      </c>
      <c r="C40" s="5" t="s">
        <v>151</v>
      </c>
      <c r="D40" s="88" t="s">
        <v>152</v>
      </c>
      <c r="E40" s="89"/>
      <c r="F40" s="3" t="s">
        <v>152</v>
      </c>
      <c r="G40" s="5" t="str">
        <f t="shared" si="6"/>
        <v xml:space="preserve"> Europe (Netherlands) BV</v>
      </c>
    </row>
  </sheetData>
  <autoFilter ref="L2:P2" xr:uid="{A5074D0A-EF18-4F0C-9563-90AF9E9D8B01}"/>
  <mergeCells count="31">
    <mergeCell ref="D19:E19"/>
    <mergeCell ref="F8:G8"/>
    <mergeCell ref="D9:E9"/>
    <mergeCell ref="D10:E10"/>
    <mergeCell ref="D11:E11"/>
    <mergeCell ref="D12:E12"/>
    <mergeCell ref="D13:E13"/>
    <mergeCell ref="D14:E14"/>
    <mergeCell ref="D15:E15"/>
    <mergeCell ref="D16:E16"/>
    <mergeCell ref="D17:E17"/>
    <mergeCell ref="D18:E18"/>
    <mergeCell ref="D31:E31"/>
    <mergeCell ref="D20:E20"/>
    <mergeCell ref="D21:E21"/>
    <mergeCell ref="D22:E22"/>
    <mergeCell ref="D23:E23"/>
    <mergeCell ref="D24:E24"/>
    <mergeCell ref="D25:E25"/>
    <mergeCell ref="D26:E26"/>
    <mergeCell ref="D27:E27"/>
    <mergeCell ref="D28:E28"/>
    <mergeCell ref="D29:E29"/>
    <mergeCell ref="D30:E30"/>
    <mergeCell ref="D40:E40"/>
    <mergeCell ref="D32:E32"/>
    <mergeCell ref="D35:E35"/>
    <mergeCell ref="D36:E36"/>
    <mergeCell ref="D37:E37"/>
    <mergeCell ref="D38:E38"/>
    <mergeCell ref="D39:E39"/>
  </mergeCells>
  <conditionalFormatting sqref="L3:P25">
    <cfRule type="expression" dxfId="0" priority="3">
      <formula>AND($O3&lt;&gt;"",L3="")</formula>
    </cfRule>
  </conditionalFormatting>
  <pageMargins left="0.7" right="0.7" top="0.75" bottom="0.75" header="0.3" footer="0.3"/>
  <pageSetup paperSize="9" orientation="portrait" r:id="rId1"/>
  <headerFooter>
    <oddHeader>&amp;C&amp;"Calibri"&amp;11&amp;K000000Internal&amp;1#</oddHead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D72DD7A19EDE546A6D135115A7F4060" ma:contentTypeVersion="12" ma:contentTypeDescription="Create a new document." ma:contentTypeScope="" ma:versionID="75889535d8c838be3a90eccc631fcc42">
  <xsd:schema xmlns:xsd="http://www.w3.org/2001/XMLSchema" xmlns:xs="http://www.w3.org/2001/XMLSchema" xmlns:p="http://schemas.microsoft.com/office/2006/metadata/properties" xmlns:ns2="592b5fea-62f9-46a8-bd0d-80fcf1598348" xmlns:ns3="fdfca55d-684d-4fed-b9db-9e3e46dc4121" targetNamespace="http://schemas.microsoft.com/office/2006/metadata/properties" ma:root="true" ma:fieldsID="5145d3d2e40d9031ffc1b855762e9e28" ns2:_="" ns3:_="">
    <xsd:import namespace="592b5fea-62f9-46a8-bd0d-80fcf1598348"/>
    <xsd:import namespace="fdfca55d-684d-4fed-b9db-9e3e46dc412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2b5fea-62f9-46a8-bd0d-80fcf15983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dfca55d-684d-4fed-b9db-9e3e46dc412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2028EA-AE8C-4983-A238-B6FBAF41A094}">
  <ds:schemaRefs>
    <ds:schemaRef ds:uri="http://schemas.microsoft.com/sharepoint/v3/contenttype/forms"/>
  </ds:schemaRefs>
</ds:datastoreItem>
</file>

<file path=customXml/itemProps2.xml><?xml version="1.0" encoding="utf-8"?>
<ds:datastoreItem xmlns:ds="http://schemas.openxmlformats.org/officeDocument/2006/customXml" ds:itemID="{0291646D-7F94-4585-9BB9-4CFDB935FC29}">
  <ds:schemaRefs>
    <ds:schemaRef ds:uri="http://purl.org/dc/elements/1.1/"/>
    <ds:schemaRef ds:uri="http://purl.org/dc/dcmitype/"/>
    <ds:schemaRef ds:uri="http://schemas.microsoft.com/office/2006/metadata/properties"/>
    <ds:schemaRef ds:uri="592b5fea-62f9-46a8-bd0d-80fcf1598348"/>
    <ds:schemaRef ds:uri="http://purl.org/dc/terms/"/>
    <ds:schemaRef ds:uri="http://schemas.microsoft.com/office/infopath/2007/PartnerControls"/>
    <ds:schemaRef ds:uri="http://schemas.microsoft.com/office/2006/documentManagement/types"/>
    <ds:schemaRef ds:uri="http://www.w3.org/XML/1998/namespace"/>
    <ds:schemaRef ds:uri="http://schemas.openxmlformats.org/package/2006/metadata/core-properties"/>
    <ds:schemaRef ds:uri="fdfca55d-684d-4fed-b9db-9e3e46dc4121"/>
  </ds:schemaRefs>
</ds:datastoreItem>
</file>

<file path=customXml/itemProps3.xml><?xml version="1.0" encoding="utf-8"?>
<ds:datastoreItem xmlns:ds="http://schemas.openxmlformats.org/officeDocument/2006/customXml" ds:itemID="{61314026-5CC1-435F-96A8-83519322D8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2b5fea-62f9-46a8-bd0d-80fcf1598348"/>
    <ds:schemaRef ds:uri="fdfca55d-684d-4fed-b9db-9e3e46dc41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Guide and Settings</vt:lpstr>
      <vt:lpstr>File Name</vt:lpstr>
      <vt:lpstr>FormulaBacksheet</vt:lpstr>
      <vt:lpstr>Additional Information</vt:lpstr>
    </vt:vector>
  </TitlesOfParts>
  <Manager/>
  <Company>Ricoh Europe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Scarlett Irons</dc:creator>
  <cp:keywords/>
  <dc:description/>
  <cp:lastModifiedBy>Finlay Crasnier</cp:lastModifiedBy>
  <cp:revision/>
  <dcterms:created xsi:type="dcterms:W3CDTF">2021-08-09T09:38:21Z</dcterms:created>
  <dcterms:modified xsi:type="dcterms:W3CDTF">2023-02-15T10:43:26Z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0x010100DD72DD7A19EDE546A6D135115A7F4060</vt:lpwstr>
  </property>
  <property fmtid="{D5CDD505-2E9C-101B-9397-08002B2CF9AE}" pid="5" name="MSIP_Label_207cf184-604b-4c1f-af35-3108be13f07a_Enabled">
    <vt:lpwstr>true</vt:lpwstr>
  </property>
  <property fmtid="{D5CDD505-2E9C-101B-9397-08002B2CF9AE}" pid="6" name="MSIP_Label_207cf184-604b-4c1f-af35-3108be13f07a_SetDate">
    <vt:lpwstr>2023-02-15T10:43:26Z</vt:lpwstr>
  </property>
  <property fmtid="{D5CDD505-2E9C-101B-9397-08002B2CF9AE}" pid="7" name="MSIP_Label_207cf184-604b-4c1f-af35-3108be13f07a_Method">
    <vt:lpwstr>Privileged</vt:lpwstr>
  </property>
  <property fmtid="{D5CDD505-2E9C-101B-9397-08002B2CF9AE}" pid="8" name="MSIP_Label_207cf184-604b-4c1f-af35-3108be13f07a_Name">
    <vt:lpwstr>Internal</vt:lpwstr>
  </property>
  <property fmtid="{D5CDD505-2E9C-101B-9397-08002B2CF9AE}" pid="9" name="MSIP_Label_207cf184-604b-4c1f-af35-3108be13f07a_SiteId">
    <vt:lpwstr>dd29478d-624e-429e-b453-fffc969ac768</vt:lpwstr>
  </property>
  <property fmtid="{D5CDD505-2E9C-101B-9397-08002B2CF9AE}" pid="10" name="MSIP_Label_207cf184-604b-4c1f-af35-3108be13f07a_ActionId">
    <vt:lpwstr>581c108d-736b-4226-9c7e-32af2b09be40</vt:lpwstr>
  </property>
  <property fmtid="{D5CDD505-2E9C-101B-9397-08002B2CF9AE}" pid="11" name="MSIP_Label_207cf184-604b-4c1f-af35-3108be13f07a_ContentBits">
    <vt:lpwstr>1</vt:lpwstr>
  </property>
</Properties>
</file>