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jpg" ContentType="image/jpeg"/>
  <Override PartName="/xl/media/image3.jpg" ContentType="image/jpeg"/>
  <Override PartName="/xl/media/image4.jpg" ContentType="image/jpeg"/>
  <Override PartName="/xl/media/image5.jpg" ContentType="image/jpeg"/>
  <Override PartName="/xl/media/image6.jpg" ContentType="image/jpe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8" i="1" l="1"/>
  <c r="I49" i="1"/>
  <c r="I50" i="1"/>
  <c r="I51" i="1"/>
  <c r="I47" i="1"/>
  <c r="G33" i="1"/>
  <c r="G44" i="1"/>
  <c r="I52" i="1" s="1"/>
  <c r="G29" i="1"/>
  <c r="G32" i="1" s="1"/>
  <c r="G25" i="1"/>
  <c r="I32" i="1" l="1"/>
  <c r="J93" i="1"/>
  <c r="G51" i="1"/>
  <c r="J95" i="1"/>
  <c r="K95" i="1" s="1"/>
  <c r="G49" i="1"/>
  <c r="I33" i="1"/>
  <c r="J94" i="1"/>
  <c r="K94" i="1" s="1"/>
  <c r="G47" i="1"/>
  <c r="G50" i="1"/>
  <c r="G48" i="1"/>
  <c r="G52" i="1"/>
  <c r="G107" i="1" l="1"/>
  <c r="G108" i="1" s="1"/>
  <c r="J96" i="1"/>
  <c r="K93" i="1"/>
  <c r="K96" i="1" s="1"/>
</calcChain>
</file>

<file path=xl/sharedStrings.xml><?xml version="1.0" encoding="utf-8"?>
<sst xmlns="http://schemas.openxmlformats.org/spreadsheetml/2006/main" count="183" uniqueCount="156">
  <si>
    <t xml:space="preserve"> Note:  then,  %fixed-income = (100% - %stocks).</t>
  </si>
  <si>
    <t xml:space="preserve"> Note: the percent stocks is specified first.</t>
  </si>
  <si>
    <t xml:space="preserve"> Note: the asset allocation is optimally calculated</t>
  </si>
  <si>
    <t>Date:</t>
  </si>
  <si>
    <t xml:space="preserve">  for considering all accounts.</t>
  </si>
  <si>
    <r>
      <t xml:space="preserve">2. Enter </t>
    </r>
    <r>
      <rPr>
        <b/>
        <sz val="11"/>
        <color theme="1"/>
        <rFont val="Calibri"/>
        <family val="2"/>
        <scheme val="minor"/>
      </rPr>
      <t>% stocks</t>
    </r>
    <r>
      <rPr>
        <sz val="11"/>
        <color theme="1"/>
        <rFont val="Calibri"/>
        <family val="2"/>
        <scheme val="minor"/>
      </rPr>
      <t xml:space="preserve"> in you overall asset allocation        =</t>
    </r>
  </si>
  <si>
    <r>
      <t xml:space="preserve">  2.1  Then the </t>
    </r>
    <r>
      <rPr>
        <b/>
        <sz val="11"/>
        <color theme="1"/>
        <rFont val="Calibri"/>
        <family val="2"/>
        <scheme val="minor"/>
      </rPr>
      <t>% fixed-income</t>
    </r>
    <r>
      <rPr>
        <sz val="11"/>
        <color theme="1"/>
        <rFont val="Calibri"/>
        <family val="2"/>
        <scheme val="minor"/>
      </rPr>
      <t xml:space="preserve"> (bonds, bond funds, </t>
    </r>
  </si>
  <si>
    <t xml:space="preserve"> Note:  total of short-term bonds &amp; bond funds</t>
  </si>
  <si>
    <t xml:space="preserve"> Note:  total of Intemediate-term bond funds</t>
  </si>
  <si>
    <t xml:space="preserve"> Note:  total of all CDs.</t>
  </si>
  <si>
    <t xml:space="preserve"> Note:  total of all Savings accounts</t>
  </si>
  <si>
    <t xml:space="preserve"> Note:  total of all Checking accounts</t>
  </si>
  <si>
    <t xml:space="preserve"> Note:  total of all Money Market accts.</t>
  </si>
  <si>
    <t xml:space="preserve">      CDs, savings &amp; checking accounts, money markets  =</t>
  </si>
  <si>
    <t xml:space="preserve"> Note: total stocks  = U.S. stocks + Foreign stocks.</t>
  </si>
  <si>
    <t>(Foreign stocks are also called International stocks)</t>
  </si>
  <si>
    <t xml:space="preserve"> Note:  then,  %U.S. stocks = (100% - %Foreign-stocks).</t>
  </si>
  <si>
    <r>
      <t>1.</t>
    </r>
    <r>
      <rPr>
        <b/>
        <sz val="11"/>
        <color theme="1"/>
        <rFont val="Calibri"/>
        <family val="2"/>
        <scheme val="minor"/>
      </rPr>
      <t xml:space="preserve"> Enter total savings </t>
    </r>
    <r>
      <rPr>
        <sz val="11"/>
        <color theme="1"/>
        <rFont val="Calibri"/>
        <family val="2"/>
        <scheme val="minor"/>
      </rPr>
      <t>(taxable and retirement accounts)  =</t>
    </r>
  </si>
  <si>
    <r>
      <t>2.2 Enter</t>
    </r>
    <r>
      <rPr>
        <b/>
        <sz val="11"/>
        <color theme="1"/>
        <rFont val="Calibri"/>
        <family val="2"/>
        <scheme val="minor"/>
      </rPr>
      <t xml:space="preserve"> % of International stocks</t>
    </r>
    <r>
      <rPr>
        <sz val="11"/>
        <color theme="1"/>
        <rFont val="Calibri"/>
        <family val="2"/>
        <scheme val="minor"/>
      </rPr>
      <t xml:space="preserve"> of all your stocks   =</t>
    </r>
  </si>
  <si>
    <t xml:space="preserve">     or </t>
  </si>
  <si>
    <r>
      <t xml:space="preserve">   2.4.2 </t>
    </r>
    <r>
      <rPr>
        <b/>
        <sz val="11"/>
        <color theme="1"/>
        <rFont val="Calibri"/>
        <family val="2"/>
        <scheme val="minor"/>
      </rPr>
      <t xml:space="preserve">% and value of Foreign stocks </t>
    </r>
    <r>
      <rPr>
        <sz val="11"/>
        <color theme="1"/>
        <rFont val="Calibri"/>
        <family val="2"/>
        <scheme val="minor"/>
      </rPr>
      <t>in total asset allocation =</t>
    </r>
  </si>
  <si>
    <r>
      <t xml:space="preserve">   2.4.1 </t>
    </r>
    <r>
      <rPr>
        <b/>
        <sz val="11"/>
        <color theme="1"/>
        <rFont val="Calibri"/>
        <family val="2"/>
        <scheme val="minor"/>
      </rPr>
      <t xml:space="preserve">% and value of U.S. stocks </t>
    </r>
    <r>
      <rPr>
        <sz val="11"/>
        <color theme="1"/>
        <rFont val="Calibri"/>
        <family val="2"/>
        <scheme val="minor"/>
      </rPr>
      <t>in total asset allocation =</t>
    </r>
  </si>
  <si>
    <r>
      <t xml:space="preserve">3.2  </t>
    </r>
    <r>
      <rPr>
        <b/>
        <sz val="11"/>
        <color theme="1"/>
        <rFont val="Calibri"/>
        <family val="2"/>
        <scheme val="minor"/>
      </rPr>
      <t>Percentage and dollar amou</t>
    </r>
    <r>
      <rPr>
        <sz val="11"/>
        <color theme="1"/>
        <rFont val="Calibri"/>
        <family val="2"/>
        <scheme val="minor"/>
      </rPr>
      <t>nts for fixed-income asset allocations</t>
    </r>
  </si>
  <si>
    <r>
      <rPr>
        <b/>
        <sz val="11"/>
        <color theme="1"/>
        <rFont val="Calibri"/>
        <family val="2"/>
        <scheme val="minor"/>
      </rPr>
      <t>2.4  Percentage and dollar amounts for Stocks</t>
    </r>
    <r>
      <rPr>
        <sz val="11"/>
        <color theme="1"/>
        <rFont val="Calibri"/>
        <family val="2"/>
        <scheme val="minor"/>
      </rPr>
      <t xml:space="preserve"> asset allocations</t>
    </r>
  </si>
  <si>
    <r>
      <t xml:space="preserve">  3.1.1 Enter </t>
    </r>
    <r>
      <rPr>
        <b/>
        <sz val="11"/>
        <color theme="1"/>
        <rFont val="Calibri"/>
        <family val="2"/>
        <scheme val="minor"/>
      </rPr>
      <t>% of short-term bond&amp;funds</t>
    </r>
    <r>
      <rPr>
        <sz val="11"/>
        <color theme="1"/>
        <rFont val="Calibri"/>
        <family val="2"/>
        <scheme val="minor"/>
      </rPr>
      <t xml:space="preserve"> of fixed-income  =</t>
    </r>
  </si>
  <si>
    <r>
      <t xml:space="preserve">  3.1.2 Enter </t>
    </r>
    <r>
      <rPr>
        <b/>
        <sz val="11"/>
        <color theme="1"/>
        <rFont val="Calibri"/>
        <family val="2"/>
        <scheme val="minor"/>
      </rPr>
      <t>% of intermediate-term bond&amp;funds</t>
    </r>
    <r>
      <rPr>
        <sz val="11"/>
        <color theme="1"/>
        <rFont val="Calibri"/>
        <family val="2"/>
        <scheme val="minor"/>
      </rPr>
      <t xml:space="preserve"> of fixed-income  =</t>
    </r>
  </si>
  <si>
    <r>
      <t xml:space="preserve">  3.1.3 Enter </t>
    </r>
    <r>
      <rPr>
        <b/>
        <sz val="11"/>
        <color theme="1"/>
        <rFont val="Calibri"/>
        <family val="2"/>
        <scheme val="minor"/>
      </rPr>
      <t xml:space="preserve">% of CDs </t>
    </r>
    <r>
      <rPr>
        <sz val="11"/>
        <color theme="1"/>
        <rFont val="Calibri"/>
        <family val="2"/>
        <scheme val="minor"/>
      </rPr>
      <t>of fixed-income allocation =</t>
    </r>
  </si>
  <si>
    <r>
      <t xml:space="preserve">  3.1.5 Enter </t>
    </r>
    <r>
      <rPr>
        <b/>
        <sz val="11"/>
        <color theme="1"/>
        <rFont val="Calibri"/>
        <family val="2"/>
        <scheme val="minor"/>
      </rPr>
      <t>% of Checking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</si>
  <si>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r>
      <t xml:space="preserve">  3.1.4 Enter </t>
    </r>
    <r>
      <rPr>
        <b/>
        <sz val="11"/>
        <color theme="1"/>
        <rFont val="Calibri"/>
        <family val="2"/>
        <scheme val="minor"/>
      </rPr>
      <t>% of Savings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</si>
  <si>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r>
      <t xml:space="preserve">   3.2.1 </t>
    </r>
    <r>
      <rPr>
        <b/>
        <sz val="11"/>
        <color theme="1"/>
        <rFont val="Calibri"/>
        <family val="2"/>
        <scheme val="minor"/>
      </rPr>
      <t>% and value of short-term bond&amp;funds of fixed-income  =</t>
    </r>
  </si>
  <si>
    <r>
      <t xml:space="preserve">   3.2.2 </t>
    </r>
    <r>
      <rPr>
        <b/>
        <sz val="11"/>
        <color theme="1"/>
        <rFont val="Calibri"/>
        <family val="2"/>
        <scheme val="minor"/>
      </rPr>
      <t>% and value of interm-term bond&amp;funds of fixed-income  =</t>
    </r>
  </si>
  <si>
    <r>
      <t xml:space="preserve">   3.2.3 </t>
    </r>
    <r>
      <rPr>
        <b/>
        <sz val="11"/>
        <color theme="1"/>
        <rFont val="Calibri"/>
        <family val="2"/>
        <scheme val="minor"/>
      </rPr>
      <t>% and value of CDs of fixed-income  =</t>
    </r>
  </si>
  <si>
    <r>
      <t xml:space="preserve">   3.2.4 </t>
    </r>
    <r>
      <rPr>
        <b/>
        <sz val="11"/>
        <color theme="1"/>
        <rFont val="Calibri"/>
        <family val="2"/>
        <scheme val="minor"/>
      </rPr>
      <t>% and value of short-term bond&amp;funds of fixed-income  =</t>
    </r>
  </si>
  <si>
    <r>
      <t xml:space="preserve">   3.2.5 </t>
    </r>
    <r>
      <rPr>
        <b/>
        <sz val="11"/>
        <color theme="1"/>
        <rFont val="Calibri"/>
        <family val="2"/>
        <scheme val="minor"/>
      </rPr>
      <t>% and value of Checking Accounts of fixed-income  =</t>
    </r>
  </si>
  <si>
    <r>
      <t xml:space="preserve">   3.2.5 </t>
    </r>
    <r>
      <rPr>
        <b/>
        <sz val="11"/>
        <color theme="1"/>
        <rFont val="Calibri"/>
        <family val="2"/>
        <scheme val="minor"/>
      </rPr>
      <t>% and value of Money Market accounts of fixed-income  =</t>
    </r>
  </si>
  <si>
    <t>These are from the list of all Vanguard mutual funds</t>
  </si>
  <si>
    <t>Vanguard Balanced Index Fund Investor Shares (VBINX) is 60% stocks and 40% bonds.</t>
  </si>
  <si>
    <t>Vanguard Wellington Fund Investor Shares (VWELX) is about 66% stocks and 33% bonds.</t>
  </si>
  <si>
    <t>Vanguard Wellesley Income Fund Investor Shares (VWINX) is about 33% stocks and 66% bonds.</t>
  </si>
  <si>
    <t>Vanguard Managed Payout Fund (VPGDX) returns about 4% a year.</t>
  </si>
  <si>
    <t xml:space="preserve">Vanguard Total Stock Market Index Fund  </t>
  </si>
  <si>
    <t>VTI</t>
  </si>
  <si>
    <t>with ETF</t>
  </si>
  <si>
    <t>VXUS</t>
  </si>
  <si>
    <t>Vanguard Total International Stock Market Index Fund </t>
  </si>
  <si>
    <t>BND</t>
  </si>
  <si>
    <t>VBMFX</t>
  </si>
  <si>
    <t>The Investor fund symbols are listed ($3000 minimum). The ETFs have the same lower expense ratios as the Vanguard Admiral funds</t>
  </si>
  <si>
    <t xml:space="preserve">Vanguard Total Bond Market Index Fund </t>
  </si>
  <si>
    <t>VMFXX</t>
  </si>
  <si>
    <t xml:space="preserve">   Vanguard Federal Money Market Fund</t>
  </si>
  <si>
    <t xml:space="preserve">Vanguard Short-term Bond Market Index Fund </t>
  </si>
  <si>
    <t>VBISX</t>
  </si>
  <si>
    <t>BSV</t>
  </si>
  <si>
    <t>Fund name</t>
  </si>
  <si>
    <t>Fund Symbol</t>
  </si>
  <si>
    <t>ETF Symbol</t>
  </si>
  <si>
    <t>(Only U.S. stocks)</t>
  </si>
  <si>
    <t>(Has no U.S. stocks)</t>
  </si>
  <si>
    <t xml:space="preserve">Vanguard Target Retirement 2015 Fund (VTXVX) diversified portfolio in a single fund adjusting its underlying asset mix over time. </t>
  </si>
  <si>
    <t>4. Examples of some typical very low cost very diversified index funds.</t>
  </si>
  <si>
    <t xml:space="preserve">that can generally only be bought at Vanguard). ETFs can be bought anywhere stocks can be purchased. This means a low cost </t>
  </si>
  <si>
    <t>index-based portfolio could be purchased at any broker. However, make sure the AUM fees are not too excessive.</t>
  </si>
  <si>
    <t>A simple but very adequate Three-fund portfolio - Bogleheads Wiki.</t>
  </si>
  <si>
    <t xml:space="preserve">The Index Revolution: Why Investors Should Join It Now by Charles D. Ellis (Sept 9, 2016) </t>
  </si>
  <si>
    <t> How to Make Your Money Last: The Indispensable Retirement Guide by Jane Bryant Quinn (Jan 5, 2016)</t>
  </si>
  <si>
    <t>Notes:</t>
  </si>
  <si>
    <t>5. References</t>
  </si>
  <si>
    <t xml:space="preserve">Vanguard Personal Advisor Services </t>
  </si>
  <si>
    <t xml:space="preserve">You can compare their AUM fees with the 0.30% AUM of Vanguard's </t>
  </si>
  <si>
    <t>The sum for all fixed income enter here is 100%</t>
  </si>
  <si>
    <t>How to Choose between a Taxable and a Tax-Free Municipal Bond</t>
  </si>
  <si>
    <r>
      <t>** from</t>
    </r>
    <r>
      <rPr>
        <b/>
        <sz val="11"/>
        <color theme="1"/>
        <rFont val="Calibri"/>
        <family val="2"/>
        <scheme val="minor"/>
      </rPr>
      <t xml:space="preserve"> Dummies Bond Investing</t>
    </r>
    <r>
      <rPr>
        <sz val="11"/>
        <color theme="1"/>
        <rFont val="Calibri"/>
        <family val="2"/>
        <scheme val="minor"/>
      </rPr>
      <t xml:space="preserve">, </t>
    </r>
  </si>
  <si>
    <r>
      <t xml:space="preserve">3. Enter the </t>
    </r>
    <r>
      <rPr>
        <b/>
        <sz val="11"/>
        <color theme="1"/>
        <rFont val="Calibri"/>
        <family val="2"/>
        <scheme val="minor"/>
      </rPr>
      <t xml:space="preserve">fixed-income sub-asset allocations </t>
    </r>
    <r>
      <rPr>
        <sz val="11"/>
        <color theme="1"/>
        <rFont val="Calibri"/>
        <family val="2"/>
        <scheme val="minor"/>
      </rPr>
      <t>that includes bonds, bond funds, CDs, Savings accounts, Checking accounts, Money</t>
    </r>
  </si>
  <si>
    <t>Market accounts.  One could use municipal bonds/bond funds in taxable accounts if you are in a higher tax bracket. **</t>
  </si>
  <si>
    <t xml:space="preserve">Vanguard Limited-term Tax-Free Bond Market Fund </t>
  </si>
  <si>
    <t xml:space="preserve">Vanguard Intermediate-Term Tax-Free Bond Market Fund </t>
  </si>
  <si>
    <t>VWITX</t>
  </si>
  <si>
    <t>VMLTX</t>
  </si>
  <si>
    <t>Jonathan Clements Money Guide 2016 by Jonathan Clements (Dec 1, 2015)</t>
  </si>
  <si>
    <t>This spreadsheet (1)-(4) helps compute the dollar amounts for a simple asset allocation using broad total market index funds or</t>
  </si>
  <si>
    <t>index-ETFs. Broad index funds include total U.S. stock market, total international stock market (no U.S. stocks), and Total bond</t>
  </si>
  <si>
    <t>all in one year to possibly avoid going into a higher tax bracket. You or your financial advisor should do that calculation for you.</t>
  </si>
  <si>
    <t xml:space="preserve">Vanguard Total International Bond Market Index Fund </t>
  </si>
  <si>
    <t>(short-term U.S.)</t>
  </si>
  <si>
    <t>(intermediate-term U.S.)</t>
  </si>
  <si>
    <t>(intermediate-term Foreign)</t>
  </si>
  <si>
    <t>(intermediate term tax-free)</t>
  </si>
  <si>
    <t>VTIBX</t>
  </si>
  <si>
    <t>BNDX</t>
  </si>
  <si>
    <t>(short term tax-free)</t>
  </si>
  <si>
    <t xml:space="preserve">market (U.S. only). One could also add municipal and international bonds/bond funds. Some instances of these funds are listed </t>
  </si>
  <si>
    <t>SUMMARY</t>
  </si>
  <si>
    <t>How to Choose between a Taxable and a Tax-Free Municipal Bond (Dummys Bonds book)</t>
  </si>
  <si>
    <t>Dollar value</t>
  </si>
  <si>
    <t>Total</t>
  </si>
  <si>
    <t>The total assets, percent U.S. stocks, International Stocks and fixed income are wspecified in (1), (2.1) and (2.2) above.</t>
  </si>
  <si>
    <t xml:space="preserve">6. Example of a 3-fund or ETF index portfolio for total assets </t>
  </si>
  <si>
    <t xml:space="preserve"> Estimated  future Total U.S. Stock Market Yearly Returns Rf= </t>
  </si>
  <si>
    <t xml:space="preserve"> Estimated  future Total International Market Yearly Returns Rf = </t>
  </si>
  <si>
    <t xml:space="preserve"> Estimated  future Total Bond Market Yearly Returns Rb = </t>
  </si>
  <si>
    <t>Percentage (Ps, Pf, Pb)</t>
  </si>
  <si>
    <t xml:space="preserve"> Expected future inflation =</t>
  </si>
  <si>
    <t xml:space="preserve">   (Nominal returns before inflation adjustment)</t>
  </si>
  <si>
    <t>This software  models an income stream from several different income sources, investment withdrawals,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</si>
  <si>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</si>
  <si>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</si>
  <si>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software uses static models and static rates of return, CPI, etc. that are entered, it will not track actual market values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</si>
  <si>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</si>
  <si>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t> all computations as desired. Because it uses generic spreadsheet coding (with no VBA), it will run in a variety of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</si>
  <si>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</si>
  <si>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</si>
  <si>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software. Absolutely no warranty is offered for this software and no responsibility is taken for any errors in. or use of</t>
  </si>
  <si>
    <t>the software.</t>
  </si>
  <si>
    <t>Disclaimer</t>
  </si>
  <si>
    <t>Simple Asset Allocation calculator using Index Funds.xls</t>
  </si>
  <si>
    <t>6.1 Some reasonable expectation for for returns over the next 10 years</t>
  </si>
  <si>
    <t xml:space="preserve">   6.1.1 From John Bogles PPT lecture at the Bogleheads Conference #15 (Sept 28-30, 2016. Philadelphia):  </t>
  </si>
  <si>
    <t xml:space="preserve">   https://www.bogleheads.org/wiki/Bogleheads%C2%AE_Conferences#Bogleheads.C2.AE_15_-_Philadelphia</t>
  </si>
  <si>
    <t xml:space="preserve">  http://www.amazon.com/Rational-Expectations-Allocation-Investing-Adults/dp/0988780321/</t>
  </si>
  <si>
    <t>[Enter your expectations here]</t>
  </si>
  <si>
    <t xml:space="preserve">  (Real returns=Nominal returns - inflation adjustment)</t>
  </si>
  <si>
    <t>Here are some other self balancing Vanguard funds that do the balancing for you: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</si>
  <si>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If you sell stocks in taxable accounts, you should take into account the embedded capital gains in them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you sell them</t>
    </r>
  </si>
  <si>
    <t>Revised:</t>
  </si>
  <si>
    <r>
      <t xml:space="preserve">Note, you only have to enter your data into the </t>
    </r>
    <r>
      <rPr>
        <b/>
        <sz val="11"/>
        <color rgb="FFFF0000"/>
        <rFont val="Calibri"/>
        <family val="2"/>
        <scheme val="minor"/>
      </rPr>
      <t>red cells</t>
    </r>
    <r>
      <rPr>
        <sz val="11"/>
        <color theme="1"/>
        <rFont val="Calibri"/>
        <family val="2"/>
        <scheme val="minor"/>
      </rPr>
      <t xml:space="preserve">. The </t>
    </r>
    <r>
      <rPr>
        <b/>
        <sz val="11"/>
        <color rgb="FF0070C0"/>
        <rFont val="Calibri"/>
        <family val="2"/>
        <scheme val="minor"/>
      </rPr>
      <t>blue cells</t>
    </r>
    <r>
      <rPr>
        <sz val="11"/>
        <color theme="1"/>
        <rFont val="Calibri"/>
        <family val="2"/>
        <scheme val="minor"/>
      </rPr>
      <t xml:space="preserve"> are computed values that you do not edit.</t>
    </r>
  </si>
  <si>
    <r>
      <t xml:space="preserve">  2.3 Then the </t>
    </r>
    <r>
      <rPr>
        <b/>
        <sz val="11"/>
        <color theme="1"/>
        <rFont val="Calibri"/>
        <family val="2"/>
        <scheme val="minor"/>
      </rPr>
      <t xml:space="preserve">% U.S. stocks and stock funds </t>
    </r>
    <r>
      <rPr>
        <sz val="11"/>
        <color theme="1"/>
        <rFont val="Calibri"/>
        <family val="2"/>
        <scheme val="minor"/>
      </rPr>
      <t xml:space="preserve">                   =</t>
    </r>
  </si>
  <si>
    <r>
      <t xml:space="preserve">  3.1.6 Enter </t>
    </r>
    <r>
      <rPr>
        <b/>
        <sz val="11"/>
        <color theme="1"/>
        <rFont val="Calibri"/>
        <family val="2"/>
        <scheme val="minor"/>
      </rPr>
      <t>% of Money Market accounts</t>
    </r>
    <r>
      <rPr>
        <sz val="11"/>
        <color theme="1"/>
        <rFont val="Calibri"/>
        <family val="2"/>
        <scheme val="minor"/>
      </rPr>
      <t xml:space="preserve"> of income allocation =</t>
    </r>
  </si>
  <si>
    <t>https://drive.google.com/file/d/0B8VSNcUR-B6IQlYyQklJckpOVjA/view</t>
  </si>
  <si>
    <t xml:space="preserve">  6.2 W. Bernstein, "Rational Expectations: Asset Allocation for Investing Adults"Vol 4) , 2014.</t>
  </si>
  <si>
    <t xml:space="preserve">  Note: These are Bernstein's estimates for Real returns. (Real returns=Nominal returns - inflation adjustment).</t>
  </si>
  <si>
    <t xml:space="preserve">   The following 3 slides show his estimates of nominal stock and bond returns going forward.</t>
  </si>
  <si>
    <t xml:space="preserve">Estimated 3-fund Portfolio "nominal" yearly returns before inflation based on estimated returns going forward. </t>
  </si>
  <si>
    <r>
      <rPr>
        <b/>
        <u/>
        <sz val="11"/>
        <color theme="1"/>
        <rFont val="Calibri"/>
        <family val="2"/>
        <scheme val="minor"/>
      </rPr>
      <t>Nominal</t>
    </r>
    <r>
      <rPr>
        <b/>
        <sz val="11"/>
        <color theme="1"/>
        <rFont val="Calibri"/>
        <family val="2"/>
        <scheme val="minor"/>
      </rPr>
      <t xml:space="preserve"> yearly returns are values that the funds report yearly. </t>
    </r>
    <r>
      <rPr>
        <b/>
        <u/>
        <sz val="11"/>
        <color theme="1"/>
        <rFont val="Calibri"/>
        <family val="2"/>
        <scheme val="minor"/>
      </rPr>
      <t>Real</t>
    </r>
    <r>
      <rPr>
        <b/>
        <sz val="11"/>
        <color theme="1"/>
        <rFont val="Calibri"/>
        <family val="2"/>
        <scheme val="minor"/>
      </rPr>
      <t xml:space="preserve"> yearly returns are the Nominal returns - inflation for that year.</t>
    </r>
  </si>
  <si>
    <t xml:space="preserve"> Expected Nominal portfolio return (Rs*Ps)+(Rf*Pf)+(Rb*Pb) = </t>
  </si>
  <si>
    <t xml:space="preserve"> Expected Real portfolio return =  Nominal return - inflation = </t>
  </si>
  <si>
    <t>(See 6.1 and 6.2 below for some rough estimates of future returns.)</t>
  </si>
  <si>
    <t>GNU General Public License, version 3.0 (GPLv3) at</t>
  </si>
  <si>
    <t>http://opensource.org/licenses/gpl-3.0.html</t>
  </si>
  <si>
    <t>See the full license description sections 15. Disclaimer of Warranty and 16. Limitation of Liability for details.</t>
  </si>
  <si>
    <t>©TarTar 2017</t>
  </si>
  <si>
    <t>(Edited comments)</t>
  </si>
  <si>
    <r>
      <t xml:space="preserve">   </t>
    </r>
    <r>
      <rPr>
        <b/>
        <sz val="11"/>
        <color theme="1"/>
        <rFont val="Calibri"/>
        <family val="2"/>
        <scheme val="minor"/>
      </rPr>
      <t>PDF</t>
    </r>
    <r>
      <rPr>
        <sz val="11"/>
        <color theme="1"/>
        <rFont val="Calibri"/>
        <family val="2"/>
        <scheme val="minor"/>
      </rPr>
      <t xml:space="preserve"> of John Bogle's slides</t>
    </r>
  </si>
  <si>
    <t>https://www.portfoliovisualizer.com/backtest-portfolio</t>
  </si>
  <si>
    <t>VTSMX</t>
  </si>
  <si>
    <t>VGTSX</t>
  </si>
  <si>
    <t>There are two excellent backtesting tools:</t>
  </si>
  <si>
    <t>https://www.bogleheads.org/wiki/Simba's_backtesting_spreadsheet</t>
  </si>
  <si>
    <t>7. You can do backtesting on your trial portfolios you select to see how well they did in the past.</t>
  </si>
  <si>
    <t>Remember, though we can't see what returns will be in the future - so backtesting has limited estimation value.</t>
  </si>
  <si>
    <t>The following uses the portfolio Visualizer on the sample 3-fund asset alloction we gave in 6.1 above.</t>
  </si>
  <si>
    <t>These are the screen shots of the analysis from 1997-2016. The CAGR is the Compounded Annual Growth Rate.</t>
  </si>
  <si>
    <t>The Bogleheads Simba Backtesting tool for trying out different asset allocations (free).</t>
  </si>
  <si>
    <t>Portfolio Visualizer "Backtest Portfolio Asset Allocation" (free - you do not need to register).</t>
  </si>
  <si>
    <t xml:space="preserve">below in (4). A few References are listed in (5). Expected portfolio returns for a 3-fund portfolio are computed in (6). </t>
  </si>
  <si>
    <t>(7) shows how to use portfolio backtesting software to see how well your asset allocation might have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</si>
</sst>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6" fontId="2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0" fillId="0" borderId="1" xfId="0" applyFont="1" applyBorder="1"/>
    <xf numFmtId="0" fontId="0" fillId="0" borderId="0" xfId="0" applyFont="1" applyBorder="1"/>
    <xf numFmtId="10" fontId="2" fillId="0" borderId="0" xfId="0" applyNumberFormat="1" applyFont="1" applyBorder="1"/>
    <xf numFmtId="0" fontId="0" fillId="0" borderId="2" xfId="0" applyFont="1" applyBorder="1"/>
    <xf numFmtId="10" fontId="3" fillId="0" borderId="2" xfId="0" applyNumberFormat="1" applyFont="1" applyBorder="1"/>
    <xf numFmtId="0" fontId="0" fillId="0" borderId="3" xfId="0" applyFont="1" applyBorder="1"/>
    <xf numFmtId="9" fontId="2" fillId="0" borderId="0" xfId="0" applyNumberFormat="1" applyFont="1" applyBorder="1"/>
    <xf numFmtId="0" fontId="0" fillId="0" borderId="4" xfId="0" applyFont="1" applyBorder="1"/>
    <xf numFmtId="164" fontId="3" fillId="0" borderId="4" xfId="0" applyNumberFormat="1" applyFont="1" applyBorder="1"/>
    <xf numFmtId="9" fontId="3" fillId="0" borderId="4" xfId="0" applyNumberFormat="1" applyFont="1" applyBorder="1"/>
    <xf numFmtId="0" fontId="0" fillId="0" borderId="0" xfId="0" applyFont="1" applyFill="1" applyBorder="1"/>
    <xf numFmtId="164" fontId="3" fillId="0" borderId="0" xfId="0" applyNumberFormat="1" applyFont="1" applyBorder="1"/>
    <xf numFmtId="10" fontId="3" fillId="0" borderId="0" xfId="0" applyNumberFormat="1" applyFont="1" applyBorder="1"/>
    <xf numFmtId="8" fontId="3" fillId="0" borderId="0" xfId="0" applyNumberFormat="1" applyFont="1" applyBorder="1"/>
    <xf numFmtId="164" fontId="3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8" xfId="0" applyFont="1" applyFill="1" applyBorder="1"/>
    <xf numFmtId="0" fontId="0" fillId="0" borderId="16" xfId="0" applyFont="1" applyFill="1" applyBorder="1"/>
    <xf numFmtId="0" fontId="0" fillId="0" borderId="17" xfId="0" applyFont="1" applyBorder="1"/>
    <xf numFmtId="10" fontId="3" fillId="0" borderId="17" xfId="0" applyNumberFormat="1" applyFont="1" applyBorder="1"/>
    <xf numFmtId="0" fontId="0" fillId="0" borderId="17" xfId="0" applyFont="1" applyFill="1" applyBorder="1"/>
    <xf numFmtId="8" fontId="3" fillId="0" borderId="17" xfId="0" applyNumberFormat="1" applyFont="1" applyBorder="1"/>
    <xf numFmtId="0" fontId="0" fillId="0" borderId="18" xfId="0" applyFont="1" applyBorder="1"/>
    <xf numFmtId="164" fontId="3" fillId="0" borderId="1" xfId="0" applyNumberFormat="1" applyFont="1" applyBorder="1"/>
    <xf numFmtId="0" fontId="0" fillId="0" borderId="19" xfId="0" applyFont="1" applyBorder="1"/>
    <xf numFmtId="0" fontId="0" fillId="0" borderId="20" xfId="0" applyFont="1" applyBorder="1"/>
    <xf numFmtId="0" fontId="4" fillId="0" borderId="0" xfId="1"/>
    <xf numFmtId="0" fontId="0" fillId="0" borderId="0" xfId="0" applyAlignment="1">
      <alignment horizontal="left" vertical="center" indent="1"/>
    </xf>
    <xf numFmtId="0" fontId="4" fillId="0" borderId="0" xfId="1" applyAlignment="1">
      <alignment horizontal="left" vertical="center" indent="1"/>
    </xf>
    <xf numFmtId="0" fontId="5" fillId="0" borderId="0" xfId="0" applyFont="1"/>
    <xf numFmtId="0" fontId="4" fillId="0" borderId="0" xfId="1" applyFill="1" applyBorder="1"/>
    <xf numFmtId="0" fontId="1" fillId="0" borderId="17" xfId="0" applyFont="1" applyBorder="1" applyAlignment="1">
      <alignment horizontal="left" vertical="center" indent="1"/>
    </xf>
    <xf numFmtId="0" fontId="1" fillId="0" borderId="17" xfId="0" applyFont="1" applyBorder="1"/>
    <xf numFmtId="0" fontId="1" fillId="0" borderId="17" xfId="0" applyFont="1" applyBorder="1" applyAlignment="1">
      <alignment wrapText="1"/>
    </xf>
    <xf numFmtId="0" fontId="0" fillId="0" borderId="21" xfId="0" applyFont="1" applyFill="1" applyBorder="1"/>
    <xf numFmtId="0" fontId="0" fillId="0" borderId="22" xfId="0" applyFont="1" applyBorder="1"/>
    <xf numFmtId="0" fontId="4" fillId="0" borderId="22" xfId="1" applyBorder="1"/>
    <xf numFmtId="0" fontId="0" fillId="0" borderId="23" xfId="0" applyFont="1" applyBorder="1"/>
    <xf numFmtId="0" fontId="4" fillId="0" borderId="0" xfId="1" applyBorder="1"/>
    <xf numFmtId="0" fontId="5" fillId="0" borderId="0" xfId="0" applyFont="1" applyBorder="1"/>
    <xf numFmtId="164" fontId="1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8" fontId="1" fillId="0" borderId="0" xfId="0" applyNumberFormat="1" applyFont="1"/>
    <xf numFmtId="0" fontId="7" fillId="0" borderId="0" xfId="0" applyFont="1" applyBorder="1"/>
    <xf numFmtId="0" fontId="0" fillId="0" borderId="0" xfId="0" applyFont="1" applyAlignment="1">
      <alignment horizontal="left" vertical="center" indent="1"/>
    </xf>
    <xf numFmtId="10" fontId="2" fillId="0" borderId="0" xfId="0" applyNumberFormat="1" applyFont="1"/>
    <xf numFmtId="10" fontId="3" fillId="0" borderId="0" xfId="0" applyNumberFormat="1" applyFont="1"/>
    <xf numFmtId="0" fontId="8" fillId="2" borderId="0" xfId="0" applyFont="1" applyFill="1"/>
    <xf numFmtId="0" fontId="9" fillId="2" borderId="0" xfId="0" applyFont="1" applyFill="1" applyBorder="1"/>
    <xf numFmtId="10" fontId="10" fillId="2" borderId="0" xfId="0" applyNumberFormat="1" applyFont="1" applyFill="1" applyBorder="1"/>
    <xf numFmtId="6" fontId="10" fillId="2" borderId="0" xfId="0" applyNumberFormat="1" applyFont="1" applyFill="1" applyBorder="1"/>
    <xf numFmtId="0" fontId="0" fillId="2" borderId="0" xfId="0" applyFill="1" applyBorder="1"/>
    <xf numFmtId="0" fontId="1" fillId="3" borderId="0" xfId="0" applyFont="1" applyFill="1"/>
    <xf numFmtId="10" fontId="11" fillId="2" borderId="0" xfId="0" applyNumberFormat="1" applyFont="1" applyFill="1" applyBorder="1"/>
    <xf numFmtId="0" fontId="0" fillId="3" borderId="0" xfId="0" applyFill="1"/>
    <xf numFmtId="6" fontId="2" fillId="0" borderId="0" xfId="0" applyNumberFormat="1" applyFont="1" applyProtection="1">
      <protection locked="0"/>
    </xf>
    <xf numFmtId="10" fontId="2" fillId="0" borderId="6" xfId="0" applyNumberFormat="1" applyFont="1" applyBorder="1" applyProtection="1">
      <protection locked="0"/>
    </xf>
    <xf numFmtId="9" fontId="2" fillId="0" borderId="3" xfId="0" applyNumberFormat="1" applyFont="1" applyBorder="1" applyProtection="1">
      <protection locked="0"/>
    </xf>
    <xf numFmtId="9" fontId="2" fillId="0" borderId="0" xfId="0" applyNumberFormat="1" applyFont="1" applyBorder="1" applyProtection="1">
      <protection locked="0"/>
    </xf>
    <xf numFmtId="10" fontId="2" fillId="0" borderId="0" xfId="0" applyNumberFormat="1" applyFont="1" applyProtection="1">
      <protection locked="0"/>
    </xf>
    <xf numFmtId="0" fontId="5" fillId="0" borderId="0" xfId="0" applyFont="1" applyAlignment="1">
      <alignment horizontal="left" vertical="center" indent="1"/>
    </xf>
    <xf numFmtId="0" fontId="13" fillId="0" borderId="0" xfId="0" applyFont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154</xdr:row>
      <xdr:rowOff>144526</xdr:rowOff>
    </xdr:from>
    <xdr:to>
      <xdr:col>7</xdr:col>
      <xdr:colOff>171450</xdr:colOff>
      <xdr:row>170</xdr:row>
      <xdr:rowOff>123824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8214701"/>
          <a:ext cx="4514850" cy="3027298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132</xdr:row>
      <xdr:rowOff>123825</xdr:rowOff>
    </xdr:from>
    <xdr:to>
      <xdr:col>6</xdr:col>
      <xdr:colOff>331340</xdr:colOff>
      <xdr:row>149</xdr:row>
      <xdr:rowOff>87649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5765125"/>
          <a:ext cx="4236590" cy="3202324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116</xdr:row>
      <xdr:rowOff>171449</xdr:rowOff>
    </xdr:from>
    <xdr:to>
      <xdr:col>5</xdr:col>
      <xdr:colOff>746012</xdr:colOff>
      <xdr:row>131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2764749"/>
          <a:ext cx="3708287" cy="27717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116</xdr:row>
      <xdr:rowOff>161925</xdr:rowOff>
    </xdr:from>
    <xdr:to>
      <xdr:col>10</xdr:col>
      <xdr:colOff>857250</xdr:colOff>
      <xdr:row>131</xdr:row>
      <xdr:rowOff>145375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599" y="22755225"/>
          <a:ext cx="3743326" cy="28409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182</xdr:row>
      <xdr:rowOff>153837</xdr:rowOff>
    </xdr:from>
    <xdr:to>
      <xdr:col>10</xdr:col>
      <xdr:colOff>628650</xdr:colOff>
      <xdr:row>223</xdr:row>
      <xdr:rowOff>136979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5139162"/>
          <a:ext cx="7496175" cy="77936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225</xdr:row>
      <xdr:rowOff>133350</xdr:rowOff>
    </xdr:from>
    <xdr:to>
      <xdr:col>10</xdr:col>
      <xdr:colOff>646143</xdr:colOff>
      <xdr:row>253</xdr:row>
      <xdr:rowOff>175206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3310175"/>
          <a:ext cx="7475568" cy="5375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rsonal.vanguard.com/us/funds/snapshot?FundId=0970&amp;FundIntExt=INT" TargetMode="External"/><Relationship Id="rId13" Type="http://schemas.openxmlformats.org/officeDocument/2006/relationships/hyperlink" Target="https://personal.vanguard.com/us/funds/snapshot?FundId=0924&amp;FundIntExt=INT" TargetMode="External"/><Relationship Id="rId18" Type="http://schemas.openxmlformats.org/officeDocument/2006/relationships/hyperlink" Target="https://investor.vanguard.com/financial-advisor/financial-advice" TargetMode="External"/><Relationship Id="rId26" Type="http://schemas.openxmlformats.org/officeDocument/2006/relationships/hyperlink" Target="https://personal.vanguard.com/us/funds/snapshot?FundId=0970&amp;FundIntExt=INT" TargetMode="External"/><Relationship Id="rId39" Type="http://schemas.openxmlformats.org/officeDocument/2006/relationships/drawing" Target="../drawings/drawing1.xml"/><Relationship Id="rId3" Type="http://schemas.openxmlformats.org/officeDocument/2006/relationships/hyperlink" Target="https://personal.vanguard.com/us/funds/snapshot?FundIntExt=INT&amp;FundId=0021" TargetMode="External"/><Relationship Id="rId21" Type="http://schemas.openxmlformats.org/officeDocument/2006/relationships/hyperlink" Target="https://personal.vanguard.com/us/funds/snapshot?FundId=0031&amp;FundIntExt=INT" TargetMode="External"/><Relationship Id="rId34" Type="http://schemas.openxmlformats.org/officeDocument/2006/relationships/hyperlink" Target="https://personal.vanguard.com/us/funds/snapshot?FundId=0085&amp;FundIntExt=INT" TargetMode="External"/><Relationship Id="rId7" Type="http://schemas.openxmlformats.org/officeDocument/2006/relationships/hyperlink" Target="https://personal.vanguard.com/us/funds/snapshot?FundId=0085&amp;FundIntExt=INT" TargetMode="External"/><Relationship Id="rId12" Type="http://schemas.openxmlformats.org/officeDocument/2006/relationships/hyperlink" Target="https://personal.vanguard.com/us/funds/snapshot?FundId=0132&amp;FundIntExt=INT" TargetMode="External"/><Relationship Id="rId17" Type="http://schemas.openxmlformats.org/officeDocument/2006/relationships/hyperlink" Target="http://www.amazon.com/gp/product/1476743762/ref=pd_lpo_sbs_dp_ss_1/188-8373068-4926224" TargetMode="External"/><Relationship Id="rId25" Type="http://schemas.openxmlformats.org/officeDocument/2006/relationships/hyperlink" Target="http://www.dummies.com/personal-finance/investing/bonds/how-to-choose-between-a-taxable-and-a-tax-free-municipal-bond/" TargetMode="External"/><Relationship Id="rId33" Type="http://schemas.openxmlformats.org/officeDocument/2006/relationships/hyperlink" Target="https://drive.google.com/file/d/0B8VSNcUR-B6IQlYyQklJckpOVjA/view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personal.vanguard.com/us/funds/snapshot?FundId=0002&amp;FundIntExt=INT" TargetMode="External"/><Relationship Id="rId16" Type="http://schemas.openxmlformats.org/officeDocument/2006/relationships/hyperlink" Target="https://www.amazon.com/Index-Revolution-Investors-Should-Join/dp/1119313074/ref=sr_1_fkmr0_1" TargetMode="External"/><Relationship Id="rId20" Type="http://schemas.openxmlformats.org/officeDocument/2006/relationships/hyperlink" Target="https://personal.vanguard.com/us/funds/snapshot?FundId=0042&amp;FundIntExt=INT" TargetMode="External"/><Relationship Id="rId29" Type="http://schemas.openxmlformats.org/officeDocument/2006/relationships/hyperlink" Target="https://personal.vanguard.com/us/funds/snapshot?FundId=0928&amp;FundIntExt=INT" TargetMode="External"/><Relationship Id="rId1" Type="http://schemas.openxmlformats.org/officeDocument/2006/relationships/hyperlink" Target="https://investor.vanguard.com/mutual-funds/list" TargetMode="External"/><Relationship Id="rId6" Type="http://schemas.openxmlformats.org/officeDocument/2006/relationships/hyperlink" Target="https://personal.vanguard.com/us/funds/snapshot?FundIntExt=INT&amp;FundId=0303" TargetMode="External"/><Relationship Id="rId11" Type="http://schemas.openxmlformats.org/officeDocument/2006/relationships/hyperlink" Target="https://personal.vanguard.com/us/funds/snapshot?FundId=0084&amp;FundIntExt=INT" TargetMode="External"/><Relationship Id="rId24" Type="http://schemas.openxmlformats.org/officeDocument/2006/relationships/hyperlink" Target="https://personal.vanguard.com/us/funds/snapshot?FundId=3711&amp;FundIntExt=INT" TargetMode="External"/><Relationship Id="rId32" Type="http://schemas.openxmlformats.org/officeDocument/2006/relationships/hyperlink" Target="http://www.amazon.com/Rational-Expectations-Allocation-Investing-Adults/dp/0988780321/" TargetMode="External"/><Relationship Id="rId37" Type="http://schemas.openxmlformats.org/officeDocument/2006/relationships/hyperlink" Target="https://www.portfoliovisualizer.com/backtest-portfolio" TargetMode="External"/><Relationship Id="rId5" Type="http://schemas.openxmlformats.org/officeDocument/2006/relationships/hyperlink" Target="https://personal.vanguard.com/us/funds/snapshot?FundIntExt=INT&amp;FundId=1498" TargetMode="External"/><Relationship Id="rId15" Type="http://schemas.openxmlformats.org/officeDocument/2006/relationships/hyperlink" Target="https://www.bogleheads.org/wiki/Three-fund_portfolio" TargetMode="External"/><Relationship Id="rId23" Type="http://schemas.openxmlformats.org/officeDocument/2006/relationships/hyperlink" Target="https://personal.vanguard.com/us/funds/snapshot?FundId=1231&amp;FundIntExt=INT" TargetMode="External"/><Relationship Id="rId28" Type="http://schemas.openxmlformats.org/officeDocument/2006/relationships/hyperlink" Target="https://personal.vanguard.com/us/funds/snapshot?FundId=3369&amp;FundIntExt=INT" TargetMode="External"/><Relationship Id="rId36" Type="http://schemas.openxmlformats.org/officeDocument/2006/relationships/hyperlink" Target="https://www.bogleheads.org/wiki/Simba's_backtesting_spreadsheet" TargetMode="External"/><Relationship Id="rId10" Type="http://schemas.openxmlformats.org/officeDocument/2006/relationships/hyperlink" Target="https://personal.vanguard.com/us/funds/snapshot?FundId=0928&amp;FundIntExt=INT" TargetMode="External"/><Relationship Id="rId19" Type="http://schemas.openxmlformats.org/officeDocument/2006/relationships/hyperlink" Target="http://www.dummies.com/personal-finance/investing/bonds/how-to-choose-between-a-taxable-and-a-tax-free-municipal-bond/" TargetMode="External"/><Relationship Id="rId31" Type="http://schemas.openxmlformats.org/officeDocument/2006/relationships/hyperlink" Target="https://www.bogleheads.org/wiki/Bogleheads%C2%AE_Conferences" TargetMode="External"/><Relationship Id="rId4" Type="http://schemas.openxmlformats.org/officeDocument/2006/relationships/hyperlink" Target="https://personal.vanguard.com/us/funds/snapshot?FundIntExt=INT&amp;FundId=0027" TargetMode="External"/><Relationship Id="rId9" Type="http://schemas.openxmlformats.org/officeDocument/2006/relationships/hyperlink" Target="https://personal.vanguard.com/us/funds/snapshot?FundId=3369&amp;FundIntExt=INT" TargetMode="External"/><Relationship Id="rId14" Type="http://schemas.openxmlformats.org/officeDocument/2006/relationships/hyperlink" Target="https://personal.vanguard.com/us/funds/snapshot?FundIntExt=INT&amp;FundId=0033" TargetMode="External"/><Relationship Id="rId22" Type="http://schemas.openxmlformats.org/officeDocument/2006/relationships/hyperlink" Target="https://www.amazon.com/Jonathan-Clements-Money-Guide-2016/dp/1515272265" TargetMode="External"/><Relationship Id="rId27" Type="http://schemas.openxmlformats.org/officeDocument/2006/relationships/hyperlink" Target="https://personal.vanguard.com/us/funds/snapshot?FundId=0113&amp;FundIntExt=INT" TargetMode="External"/><Relationship Id="rId30" Type="http://schemas.openxmlformats.org/officeDocument/2006/relationships/hyperlink" Target="https://personal.vanguard.com/us/funds/snapshot?FundId=0084&amp;FundIntExt=INT" TargetMode="External"/><Relationship Id="rId35" Type="http://schemas.openxmlformats.org/officeDocument/2006/relationships/hyperlink" Target="https://personal.vanguard.com/us/funds/snapshot?FundId=0113&amp;FundIntExt=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tabSelected="1" workbookViewId="0">
      <selection activeCell="A8" sqref="A8"/>
    </sheetView>
  </sheetViews>
  <sheetFormatPr defaultRowHeight="15" x14ac:dyDescent="0.25"/>
  <cols>
    <col min="1" max="1" width="9.140625" style="3"/>
    <col min="2" max="2" width="9.7109375" style="3" bestFit="1" customWidth="1"/>
    <col min="3" max="5" width="9.140625" style="3"/>
    <col min="6" max="6" width="13.28515625" style="3" customWidth="1"/>
    <col min="7" max="7" width="9.28515625" style="3" customWidth="1"/>
    <col min="8" max="8" width="9.140625" style="3"/>
    <col min="9" max="9" width="11.85546875" style="3" bestFit="1" customWidth="1"/>
    <col min="10" max="10" width="14" style="3" customWidth="1"/>
    <col min="11" max="11" width="13.7109375" style="3" customWidth="1"/>
    <col min="12" max="12" width="15.5703125" style="3" customWidth="1"/>
    <col min="13" max="16384" width="9.140625" style="3"/>
  </cols>
  <sheetData>
    <row r="1" spans="1:6" ht="18.75" x14ac:dyDescent="0.3">
      <c r="A1" s="77" t="s">
        <v>115</v>
      </c>
    </row>
    <row r="2" spans="1:6" ht="18.75" x14ac:dyDescent="0.3">
      <c r="A2" s="77"/>
    </row>
    <row r="3" spans="1:6" x14ac:dyDescent="0.25">
      <c r="A3" s="1" t="s">
        <v>92</v>
      </c>
    </row>
    <row r="4" spans="1:6" x14ac:dyDescent="0.25">
      <c r="A4" s="3" t="s">
        <v>80</v>
      </c>
    </row>
    <row r="5" spans="1:6" x14ac:dyDescent="0.25">
      <c r="A5" s="3" t="s">
        <v>81</v>
      </c>
    </row>
    <row r="6" spans="1:6" x14ac:dyDescent="0.25">
      <c r="A6" s="3" t="s">
        <v>91</v>
      </c>
    </row>
    <row r="7" spans="1:6" x14ac:dyDescent="0.25">
      <c r="A7" s="3" t="s">
        <v>154</v>
      </c>
    </row>
    <row r="8" spans="1:6" x14ac:dyDescent="0.25">
      <c r="A8" s="3" t="s">
        <v>155</v>
      </c>
    </row>
    <row r="10" spans="1:6" x14ac:dyDescent="0.25">
      <c r="A10" s="1" t="s">
        <v>124</v>
      </c>
      <c r="B10" s="4">
        <v>42781</v>
      </c>
      <c r="D10" s="3" t="s">
        <v>141</v>
      </c>
    </row>
    <row r="11" spans="1:6" x14ac:dyDescent="0.25">
      <c r="A11" s="1" t="s">
        <v>3</v>
      </c>
      <c r="B11" s="4">
        <v>42780</v>
      </c>
    </row>
    <row r="12" spans="1:6" x14ac:dyDescent="0.25">
      <c r="A12" s="1"/>
      <c r="B12" s="4"/>
    </row>
    <row r="13" spans="1:6" x14ac:dyDescent="0.25">
      <c r="A13" s="3" t="s">
        <v>140</v>
      </c>
      <c r="B13" s="4"/>
    </row>
    <row r="14" spans="1:6" x14ac:dyDescent="0.25">
      <c r="A14" s="3" t="s">
        <v>137</v>
      </c>
      <c r="B14" s="4"/>
      <c r="F14" s="3" t="s">
        <v>138</v>
      </c>
    </row>
    <row r="15" spans="1:6" x14ac:dyDescent="0.25">
      <c r="A15" s="3" t="s">
        <v>139</v>
      </c>
      <c r="B15" s="4"/>
    </row>
    <row r="16" spans="1:6" x14ac:dyDescent="0.25">
      <c r="A16" s="1"/>
      <c r="B16" s="4"/>
    </row>
    <row r="17" spans="1:11" x14ac:dyDescent="0.25">
      <c r="A17" s="3" t="s">
        <v>125</v>
      </c>
      <c r="B17" s="4"/>
    </row>
    <row r="19" spans="1:11" x14ac:dyDescent="0.25">
      <c r="A19" s="3" t="s">
        <v>17</v>
      </c>
      <c r="G19" s="71">
        <v>300000</v>
      </c>
      <c r="H19" s="3" t="s">
        <v>2</v>
      </c>
    </row>
    <row r="20" spans="1:11" x14ac:dyDescent="0.25">
      <c r="G20" s="2"/>
      <c r="H20" s="3" t="s">
        <v>4</v>
      </c>
    </row>
    <row r="21" spans="1:11" ht="15.75" thickBot="1" x14ac:dyDescent="0.3"/>
    <row r="22" spans="1:11" ht="15.75" thickTop="1" x14ac:dyDescent="0.25">
      <c r="A22" s="20" t="s">
        <v>5</v>
      </c>
      <c r="B22" s="21"/>
      <c r="C22" s="21"/>
      <c r="D22" s="21"/>
      <c r="E22" s="21"/>
      <c r="F22" s="21"/>
      <c r="G22" s="72">
        <v>0.45</v>
      </c>
      <c r="H22" s="21" t="s">
        <v>1</v>
      </c>
      <c r="I22" s="21"/>
      <c r="J22" s="21"/>
      <c r="K22" s="22"/>
    </row>
    <row r="23" spans="1:11" x14ac:dyDescent="0.25">
      <c r="A23" s="23"/>
      <c r="B23" s="6"/>
      <c r="C23" s="6"/>
      <c r="D23" s="6"/>
      <c r="E23" s="6"/>
      <c r="F23" s="6"/>
      <c r="G23" s="7"/>
      <c r="H23" s="6"/>
      <c r="I23" s="6"/>
      <c r="J23" s="6"/>
      <c r="K23" s="24"/>
    </row>
    <row r="24" spans="1:11" x14ac:dyDescent="0.25">
      <c r="A24" s="23" t="s">
        <v>6</v>
      </c>
      <c r="B24" s="6"/>
      <c r="C24" s="6"/>
      <c r="D24" s="6"/>
      <c r="E24" s="6"/>
      <c r="F24" s="6"/>
      <c r="G24" s="6"/>
      <c r="H24" s="6"/>
      <c r="I24" s="6"/>
      <c r="J24" s="6"/>
      <c r="K24" s="24"/>
    </row>
    <row r="25" spans="1:11" ht="15.75" thickBot="1" x14ac:dyDescent="0.3">
      <c r="A25" s="25" t="s">
        <v>13</v>
      </c>
      <c r="B25" s="8"/>
      <c r="C25" s="8"/>
      <c r="D25" s="8"/>
      <c r="E25" s="8"/>
      <c r="F25" s="8"/>
      <c r="G25" s="9">
        <f>100% -G22</f>
        <v>0.55000000000000004</v>
      </c>
      <c r="H25" s="8" t="s">
        <v>0</v>
      </c>
      <c r="I25" s="8"/>
      <c r="J25" s="8"/>
      <c r="K25" s="26"/>
    </row>
    <row r="26" spans="1:11" x14ac:dyDescent="0.25">
      <c r="A26" s="23"/>
      <c r="B26" s="6"/>
      <c r="C26" s="6"/>
      <c r="D26" s="6"/>
      <c r="E26" s="6"/>
      <c r="F26" s="6"/>
      <c r="G26" s="6"/>
      <c r="H26" s="6"/>
      <c r="I26" s="6"/>
      <c r="J26" s="6"/>
      <c r="K26" s="24"/>
    </row>
    <row r="27" spans="1:11" x14ac:dyDescent="0.25">
      <c r="A27" s="27" t="s">
        <v>18</v>
      </c>
      <c r="B27" s="10"/>
      <c r="C27" s="10"/>
      <c r="D27" s="10"/>
      <c r="E27" s="10"/>
      <c r="F27" s="10"/>
      <c r="G27" s="73">
        <v>0.2</v>
      </c>
      <c r="H27" s="10" t="s">
        <v>14</v>
      </c>
      <c r="I27" s="10"/>
      <c r="J27" s="10"/>
      <c r="K27" s="28"/>
    </row>
    <row r="28" spans="1:11" x14ac:dyDescent="0.25">
      <c r="A28" s="23"/>
      <c r="B28" s="6"/>
      <c r="C28" s="6"/>
      <c r="D28" s="6"/>
      <c r="E28" s="6"/>
      <c r="F28" s="6"/>
      <c r="G28" s="11"/>
      <c r="H28" s="6" t="s">
        <v>15</v>
      </c>
      <c r="I28" s="6"/>
      <c r="J28" s="6"/>
      <c r="K28" s="24"/>
    </row>
    <row r="29" spans="1:11" x14ac:dyDescent="0.25">
      <c r="A29" s="29" t="s">
        <v>126</v>
      </c>
      <c r="B29" s="12"/>
      <c r="C29" s="12"/>
      <c r="D29" s="12"/>
      <c r="E29" s="12"/>
      <c r="F29" s="12"/>
      <c r="G29" s="13">
        <f>100%-G27</f>
        <v>0.8</v>
      </c>
      <c r="H29" s="12" t="s">
        <v>16</v>
      </c>
      <c r="I29" s="12"/>
      <c r="J29" s="12"/>
      <c r="K29" s="30"/>
    </row>
    <row r="30" spans="1:11" x14ac:dyDescent="0.25">
      <c r="A30" s="23"/>
      <c r="B30" s="6"/>
      <c r="C30" s="6"/>
      <c r="D30" s="6"/>
      <c r="E30" s="6"/>
      <c r="F30" s="6"/>
      <c r="G30" s="16"/>
      <c r="H30" s="6"/>
      <c r="I30" s="6"/>
      <c r="J30" s="6"/>
      <c r="K30" s="24"/>
    </row>
    <row r="31" spans="1:11" x14ac:dyDescent="0.25">
      <c r="A31" s="27" t="s">
        <v>23</v>
      </c>
      <c r="B31" s="10"/>
      <c r="C31" s="10"/>
      <c r="D31" s="10"/>
      <c r="E31" s="10"/>
      <c r="F31" s="10"/>
      <c r="G31" s="19"/>
      <c r="H31" s="10"/>
      <c r="I31" s="10"/>
      <c r="J31" s="10"/>
      <c r="K31" s="28"/>
    </row>
    <row r="32" spans="1:11" x14ac:dyDescent="0.25">
      <c r="A32" s="31" t="s">
        <v>21</v>
      </c>
      <c r="B32" s="6"/>
      <c r="C32" s="6"/>
      <c r="D32" s="6"/>
      <c r="E32" s="6"/>
      <c r="F32" s="6"/>
      <c r="G32" s="17">
        <f>G29*G22</f>
        <v>0.36000000000000004</v>
      </c>
      <c r="H32" s="15" t="s">
        <v>19</v>
      </c>
      <c r="I32" s="18">
        <f>G32*G19</f>
        <v>108000.00000000001</v>
      </c>
      <c r="J32" s="6"/>
      <c r="K32" s="24"/>
    </row>
    <row r="33" spans="1:11" ht="15.75" thickBot="1" x14ac:dyDescent="0.3">
      <c r="A33" s="32" t="s">
        <v>20</v>
      </c>
      <c r="B33" s="33"/>
      <c r="C33" s="33"/>
      <c r="D33" s="33"/>
      <c r="E33" s="33"/>
      <c r="F33" s="33"/>
      <c r="G33" s="34">
        <f>G27*G22</f>
        <v>9.0000000000000011E-2</v>
      </c>
      <c r="H33" s="35" t="s">
        <v>19</v>
      </c>
      <c r="I33" s="36">
        <f>G33*G19</f>
        <v>27000.000000000004</v>
      </c>
      <c r="J33" s="33"/>
      <c r="K33" s="37"/>
    </row>
    <row r="34" spans="1:11" ht="15.75" thickTop="1" x14ac:dyDescent="0.25">
      <c r="A34" s="6"/>
      <c r="B34" s="6"/>
      <c r="C34" s="6"/>
      <c r="D34" s="6"/>
      <c r="E34" s="6"/>
      <c r="F34" s="6"/>
      <c r="G34" s="16"/>
      <c r="H34" s="6"/>
      <c r="I34" s="6"/>
      <c r="J34" s="6"/>
      <c r="K34" s="6"/>
    </row>
    <row r="35" spans="1:11" ht="15.75" thickBot="1" x14ac:dyDescent="0.3"/>
    <row r="36" spans="1:11" ht="15.75" thickTop="1" x14ac:dyDescent="0.25">
      <c r="A36" s="20" t="s">
        <v>73</v>
      </c>
      <c r="B36" s="21"/>
      <c r="C36" s="21"/>
      <c r="D36" s="21"/>
      <c r="E36" s="21"/>
      <c r="F36" s="21"/>
      <c r="G36" s="21"/>
      <c r="H36" s="21"/>
      <c r="I36" s="21"/>
      <c r="J36" s="21"/>
      <c r="K36" s="22"/>
    </row>
    <row r="37" spans="1:11" x14ac:dyDescent="0.25">
      <c r="A37" s="23" t="s">
        <v>74</v>
      </c>
      <c r="B37" s="6"/>
      <c r="C37" s="6"/>
      <c r="D37" s="6"/>
      <c r="E37" s="6"/>
      <c r="F37" s="6"/>
      <c r="G37" s="6"/>
      <c r="H37" s="6"/>
      <c r="I37" s="6"/>
      <c r="J37" s="6"/>
      <c r="K37" s="24"/>
    </row>
    <row r="38" spans="1:11" x14ac:dyDescent="0.25">
      <c r="A38" s="23" t="s">
        <v>70</v>
      </c>
      <c r="B38" s="6"/>
      <c r="C38" s="6"/>
      <c r="D38" s="6"/>
      <c r="E38" s="6"/>
      <c r="F38" s="6"/>
      <c r="G38" s="6"/>
      <c r="H38" s="6"/>
      <c r="I38" s="6"/>
      <c r="J38" s="6"/>
      <c r="K38" s="24"/>
    </row>
    <row r="39" spans="1:11" x14ac:dyDescent="0.25">
      <c r="A39" s="23" t="s">
        <v>24</v>
      </c>
      <c r="B39" s="6"/>
      <c r="C39" s="6"/>
      <c r="D39" s="6"/>
      <c r="E39" s="6"/>
      <c r="F39" s="6"/>
      <c r="G39" s="74">
        <v>0.2</v>
      </c>
      <c r="H39" s="6" t="s">
        <v>7</v>
      </c>
      <c r="I39" s="6"/>
      <c r="J39" s="6"/>
      <c r="K39" s="24"/>
    </row>
    <row r="40" spans="1:11" x14ac:dyDescent="0.25">
      <c r="A40" s="23" t="s">
        <v>25</v>
      </c>
      <c r="B40" s="6"/>
      <c r="C40" s="6"/>
      <c r="D40" s="6"/>
      <c r="E40" s="6"/>
      <c r="F40" s="6"/>
      <c r="G40" s="74">
        <v>0.4</v>
      </c>
      <c r="H40" s="6" t="s">
        <v>8</v>
      </c>
      <c r="I40" s="11"/>
      <c r="J40" s="6"/>
      <c r="K40" s="24"/>
    </row>
    <row r="41" spans="1:11" x14ac:dyDescent="0.25">
      <c r="A41" s="23" t="s">
        <v>26</v>
      </c>
      <c r="B41" s="6"/>
      <c r="C41" s="6"/>
      <c r="D41" s="6"/>
      <c r="E41" s="6"/>
      <c r="F41" s="6"/>
      <c r="G41" s="74">
        <v>0.2</v>
      </c>
      <c r="H41" s="6" t="s">
        <v>9</v>
      </c>
      <c r="I41" s="6"/>
      <c r="J41" s="6"/>
      <c r="K41" s="24"/>
    </row>
    <row r="42" spans="1:11" x14ac:dyDescent="0.25">
      <c r="A42" s="23" t="s">
        <v>28</v>
      </c>
      <c r="B42" s="6"/>
      <c r="C42" s="6"/>
      <c r="D42" s="6"/>
      <c r="E42" s="6"/>
      <c r="F42" s="6"/>
      <c r="G42" s="74">
        <v>0.1</v>
      </c>
      <c r="H42" s="6" t="s">
        <v>10</v>
      </c>
      <c r="I42" s="6"/>
      <c r="J42" s="6"/>
      <c r="K42" s="24"/>
    </row>
    <row r="43" spans="1:11" x14ac:dyDescent="0.25">
      <c r="A43" s="23" t="s">
        <v>27</v>
      </c>
      <c r="B43" s="6"/>
      <c r="C43" s="6"/>
      <c r="D43" s="6"/>
      <c r="E43" s="6"/>
      <c r="F43" s="6"/>
      <c r="G43" s="74">
        <v>0.05</v>
      </c>
      <c r="H43" s="6" t="s">
        <v>11</v>
      </c>
      <c r="I43" s="6"/>
      <c r="J43" s="6"/>
      <c r="K43" s="24"/>
    </row>
    <row r="44" spans="1:11" x14ac:dyDescent="0.25">
      <c r="A44" s="29" t="s">
        <v>127</v>
      </c>
      <c r="B44" s="12"/>
      <c r="C44" s="12"/>
      <c r="D44" s="12"/>
      <c r="E44" s="12"/>
      <c r="F44" s="12"/>
      <c r="G44" s="14">
        <f>100%-SUM(G39:G43)</f>
        <v>4.9999999999999933E-2</v>
      </c>
      <c r="H44" s="12" t="s">
        <v>12</v>
      </c>
      <c r="I44" s="12"/>
      <c r="J44" s="12"/>
      <c r="K44" s="30"/>
    </row>
    <row r="45" spans="1:11" ht="15.75" thickBot="1" x14ac:dyDescent="0.3">
      <c r="A45" s="23"/>
      <c r="B45" s="6"/>
      <c r="C45" s="6"/>
      <c r="D45" s="6"/>
      <c r="E45" s="6"/>
      <c r="F45" s="6"/>
      <c r="G45" s="6"/>
      <c r="H45" s="6"/>
      <c r="I45" s="6"/>
      <c r="J45" s="6"/>
      <c r="K45" s="24"/>
    </row>
    <row r="46" spans="1:11" x14ac:dyDescent="0.25">
      <c r="A46" s="39" t="s">
        <v>22</v>
      </c>
      <c r="B46" s="5"/>
      <c r="C46" s="5"/>
      <c r="D46" s="5"/>
      <c r="E46" s="5"/>
      <c r="F46" s="5"/>
      <c r="G46" s="38"/>
      <c r="H46" s="5"/>
      <c r="I46" s="5"/>
      <c r="J46" s="5"/>
      <c r="K46" s="40"/>
    </row>
    <row r="47" spans="1:11" x14ac:dyDescent="0.25">
      <c r="A47" s="31" t="s">
        <v>29</v>
      </c>
      <c r="B47" s="6"/>
      <c r="C47" s="6"/>
      <c r="D47" s="6"/>
      <c r="E47" s="6"/>
      <c r="F47" s="6"/>
      <c r="G47" s="17">
        <f>G39*$G$25</f>
        <v>0.11000000000000001</v>
      </c>
      <c r="H47" s="15" t="s">
        <v>19</v>
      </c>
      <c r="I47" s="18">
        <f>G39*$G$19</f>
        <v>60000</v>
      </c>
      <c r="J47" s="6"/>
      <c r="K47" s="24"/>
    </row>
    <row r="48" spans="1:11" x14ac:dyDescent="0.25">
      <c r="A48" s="31" t="s">
        <v>30</v>
      </c>
      <c r="B48" s="6"/>
      <c r="C48" s="6"/>
      <c r="D48" s="6"/>
      <c r="E48" s="6"/>
      <c r="F48" s="6"/>
      <c r="G48" s="17">
        <f t="shared" ref="G48:G52" si="0">G40*$G$25</f>
        <v>0.22000000000000003</v>
      </c>
      <c r="H48" s="15" t="s">
        <v>19</v>
      </c>
      <c r="I48" s="18">
        <f t="shared" ref="I48:I52" si="1">G40*$G$19</f>
        <v>120000</v>
      </c>
      <c r="J48" s="6"/>
      <c r="K48" s="24"/>
    </row>
    <row r="49" spans="1:11" x14ac:dyDescent="0.25">
      <c r="A49" s="31" t="s">
        <v>31</v>
      </c>
      <c r="B49" s="6"/>
      <c r="C49" s="6"/>
      <c r="D49" s="6"/>
      <c r="E49" s="6"/>
      <c r="F49" s="6"/>
      <c r="G49" s="17">
        <f t="shared" si="0"/>
        <v>0.11000000000000001</v>
      </c>
      <c r="H49" s="15" t="s">
        <v>19</v>
      </c>
      <c r="I49" s="18">
        <f t="shared" si="1"/>
        <v>60000</v>
      </c>
      <c r="J49" s="6"/>
      <c r="K49" s="24"/>
    </row>
    <row r="50" spans="1:11" x14ac:dyDescent="0.25">
      <c r="A50" s="31" t="s">
        <v>32</v>
      </c>
      <c r="B50" s="6"/>
      <c r="C50" s="6"/>
      <c r="D50" s="6"/>
      <c r="E50" s="6"/>
      <c r="F50" s="6"/>
      <c r="G50" s="17">
        <f t="shared" si="0"/>
        <v>5.5000000000000007E-2</v>
      </c>
      <c r="H50" s="15" t="s">
        <v>19</v>
      </c>
      <c r="I50" s="18">
        <f t="shared" si="1"/>
        <v>30000</v>
      </c>
      <c r="J50" s="6"/>
      <c r="K50" s="24"/>
    </row>
    <row r="51" spans="1:11" x14ac:dyDescent="0.25">
      <c r="A51" s="31" t="s">
        <v>33</v>
      </c>
      <c r="B51" s="6"/>
      <c r="C51" s="6"/>
      <c r="D51" s="6"/>
      <c r="E51" s="6"/>
      <c r="F51" s="6"/>
      <c r="G51" s="17">
        <f t="shared" si="0"/>
        <v>2.7500000000000004E-2</v>
      </c>
      <c r="H51" s="15" t="s">
        <v>19</v>
      </c>
      <c r="I51" s="18">
        <f t="shared" si="1"/>
        <v>15000</v>
      </c>
      <c r="J51" s="6"/>
      <c r="K51" s="24"/>
    </row>
    <row r="52" spans="1:11" ht="15.75" thickBot="1" x14ac:dyDescent="0.3">
      <c r="A52" s="31" t="s">
        <v>34</v>
      </c>
      <c r="B52" s="6"/>
      <c r="C52" s="6"/>
      <c r="D52" s="6"/>
      <c r="E52" s="6"/>
      <c r="F52" s="6"/>
      <c r="G52" s="17">
        <f t="shared" si="0"/>
        <v>2.7499999999999965E-2</v>
      </c>
      <c r="H52" s="15" t="s">
        <v>19</v>
      </c>
      <c r="I52" s="18">
        <f t="shared" si="1"/>
        <v>14999.99999999998</v>
      </c>
      <c r="J52" s="6"/>
      <c r="K52" s="24"/>
    </row>
    <row r="53" spans="1:11" ht="15.75" thickBot="1" x14ac:dyDescent="0.3">
      <c r="A53" s="49" t="s">
        <v>72</v>
      </c>
      <c r="B53" s="50"/>
      <c r="C53" s="50"/>
      <c r="D53" s="50"/>
      <c r="E53" s="51" t="s">
        <v>71</v>
      </c>
      <c r="F53" s="50"/>
      <c r="G53" s="50"/>
      <c r="H53" s="50"/>
      <c r="I53" s="50"/>
      <c r="J53" s="50"/>
      <c r="K53" s="52"/>
    </row>
    <row r="54" spans="1:11" ht="15.75" thickTop="1" x14ac:dyDescent="0.25">
      <c r="I54" s="42"/>
    </row>
    <row r="55" spans="1:11" ht="15.75" x14ac:dyDescent="0.25">
      <c r="A55" s="44" t="s">
        <v>60</v>
      </c>
    </row>
    <row r="56" spans="1:11" x14ac:dyDescent="0.25">
      <c r="A56" s="41" t="s">
        <v>35</v>
      </c>
    </row>
    <row r="57" spans="1:11" x14ac:dyDescent="0.25">
      <c r="A57" t="s">
        <v>47</v>
      </c>
    </row>
    <row r="58" spans="1:11" x14ac:dyDescent="0.25">
      <c r="A58" t="s">
        <v>61</v>
      </c>
    </row>
    <row r="59" spans="1:11" x14ac:dyDescent="0.25">
      <c r="A59" s="3" t="s">
        <v>62</v>
      </c>
    </row>
    <row r="60" spans="1:11" x14ac:dyDescent="0.25">
      <c r="A60" s="3" t="s">
        <v>69</v>
      </c>
      <c r="H60" s="41" t="s">
        <v>68</v>
      </c>
      <c r="I60" s="41"/>
      <c r="J60" s="41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s="1" customFormat="1" ht="30.75" thickBot="1" x14ac:dyDescent="0.3">
      <c r="A62" s="46" t="s">
        <v>54</v>
      </c>
      <c r="B62" s="47"/>
      <c r="C62" s="47"/>
      <c r="D62" s="47"/>
      <c r="E62" s="47"/>
      <c r="F62" s="47"/>
      <c r="G62" s="48" t="s">
        <v>55</v>
      </c>
      <c r="H62" s="48"/>
      <c r="I62" s="48" t="s">
        <v>56</v>
      </c>
      <c r="J62" s="47" t="s">
        <v>66</v>
      </c>
      <c r="K62" s="47"/>
    </row>
    <row r="63" spans="1:11" ht="15.75" thickTop="1" x14ac:dyDescent="0.25">
      <c r="A63" s="42" t="s">
        <v>40</v>
      </c>
      <c r="G63" s="41" t="s">
        <v>144</v>
      </c>
      <c r="H63" s="3" t="s">
        <v>42</v>
      </c>
      <c r="I63" s="41" t="s">
        <v>41</v>
      </c>
      <c r="J63" s="3" t="s">
        <v>57</v>
      </c>
    </row>
    <row r="64" spans="1:11" x14ac:dyDescent="0.25">
      <c r="A64" s="42" t="s">
        <v>44</v>
      </c>
      <c r="G64" s="41" t="s">
        <v>145</v>
      </c>
      <c r="H64" s="3" t="s">
        <v>42</v>
      </c>
      <c r="I64" s="41" t="s">
        <v>43</v>
      </c>
      <c r="J64" s="3" t="s">
        <v>58</v>
      </c>
    </row>
    <row r="65" spans="1:10" x14ac:dyDescent="0.25">
      <c r="A65" s="42" t="s">
        <v>48</v>
      </c>
      <c r="G65" s="41" t="s">
        <v>46</v>
      </c>
      <c r="H65" s="3" t="s">
        <v>42</v>
      </c>
      <c r="I65" s="41" t="s">
        <v>45</v>
      </c>
      <c r="J65" s="3" t="s">
        <v>85</v>
      </c>
    </row>
    <row r="66" spans="1:10" x14ac:dyDescent="0.25">
      <c r="A66" s="42" t="s">
        <v>51</v>
      </c>
      <c r="G66" s="41" t="s">
        <v>52</v>
      </c>
      <c r="H66" s="3" t="s">
        <v>42</v>
      </c>
      <c r="I66" s="41" t="s">
        <v>53</v>
      </c>
      <c r="J66" s="3" t="s">
        <v>84</v>
      </c>
    </row>
    <row r="67" spans="1:10" x14ac:dyDescent="0.25">
      <c r="A67" s="42" t="s">
        <v>83</v>
      </c>
      <c r="G67" s="41" t="s">
        <v>88</v>
      </c>
      <c r="H67" s="3" t="s">
        <v>42</v>
      </c>
      <c r="I67" s="41" t="s">
        <v>89</v>
      </c>
      <c r="J67" s="3" t="s">
        <v>86</v>
      </c>
    </row>
    <row r="68" spans="1:10" x14ac:dyDescent="0.25">
      <c r="A68" s="42" t="s">
        <v>76</v>
      </c>
      <c r="G68" s="41" t="s">
        <v>77</v>
      </c>
      <c r="J68" s="3" t="s">
        <v>87</v>
      </c>
    </row>
    <row r="69" spans="1:10" x14ac:dyDescent="0.25">
      <c r="A69" s="42" t="s">
        <v>75</v>
      </c>
      <c r="G69" s="41" t="s">
        <v>78</v>
      </c>
      <c r="J69" s="3" t="s">
        <v>90</v>
      </c>
    </row>
    <row r="70" spans="1:10" x14ac:dyDescent="0.25">
      <c r="A70" t="s">
        <v>50</v>
      </c>
      <c r="G70" s="41" t="s">
        <v>49</v>
      </c>
    </row>
    <row r="71" spans="1:10" x14ac:dyDescent="0.25">
      <c r="A71"/>
    </row>
    <row r="72" spans="1:10" x14ac:dyDescent="0.25">
      <c r="A72" t="s">
        <v>122</v>
      </c>
    </row>
    <row r="73" spans="1:10" x14ac:dyDescent="0.25">
      <c r="A73" s="42"/>
    </row>
    <row r="74" spans="1:10" x14ac:dyDescent="0.25">
      <c r="A74" s="43" t="s">
        <v>36</v>
      </c>
    </row>
    <row r="75" spans="1:10" x14ac:dyDescent="0.25">
      <c r="A75" s="43" t="s">
        <v>37</v>
      </c>
    </row>
    <row r="76" spans="1:10" x14ac:dyDescent="0.25">
      <c r="A76" s="43" t="s">
        <v>38</v>
      </c>
    </row>
    <row r="77" spans="1:10" x14ac:dyDescent="0.25">
      <c r="A77" s="43" t="s">
        <v>39</v>
      </c>
    </row>
    <row r="78" spans="1:10" x14ac:dyDescent="0.25">
      <c r="A78" s="43" t="s">
        <v>59</v>
      </c>
    </row>
    <row r="79" spans="1:10" x14ac:dyDescent="0.25">
      <c r="A79" s="1"/>
    </row>
    <row r="80" spans="1:10" x14ac:dyDescent="0.25">
      <c r="A80" s="3" t="s">
        <v>123</v>
      </c>
    </row>
    <row r="81" spans="1:11" x14ac:dyDescent="0.25">
      <c r="A81" s="3" t="s">
        <v>82</v>
      </c>
    </row>
    <row r="83" spans="1:11" ht="15.75" x14ac:dyDescent="0.25">
      <c r="A83" s="54" t="s">
        <v>67</v>
      </c>
    </row>
    <row r="84" spans="1:11" x14ac:dyDescent="0.25">
      <c r="A84" s="53" t="s">
        <v>63</v>
      </c>
    </row>
    <row r="85" spans="1:11" x14ac:dyDescent="0.25">
      <c r="A85" s="53" t="s">
        <v>65</v>
      </c>
    </row>
    <row r="86" spans="1:11" x14ac:dyDescent="0.25">
      <c r="A86" s="45" t="s">
        <v>64</v>
      </c>
    </row>
    <row r="87" spans="1:11" x14ac:dyDescent="0.25">
      <c r="A87" s="53" t="s">
        <v>79</v>
      </c>
    </row>
    <row r="88" spans="1:11" x14ac:dyDescent="0.25">
      <c r="A88" s="53" t="s">
        <v>93</v>
      </c>
    </row>
    <row r="89" spans="1:11" x14ac:dyDescent="0.25">
      <c r="A89" s="6"/>
    </row>
    <row r="90" spans="1:11" ht="15.75" x14ac:dyDescent="0.25">
      <c r="A90" s="54" t="s">
        <v>97</v>
      </c>
    </row>
    <row r="91" spans="1:11" ht="15.75" x14ac:dyDescent="0.25">
      <c r="A91" s="59" t="s">
        <v>96</v>
      </c>
    </row>
    <row r="92" spans="1:11" ht="30.75" thickBot="1" x14ac:dyDescent="0.3">
      <c r="A92" s="46" t="s">
        <v>54</v>
      </c>
      <c r="B92" s="47"/>
      <c r="C92" s="47"/>
      <c r="D92" s="47"/>
      <c r="E92" s="47"/>
      <c r="F92" s="47"/>
      <c r="G92" s="48" t="s">
        <v>55</v>
      </c>
      <c r="H92" s="48"/>
      <c r="I92" s="48" t="s">
        <v>56</v>
      </c>
      <c r="J92" s="48" t="s">
        <v>101</v>
      </c>
      <c r="K92" s="48" t="s">
        <v>94</v>
      </c>
    </row>
    <row r="93" spans="1:11" ht="15.75" thickTop="1" x14ac:dyDescent="0.25">
      <c r="A93" s="42" t="s">
        <v>40</v>
      </c>
      <c r="G93" s="41" t="s">
        <v>144</v>
      </c>
      <c r="H93" s="3" t="s">
        <v>42</v>
      </c>
      <c r="I93" s="41" t="s">
        <v>41</v>
      </c>
      <c r="J93" s="56">
        <f>G32</f>
        <v>0.36000000000000004</v>
      </c>
      <c r="K93" s="57">
        <f>J93*$G$19</f>
        <v>108000.00000000001</v>
      </c>
    </row>
    <row r="94" spans="1:11" x14ac:dyDescent="0.25">
      <c r="A94" s="42" t="s">
        <v>44</v>
      </c>
      <c r="G94" s="41" t="s">
        <v>145</v>
      </c>
      <c r="H94" s="3" t="s">
        <v>42</v>
      </c>
      <c r="I94" s="41" t="s">
        <v>43</v>
      </c>
      <c r="J94" s="56">
        <f>G33</f>
        <v>9.0000000000000011E-2</v>
      </c>
      <c r="K94" s="57">
        <f t="shared" ref="K94:K95" si="2">J94*$G$19</f>
        <v>27000.000000000004</v>
      </c>
    </row>
    <row r="95" spans="1:11" x14ac:dyDescent="0.25">
      <c r="A95" s="42" t="s">
        <v>48</v>
      </c>
      <c r="G95" s="41" t="s">
        <v>46</v>
      </c>
      <c r="H95" s="3" t="s">
        <v>42</v>
      </c>
      <c r="I95" s="41" t="s">
        <v>45</v>
      </c>
      <c r="J95" s="56">
        <f>G25</f>
        <v>0.55000000000000004</v>
      </c>
      <c r="K95" s="57">
        <f t="shared" si="2"/>
        <v>165000</v>
      </c>
    </row>
    <row r="96" spans="1:11" x14ac:dyDescent="0.25">
      <c r="I96" s="1" t="s">
        <v>95</v>
      </c>
      <c r="J96" s="56">
        <f>SUM(J93:J95)</f>
        <v>1</v>
      </c>
      <c r="K96" s="57">
        <f>SUM(K93:K95)</f>
        <v>300000</v>
      </c>
    </row>
    <row r="97" spans="1:11" x14ac:dyDescent="0.25">
      <c r="I97" s="1"/>
      <c r="J97" s="55"/>
      <c r="K97" s="58"/>
    </row>
    <row r="98" spans="1:11" s="1" customFormat="1" x14ac:dyDescent="0.25">
      <c r="A98" s="78" t="s">
        <v>132</v>
      </c>
      <c r="J98" s="55"/>
      <c r="K98" s="58"/>
    </row>
    <row r="99" spans="1:11" s="1" customFormat="1" x14ac:dyDescent="0.25">
      <c r="A99" s="78" t="s">
        <v>133</v>
      </c>
      <c r="J99" s="55"/>
      <c r="K99" s="58"/>
    </row>
    <row r="100" spans="1:11" s="1" customFormat="1" x14ac:dyDescent="0.25">
      <c r="A100" s="78" t="s">
        <v>136</v>
      </c>
      <c r="J100" s="55"/>
      <c r="K100" s="58"/>
    </row>
    <row r="101" spans="1:11" x14ac:dyDescent="0.25">
      <c r="A101" s="60" t="s">
        <v>98</v>
      </c>
      <c r="G101" s="75">
        <v>0.04</v>
      </c>
      <c r="I101" s="3" t="s">
        <v>120</v>
      </c>
    </row>
    <row r="102" spans="1:11" x14ac:dyDescent="0.25">
      <c r="A102" s="60" t="s">
        <v>99</v>
      </c>
      <c r="G102" s="75">
        <v>4.2999999999999997E-2</v>
      </c>
    </row>
    <row r="103" spans="1:11" x14ac:dyDescent="0.25">
      <c r="A103" s="60" t="s">
        <v>100</v>
      </c>
      <c r="G103" s="75">
        <v>2.5999999999999999E-2</v>
      </c>
    </row>
    <row r="104" spans="1:11" x14ac:dyDescent="0.25">
      <c r="A104" s="60"/>
      <c r="G104" s="75"/>
    </row>
    <row r="105" spans="1:11" x14ac:dyDescent="0.25">
      <c r="A105" s="60" t="s">
        <v>102</v>
      </c>
      <c r="G105" s="75">
        <v>0.02</v>
      </c>
    </row>
    <row r="106" spans="1:11" x14ac:dyDescent="0.25">
      <c r="A106" s="60"/>
      <c r="G106" s="61"/>
    </row>
    <row r="107" spans="1:11" x14ac:dyDescent="0.25">
      <c r="A107" s="60" t="s">
        <v>134</v>
      </c>
      <c r="G107" s="62">
        <f>G101*J93+G102*J94+G103*J95</f>
        <v>3.2570000000000002E-2</v>
      </c>
      <c r="H107" s="3" t="s">
        <v>103</v>
      </c>
    </row>
    <row r="108" spans="1:11" x14ac:dyDescent="0.25">
      <c r="A108" s="60" t="s">
        <v>135</v>
      </c>
      <c r="G108" s="62">
        <f>G107-G105</f>
        <v>1.2570000000000001E-2</v>
      </c>
      <c r="H108" s="3" t="s">
        <v>121</v>
      </c>
    </row>
    <row r="110" spans="1:11" s="1" customFormat="1" ht="15.75" x14ac:dyDescent="0.25">
      <c r="A110" s="76"/>
      <c r="D110" s="1" t="s">
        <v>143</v>
      </c>
    </row>
    <row r="111" spans="1:11" s="1" customFormat="1" ht="15.75" x14ac:dyDescent="0.25">
      <c r="A111" s="76" t="s">
        <v>116</v>
      </c>
    </row>
    <row r="112" spans="1:11" s="1" customFormat="1" ht="15.75" x14ac:dyDescent="0.25">
      <c r="A112" s="76"/>
    </row>
    <row r="113" spans="1:4" x14ac:dyDescent="0.25">
      <c r="A113" s="1" t="s">
        <v>117</v>
      </c>
    </row>
    <row r="114" spans="1:4" x14ac:dyDescent="0.25">
      <c r="A114" s="41" t="s">
        <v>118</v>
      </c>
    </row>
    <row r="115" spans="1:4" x14ac:dyDescent="0.25">
      <c r="A115" s="3" t="s">
        <v>142</v>
      </c>
      <c r="D115" s="41" t="s">
        <v>128</v>
      </c>
    </row>
    <row r="116" spans="1:4" x14ac:dyDescent="0.25">
      <c r="A116" s="3" t="s">
        <v>131</v>
      </c>
    </row>
    <row r="152" spans="1:1" s="1" customFormat="1" x14ac:dyDescent="0.25">
      <c r="A152" s="1" t="s">
        <v>129</v>
      </c>
    </row>
    <row r="153" spans="1:1" x14ac:dyDescent="0.25">
      <c r="A153" s="41" t="s">
        <v>119</v>
      </c>
    </row>
    <row r="154" spans="1:1" x14ac:dyDescent="0.25">
      <c r="A154" s="3" t="s">
        <v>130</v>
      </c>
    </row>
    <row r="173" spans="1:1" ht="15.75" x14ac:dyDescent="0.25">
      <c r="A173" s="44" t="s">
        <v>148</v>
      </c>
    </row>
    <row r="174" spans="1:1" x14ac:dyDescent="0.25">
      <c r="A174" s="3" t="s">
        <v>149</v>
      </c>
    </row>
    <row r="175" spans="1:1" x14ac:dyDescent="0.25">
      <c r="A175" s="3" t="s">
        <v>146</v>
      </c>
    </row>
    <row r="176" spans="1:1" x14ac:dyDescent="0.25">
      <c r="A176" s="1" t="s">
        <v>152</v>
      </c>
    </row>
    <row r="177" spans="1:5" x14ac:dyDescent="0.25">
      <c r="A177" s="1"/>
      <c r="B177" s="41" t="s">
        <v>147</v>
      </c>
      <c r="E177" s="41"/>
    </row>
    <row r="178" spans="1:5" x14ac:dyDescent="0.25">
      <c r="A178" s="1" t="s">
        <v>153</v>
      </c>
    </row>
    <row r="179" spans="1:5" x14ac:dyDescent="0.25">
      <c r="B179" s="41" t="s">
        <v>143</v>
      </c>
    </row>
    <row r="180" spans="1:5" x14ac:dyDescent="0.25">
      <c r="B180" s="41"/>
    </row>
    <row r="181" spans="1:5" x14ac:dyDescent="0.25">
      <c r="A181" s="1" t="s">
        <v>150</v>
      </c>
    </row>
    <row r="182" spans="1:5" x14ac:dyDescent="0.25">
      <c r="A182" s="3" t="s">
        <v>151</v>
      </c>
    </row>
    <row r="257" spans="1:11" customFormat="1" ht="18.75" x14ac:dyDescent="0.3">
      <c r="A257" s="63" t="s">
        <v>114</v>
      </c>
      <c r="B257" s="64"/>
      <c r="C257" s="64"/>
      <c r="D257" s="65"/>
      <c r="E257" s="66"/>
      <c r="F257" s="67"/>
      <c r="G257" s="67"/>
      <c r="H257" s="67"/>
      <c r="I257" s="67"/>
      <c r="J257" s="67"/>
      <c r="K257" s="70"/>
    </row>
    <row r="258" spans="1:11" customFormat="1" x14ac:dyDescent="0.25">
      <c r="A258" s="68" t="s">
        <v>104</v>
      </c>
      <c r="B258" s="64"/>
      <c r="C258" s="64"/>
      <c r="D258" s="69"/>
      <c r="E258" s="66"/>
      <c r="F258" s="67"/>
      <c r="G258" s="67"/>
      <c r="H258" s="67"/>
      <c r="I258" s="67"/>
      <c r="J258" s="67"/>
      <c r="K258" s="70"/>
    </row>
    <row r="259" spans="1:11" customFormat="1" x14ac:dyDescent="0.25">
      <c r="A259" s="68" t="s">
        <v>105</v>
      </c>
      <c r="B259" s="64"/>
      <c r="C259" s="64"/>
      <c r="D259" s="65"/>
      <c r="E259" s="66"/>
      <c r="F259" s="67"/>
      <c r="G259" s="67"/>
      <c r="H259" s="67"/>
      <c r="I259" s="67"/>
      <c r="J259" s="67"/>
      <c r="K259" s="70"/>
    </row>
    <row r="260" spans="1:11" customFormat="1" x14ac:dyDescent="0.25">
      <c r="A260" s="68" t="s">
        <v>106</v>
      </c>
      <c r="B260" s="64"/>
      <c r="C260" s="64"/>
      <c r="D260" s="65"/>
      <c r="E260" s="66"/>
      <c r="F260" s="67"/>
      <c r="G260" s="67"/>
      <c r="H260" s="67"/>
      <c r="I260" s="67"/>
      <c r="J260" s="67"/>
      <c r="K260" s="70"/>
    </row>
    <row r="261" spans="1:11" customFormat="1" x14ac:dyDescent="0.25">
      <c r="A261" s="68" t="s">
        <v>107</v>
      </c>
      <c r="B261" s="64"/>
      <c r="C261" s="64"/>
      <c r="D261" s="65"/>
      <c r="E261" s="66"/>
      <c r="F261" s="67"/>
      <c r="G261" s="67"/>
      <c r="H261" s="67"/>
      <c r="I261" s="67"/>
      <c r="J261" s="67"/>
      <c r="K261" s="70"/>
    </row>
    <row r="262" spans="1:11" customFormat="1" x14ac:dyDescent="0.25">
      <c r="A262" s="68" t="s">
        <v>108</v>
      </c>
      <c r="B262" s="64"/>
      <c r="C262" s="64"/>
      <c r="D262" s="65"/>
      <c r="E262" s="66"/>
      <c r="F262" s="67"/>
      <c r="G262" s="67"/>
      <c r="H262" s="67"/>
      <c r="I262" s="67"/>
      <c r="J262" s="67"/>
      <c r="K262" s="70"/>
    </row>
    <row r="263" spans="1:11" customFormat="1" x14ac:dyDescent="0.25">
      <c r="A263" s="68" t="s">
        <v>109</v>
      </c>
      <c r="B263" s="64"/>
      <c r="C263" s="64"/>
      <c r="D263" s="65"/>
      <c r="E263" s="66"/>
      <c r="F263" s="67"/>
      <c r="G263" s="67"/>
      <c r="H263" s="67"/>
      <c r="I263" s="67"/>
      <c r="J263" s="67"/>
      <c r="K263" s="70"/>
    </row>
    <row r="264" spans="1:11" customFormat="1" x14ac:dyDescent="0.25">
      <c r="A264" s="68" t="s">
        <v>110</v>
      </c>
      <c r="B264" s="64"/>
      <c r="C264" s="64"/>
      <c r="D264" s="65"/>
      <c r="E264" s="66"/>
      <c r="F264" s="67"/>
      <c r="G264" s="67"/>
      <c r="H264" s="67"/>
      <c r="I264" s="67"/>
      <c r="J264" s="67"/>
      <c r="K264" s="70"/>
    </row>
    <row r="265" spans="1:11" customFormat="1" x14ac:dyDescent="0.25">
      <c r="A265" s="68" t="s">
        <v>111</v>
      </c>
      <c r="B265" s="64"/>
      <c r="C265" s="64"/>
      <c r="D265" s="65"/>
      <c r="E265" s="66"/>
      <c r="F265" s="67"/>
      <c r="G265" s="67"/>
      <c r="H265" s="67"/>
      <c r="I265" s="67"/>
      <c r="J265" s="67"/>
      <c r="K265" s="70"/>
    </row>
    <row r="266" spans="1:11" customFormat="1" x14ac:dyDescent="0.25">
      <c r="A266" s="68" t="s">
        <v>112</v>
      </c>
      <c r="B266" s="64"/>
      <c r="C266" s="64"/>
      <c r="D266" s="65"/>
      <c r="E266" s="66"/>
      <c r="F266" s="67"/>
      <c r="G266" s="67"/>
      <c r="H266" s="67"/>
      <c r="I266" s="67"/>
      <c r="J266" s="67"/>
      <c r="K266" s="70"/>
    </row>
    <row r="267" spans="1:11" customFormat="1" x14ac:dyDescent="0.25">
      <c r="A267" s="68" t="s">
        <v>113</v>
      </c>
      <c r="B267" s="64"/>
      <c r="C267" s="64"/>
      <c r="D267" s="65"/>
      <c r="E267" s="66"/>
      <c r="F267" s="67"/>
      <c r="G267" s="67"/>
      <c r="H267" s="67"/>
      <c r="I267" s="67"/>
      <c r="J267" s="67"/>
      <c r="K267" s="70"/>
    </row>
  </sheetData>
  <sheetProtection sheet="1" objects="1" scenarios="1"/>
  <hyperlinks>
    <hyperlink ref="A56" r:id="rId1" location="/mutual-funds/asset-class/month-end-returns" display="https://investor.vanguard.com/mutual-funds/list - /mutual-funds/asset-class/month-end-returns"/>
    <hyperlink ref="A74" r:id="rId2" display="https://personal.vanguard.com/us/funds/snapshot?FundId=0002&amp;FundIntExt=INT"/>
    <hyperlink ref="A75" r:id="rId3" display="https://personal.vanguard.com/us/funds/snapshot?FundIntExt=INT&amp;FundId=0021"/>
    <hyperlink ref="A76" r:id="rId4" display="https://personal.vanguard.com/us/funds/snapshot?FundIntExt=INT&amp;FundId=0027"/>
    <hyperlink ref="A77" r:id="rId5" display="https://personal.vanguard.com/us/funds/snapshot?FundIntExt=INT&amp;FundId=1498"/>
    <hyperlink ref="A78" r:id="rId6" display="https://personal.vanguard.com/us/funds/snapshot?FundIntExt=INT&amp;FundId=0303"/>
    <hyperlink ref="G63" r:id="rId7"/>
    <hyperlink ref="I63" r:id="rId8"/>
    <hyperlink ref="I64" r:id="rId9"/>
    <hyperlink ref="I65" r:id="rId10"/>
    <hyperlink ref="G65" r:id="rId11"/>
    <hyperlink ref="G66" r:id="rId12"/>
    <hyperlink ref="I66" r:id="rId13"/>
    <hyperlink ref="G70" r:id="rId14"/>
    <hyperlink ref="A84" r:id="rId15" display="https://www.bogleheads.org/wiki/Three-fund_portfolio"/>
    <hyperlink ref="A86" r:id="rId16"/>
    <hyperlink ref="A85" r:id="rId17" display="http://www.amazon.com/gp/product/1476743762/ref=pd_lpo_sbs_dp_ss_1/188-8373068-4926224"/>
    <hyperlink ref="H60:J60" r:id="rId18" display="Vanguard Personal Advisor Services "/>
    <hyperlink ref="E53" r:id="rId19" display="http://www.dummies.com/personal-finance/investing/bonds/how-to-choose-between-a-taxable-and-a-tax-free-municipal-bond/"/>
    <hyperlink ref="G68" r:id="rId20"/>
    <hyperlink ref="G69" r:id="rId21"/>
    <hyperlink ref="A87" r:id="rId22" display="https://www.amazon.com/Jonathan-Clements-Money-Guide-2016/dp/1515272265"/>
    <hyperlink ref="G67" r:id="rId23"/>
    <hyperlink ref="I67" r:id="rId24"/>
    <hyperlink ref="A88" r:id="rId25" display="http://www.dummies.com/personal-finance/investing/bonds/how-to-choose-between-a-taxable-and-a-tax-free-municipal-bond/"/>
    <hyperlink ref="I93" r:id="rId26"/>
    <hyperlink ref="G94" r:id="rId27"/>
    <hyperlink ref="I94" r:id="rId28"/>
    <hyperlink ref="I95" r:id="rId29"/>
    <hyperlink ref="G95" r:id="rId30"/>
    <hyperlink ref="A114" r:id="rId31" location="Bogleheads.C2.AE_15_-_Philadelphia"/>
    <hyperlink ref="A153" r:id="rId32"/>
    <hyperlink ref="D115" r:id="rId33"/>
    <hyperlink ref="G93" r:id="rId34"/>
    <hyperlink ref="G64" r:id="rId35"/>
    <hyperlink ref="B177" r:id="rId36"/>
    <hyperlink ref="B179" r:id="rId37"/>
  </hyperlinks>
  <printOptions headings="1" gridLines="1"/>
  <pageMargins left="0.7" right="0.7" top="0.75" bottom="0.75" header="0.3" footer="0.3"/>
  <pageSetup orientation="landscape" horizontalDpi="0" verticalDpi="0" r:id="rId38"/>
  <headerFooter>
    <oddHeader>&amp;L&amp;F</oddHeader>
  </headerFooter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2017-02-14T16:45:58Z</dcterms:created>
  <dcterms:modified xsi:type="dcterms:W3CDTF">2017-02-15T21:54:52Z</dcterms:modified>
</cp:coreProperties>
</file>