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K 2022\MONITORING PEK TAHUN 2022\"/>
    </mc:Choice>
  </mc:AlternateContent>
  <bookViews>
    <workbookView xWindow="0" yWindow="0" windowWidth="28800" windowHeight="12135" activeTab="4"/>
  </bookViews>
  <sheets>
    <sheet name="April'22" sheetId="11" r:id="rId1"/>
    <sheet name="Mei'22" sheetId="12" r:id="rId2"/>
    <sheet name="Juni'22" sheetId="13" r:id="rId3"/>
    <sheet name="Juli'22" sheetId="14" r:id="rId4"/>
    <sheet name="Agust'22" sheetId="15" r:id="rId5"/>
  </sheets>
  <definedNames>
    <definedName name="_xlnm.Print_Area" localSheetId="2">'Juni''22'!$A$1:$AF$17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5" l="1"/>
  <c r="AA18" i="15"/>
  <c r="Z18" i="15"/>
  <c r="AJ18" i="15"/>
  <c r="AH18" i="15"/>
  <c r="AG18" i="15"/>
  <c r="AE18" i="15"/>
  <c r="AD18" i="15"/>
  <c r="Y18" i="15"/>
  <c r="X18" i="15"/>
  <c r="V18" i="15"/>
  <c r="U18" i="15"/>
  <c r="S18" i="15"/>
  <c r="R18" i="15"/>
  <c r="P18" i="15"/>
  <c r="O18" i="15"/>
  <c r="N18" i="15"/>
  <c r="M18" i="15"/>
  <c r="L18" i="15"/>
  <c r="J18" i="15"/>
  <c r="I18" i="15"/>
  <c r="G18" i="15"/>
  <c r="F18" i="15"/>
  <c r="D18" i="15"/>
  <c r="C18" i="15"/>
  <c r="AK17" i="15"/>
  <c r="AL17" i="15" s="1"/>
  <c r="AC17" i="15"/>
  <c r="W17" i="15"/>
  <c r="T17" i="15"/>
  <c r="AK16" i="15"/>
  <c r="AL16" i="15" s="1"/>
  <c r="AF16" i="15"/>
  <c r="AC16" i="15"/>
  <c r="W16" i="15"/>
  <c r="Q16" i="15"/>
  <c r="K16" i="15"/>
  <c r="H16" i="15"/>
  <c r="E16" i="15"/>
  <c r="AK15" i="15"/>
  <c r="AL15" i="15" s="1"/>
  <c r="AI15" i="15"/>
  <c r="AF15" i="15"/>
  <c r="AC15" i="15"/>
  <c r="W15" i="15"/>
  <c r="T15" i="15"/>
  <c r="Q15" i="15"/>
  <c r="K15" i="15"/>
  <c r="H15" i="15"/>
  <c r="AK14" i="15"/>
  <c r="AL14" i="15" s="1"/>
  <c r="AF14" i="15"/>
  <c r="AC14" i="15"/>
  <c r="W14" i="15"/>
  <c r="T14" i="15"/>
  <c r="H14" i="15"/>
  <c r="AK13" i="15"/>
  <c r="AL13" i="15" s="1"/>
  <c r="AF13" i="15"/>
  <c r="AC13" i="15"/>
  <c r="W13" i="15"/>
  <c r="T13" i="15"/>
  <c r="AK12" i="15"/>
  <c r="AL12" i="15" s="1"/>
  <c r="AF12" i="15"/>
  <c r="AC12" i="15"/>
  <c r="W12" i="15"/>
  <c r="E12" i="15"/>
  <c r="AK11" i="15"/>
  <c r="AL11" i="15" s="1"/>
  <c r="AI11" i="15"/>
  <c r="AF11" i="15"/>
  <c r="AC11" i="15"/>
  <c r="W11" i="15"/>
  <c r="T11" i="15"/>
  <c r="Q11" i="15"/>
  <c r="K11" i="15"/>
  <c r="H11" i="15"/>
  <c r="AK10" i="15"/>
  <c r="AL10" i="15" s="1"/>
  <c r="AI10" i="15"/>
  <c r="AF10" i="15"/>
  <c r="AC10" i="15"/>
  <c r="W10" i="15"/>
  <c r="T10" i="15"/>
  <c r="Q10" i="15"/>
  <c r="K10" i="15"/>
  <c r="H10" i="15"/>
  <c r="AK9" i="15"/>
  <c r="AL9" i="15" s="1"/>
  <c r="AI9" i="15"/>
  <c r="AF9" i="15"/>
  <c r="AC9" i="15"/>
  <c r="W9" i="15"/>
  <c r="T9" i="15"/>
  <c r="H9" i="15"/>
  <c r="E9" i="15"/>
  <c r="AK8" i="15"/>
  <c r="AL8" i="15" s="1"/>
  <c r="AI8" i="15"/>
  <c r="AF8" i="15"/>
  <c r="AC8" i="15"/>
  <c r="W8" i="15"/>
  <c r="T8" i="15"/>
  <c r="Q8" i="15"/>
  <c r="K8" i="15"/>
  <c r="AK7" i="15"/>
  <c r="AI7" i="15"/>
  <c r="AF7" i="15"/>
  <c r="AC7" i="15"/>
  <c r="W7" i="15"/>
  <c r="T7" i="15"/>
  <c r="E18" i="15" l="1"/>
  <c r="H18" i="15"/>
  <c r="T18" i="15"/>
  <c r="AC18" i="15"/>
  <c r="AI18" i="15"/>
  <c r="AK18" i="15"/>
  <c r="AL18" i="15" s="1"/>
  <c r="K18" i="15"/>
  <c r="Q18" i="15"/>
  <c r="W18" i="15"/>
  <c r="AF18" i="15"/>
  <c r="AL7" i="15"/>
  <c r="O18" i="14"/>
  <c r="N18" i="14"/>
  <c r="M18" i="14"/>
  <c r="AG18" i="14" l="1"/>
  <c r="AE18" i="14"/>
  <c r="AD18" i="14"/>
  <c r="AB18" i="14"/>
  <c r="AA18" i="14"/>
  <c r="Y18" i="14"/>
  <c r="X18" i="14"/>
  <c r="V18" i="14"/>
  <c r="U18" i="14"/>
  <c r="S18" i="14"/>
  <c r="R18" i="14"/>
  <c r="P18" i="14"/>
  <c r="L18" i="14"/>
  <c r="J18" i="14"/>
  <c r="I18" i="14"/>
  <c r="G18" i="14"/>
  <c r="F18" i="14"/>
  <c r="D18" i="14"/>
  <c r="C18" i="14"/>
  <c r="AH17" i="14"/>
  <c r="AI17" i="14" s="1"/>
  <c r="Z17" i="14"/>
  <c r="W17" i="14"/>
  <c r="T17" i="14"/>
  <c r="AH16" i="14"/>
  <c r="AI16" i="14" s="1"/>
  <c r="AC16" i="14"/>
  <c r="Z16" i="14"/>
  <c r="W16" i="14"/>
  <c r="Q16" i="14"/>
  <c r="K16" i="14"/>
  <c r="H16" i="14"/>
  <c r="E16" i="14"/>
  <c r="AH15" i="14"/>
  <c r="AI15" i="14" s="1"/>
  <c r="AF15" i="14"/>
  <c r="AC15" i="14"/>
  <c r="Z15" i="14"/>
  <c r="W15" i="14"/>
  <c r="T15" i="14"/>
  <c r="Q15" i="14"/>
  <c r="K15" i="14"/>
  <c r="H15" i="14"/>
  <c r="AH14" i="14"/>
  <c r="AI14" i="14" s="1"/>
  <c r="AC14" i="14"/>
  <c r="Z14" i="14"/>
  <c r="W14" i="14"/>
  <c r="T14" i="14"/>
  <c r="H14" i="14"/>
  <c r="AH13" i="14"/>
  <c r="AI13" i="14" s="1"/>
  <c r="AC13" i="14"/>
  <c r="Z13" i="14"/>
  <c r="W13" i="14"/>
  <c r="T13" i="14"/>
  <c r="AH12" i="14"/>
  <c r="AI12" i="14" s="1"/>
  <c r="AC12" i="14"/>
  <c r="Z12" i="14"/>
  <c r="W12" i="14"/>
  <c r="E12" i="14"/>
  <c r="AH11" i="14"/>
  <c r="AI11" i="14" s="1"/>
  <c r="AF11" i="14"/>
  <c r="AC11" i="14"/>
  <c r="Z11" i="14"/>
  <c r="W11" i="14"/>
  <c r="T11" i="14"/>
  <c r="Q11" i="14"/>
  <c r="K11" i="14"/>
  <c r="H11" i="14"/>
  <c r="AH10" i="14"/>
  <c r="AI10" i="14" s="1"/>
  <c r="AF10" i="14"/>
  <c r="AC10" i="14"/>
  <c r="Z10" i="14"/>
  <c r="W10" i="14"/>
  <c r="T10" i="14"/>
  <c r="Q10" i="14"/>
  <c r="K10" i="14"/>
  <c r="H10" i="14"/>
  <c r="AH9" i="14"/>
  <c r="AI9" i="14" s="1"/>
  <c r="AF9" i="14"/>
  <c r="AC9" i="14"/>
  <c r="Z9" i="14"/>
  <c r="W9" i="14"/>
  <c r="T9" i="14"/>
  <c r="H9" i="14"/>
  <c r="E9" i="14"/>
  <c r="AH8" i="14"/>
  <c r="AI8" i="14" s="1"/>
  <c r="AF8" i="14"/>
  <c r="AC8" i="14"/>
  <c r="Z8" i="14"/>
  <c r="W8" i="14"/>
  <c r="T8" i="14"/>
  <c r="Q8" i="14"/>
  <c r="K8" i="14"/>
  <c r="AH7" i="14"/>
  <c r="AF7" i="14"/>
  <c r="AC7" i="14"/>
  <c r="Z7" i="14"/>
  <c r="W7" i="14"/>
  <c r="T7" i="14"/>
  <c r="Q18" i="14" l="1"/>
  <c r="AC18" i="14"/>
  <c r="E18" i="14"/>
  <c r="K18" i="14"/>
  <c r="T18" i="14"/>
  <c r="Z18" i="14"/>
  <c r="AF18" i="14"/>
  <c r="H18" i="14"/>
  <c r="W18" i="14"/>
  <c r="AH18" i="14"/>
  <c r="AI18" i="14" s="1"/>
  <c r="AI7" i="14"/>
  <c r="AD17" i="13" l="1"/>
  <c r="AB17" i="13"/>
  <c r="AC17" i="13" s="1"/>
  <c r="AA17" i="13"/>
  <c r="Y17" i="13"/>
  <c r="Z17" i="13" s="1"/>
  <c r="X17" i="13"/>
  <c r="V17" i="13"/>
  <c r="W17" i="13" s="1"/>
  <c r="U17" i="13"/>
  <c r="S17" i="13"/>
  <c r="R17" i="13"/>
  <c r="T17" i="13" s="1"/>
  <c r="Q17" i="13"/>
  <c r="P17" i="13"/>
  <c r="O17" i="13"/>
  <c r="M17" i="13"/>
  <c r="N17" i="13" s="1"/>
  <c r="L17" i="13"/>
  <c r="J17" i="13"/>
  <c r="K17" i="13" s="1"/>
  <c r="I17" i="13"/>
  <c r="G17" i="13"/>
  <c r="F17" i="13"/>
  <c r="E17" i="13"/>
  <c r="D17" i="13"/>
  <c r="C17" i="13"/>
  <c r="AE16" i="13"/>
  <c r="AF16" i="13" s="1"/>
  <c r="W16" i="13"/>
  <c r="T16" i="13"/>
  <c r="Q16" i="13"/>
  <c r="AF15" i="13"/>
  <c r="AE15" i="13"/>
  <c r="Z15" i="13"/>
  <c r="W15" i="13"/>
  <c r="T15" i="13"/>
  <c r="N15" i="13"/>
  <c r="K15" i="13"/>
  <c r="H15" i="13"/>
  <c r="E15" i="13"/>
  <c r="AF14" i="13"/>
  <c r="AE14" i="13"/>
  <c r="AC14" i="13"/>
  <c r="Z14" i="13"/>
  <c r="W14" i="13"/>
  <c r="T14" i="13"/>
  <c r="Q14" i="13"/>
  <c r="N14" i="13"/>
  <c r="K14" i="13"/>
  <c r="H14" i="13"/>
  <c r="AE13" i="13"/>
  <c r="AF13" i="13" s="1"/>
  <c r="Z13" i="13"/>
  <c r="W13" i="13"/>
  <c r="T13" i="13"/>
  <c r="Q13" i="13"/>
  <c r="H13" i="13"/>
  <c r="AE12" i="13"/>
  <c r="AF12" i="13" s="1"/>
  <c r="Z12" i="13"/>
  <c r="W12" i="13"/>
  <c r="T12" i="13"/>
  <c r="Q12" i="13"/>
  <c r="AF11" i="13"/>
  <c r="AE11" i="13"/>
  <c r="Z11" i="13"/>
  <c r="W11" i="13"/>
  <c r="T11" i="13"/>
  <c r="E11" i="13"/>
  <c r="AE10" i="13"/>
  <c r="AF10" i="13" s="1"/>
  <c r="AC10" i="13"/>
  <c r="Z10" i="13"/>
  <c r="W10" i="13"/>
  <c r="T10" i="13"/>
  <c r="Q10" i="13"/>
  <c r="N10" i="13"/>
  <c r="K10" i="13"/>
  <c r="H10" i="13"/>
  <c r="AF9" i="13"/>
  <c r="AE9" i="13"/>
  <c r="AC9" i="13"/>
  <c r="Z9" i="13"/>
  <c r="W9" i="13"/>
  <c r="T9" i="13"/>
  <c r="Q9" i="13"/>
  <c r="N9" i="13"/>
  <c r="K9" i="13"/>
  <c r="H9" i="13"/>
  <c r="AE8" i="13"/>
  <c r="AF8" i="13" s="1"/>
  <c r="AC8" i="13"/>
  <c r="Z8" i="13"/>
  <c r="W8" i="13"/>
  <c r="T8" i="13"/>
  <c r="Q8" i="13"/>
  <c r="H8" i="13"/>
  <c r="E8" i="13"/>
  <c r="AE7" i="13"/>
  <c r="AF7" i="13" s="1"/>
  <c r="AC7" i="13"/>
  <c r="Z7" i="13"/>
  <c r="W7" i="13"/>
  <c r="T7" i="13"/>
  <c r="Q7" i="13"/>
  <c r="N7" i="13"/>
  <c r="K7" i="13"/>
  <c r="AE6" i="13"/>
  <c r="AC6" i="13"/>
  <c r="Z6" i="13"/>
  <c r="W6" i="13"/>
  <c r="T6" i="13"/>
  <c r="Q6" i="13"/>
  <c r="AE17" i="13" l="1"/>
  <c r="AF17" i="13" s="1"/>
  <c r="H17" i="13"/>
  <c r="AF6" i="13"/>
  <c r="AD17" i="12"/>
  <c r="AB17" i="12"/>
  <c r="AC17" i="12" s="1"/>
  <c r="AA17" i="12"/>
  <c r="Y17" i="12"/>
  <c r="Z17" i="12" s="1"/>
  <c r="X17" i="12"/>
  <c r="V17" i="12"/>
  <c r="W17" i="12" s="1"/>
  <c r="U17" i="12"/>
  <c r="S17" i="12"/>
  <c r="R17" i="12"/>
  <c r="T17" i="12" s="1"/>
  <c r="P17" i="12"/>
  <c r="Q17" i="12" s="1"/>
  <c r="O17" i="12"/>
  <c r="N17" i="12"/>
  <c r="M17" i="12"/>
  <c r="L17" i="12"/>
  <c r="J17" i="12"/>
  <c r="K17" i="12" s="1"/>
  <c r="I17" i="12"/>
  <c r="G17" i="12"/>
  <c r="F17" i="12"/>
  <c r="H17" i="12" s="1"/>
  <c r="D17" i="12"/>
  <c r="E17" i="12" s="1"/>
  <c r="C17" i="12"/>
  <c r="AF16" i="12"/>
  <c r="AE16" i="12"/>
  <c r="W16" i="12"/>
  <c r="T16" i="12"/>
  <c r="Q16" i="12"/>
  <c r="AE15" i="12"/>
  <c r="AF15" i="12" s="1"/>
  <c r="Z15" i="12"/>
  <c r="W15" i="12"/>
  <c r="T15" i="12"/>
  <c r="N15" i="12"/>
  <c r="K15" i="12"/>
  <c r="H15" i="12"/>
  <c r="E15" i="12"/>
  <c r="AE14" i="12"/>
  <c r="AF14" i="12" s="1"/>
  <c r="AC14" i="12"/>
  <c r="Z14" i="12"/>
  <c r="W14" i="12"/>
  <c r="T14" i="12"/>
  <c r="Q14" i="12"/>
  <c r="N14" i="12"/>
  <c r="K14" i="12"/>
  <c r="H14" i="12"/>
  <c r="AF13" i="12"/>
  <c r="AE13" i="12"/>
  <c r="Z13" i="12"/>
  <c r="W13" i="12"/>
  <c r="T13" i="12"/>
  <c r="Q13" i="12"/>
  <c r="H13" i="12"/>
  <c r="AE12" i="12"/>
  <c r="AF12" i="12" s="1"/>
  <c r="Z12" i="12"/>
  <c r="W12" i="12"/>
  <c r="T12" i="12"/>
  <c r="Q12" i="12"/>
  <c r="AE11" i="12"/>
  <c r="AF11" i="12" s="1"/>
  <c r="Z11" i="12"/>
  <c r="W11" i="12"/>
  <c r="T11" i="12"/>
  <c r="E11" i="12"/>
  <c r="AE10" i="12"/>
  <c r="AF10" i="12" s="1"/>
  <c r="AC10" i="12"/>
  <c r="Z10" i="12"/>
  <c r="W10" i="12"/>
  <c r="T10" i="12"/>
  <c r="Q10" i="12"/>
  <c r="N10" i="12"/>
  <c r="K10" i="12"/>
  <c r="H10" i="12"/>
  <c r="AE9" i="12"/>
  <c r="AF9" i="12" s="1"/>
  <c r="AC9" i="12"/>
  <c r="Z9" i="12"/>
  <c r="W9" i="12"/>
  <c r="T9" i="12"/>
  <c r="Q9" i="12"/>
  <c r="N9" i="12"/>
  <c r="K9" i="12"/>
  <c r="H9" i="12"/>
  <c r="AE8" i="12"/>
  <c r="AF8" i="12" s="1"/>
  <c r="AC8" i="12"/>
  <c r="Z8" i="12"/>
  <c r="W8" i="12"/>
  <c r="T8" i="12"/>
  <c r="Q8" i="12"/>
  <c r="H8" i="12"/>
  <c r="E8" i="12"/>
  <c r="AF7" i="12"/>
  <c r="AE7" i="12"/>
  <c r="AC7" i="12"/>
  <c r="Z7" i="12"/>
  <c r="W7" i="12"/>
  <c r="T7" i="12"/>
  <c r="Q7" i="12"/>
  <c r="N7" i="12"/>
  <c r="K7" i="12"/>
  <c r="AE6" i="12"/>
  <c r="AC6" i="12"/>
  <c r="Z6" i="12"/>
  <c r="W6" i="12"/>
  <c r="T6" i="12"/>
  <c r="Q6" i="12"/>
  <c r="AE17" i="12" l="1"/>
  <c r="AF17" i="12" s="1"/>
  <c r="AF6" i="12"/>
  <c r="AE16" i="11" l="1"/>
  <c r="AE15" i="11"/>
  <c r="AE14" i="11"/>
  <c r="AE12" i="11"/>
  <c r="AE11" i="11"/>
  <c r="AE10" i="11"/>
  <c r="AE9" i="11"/>
  <c r="AE8" i="11"/>
  <c r="AE7" i="11"/>
  <c r="AE13" i="11"/>
  <c r="AE6" i="11"/>
  <c r="AE17" i="11" l="1"/>
  <c r="AF6" i="11"/>
  <c r="AF8" i="11"/>
  <c r="AF7" i="11"/>
  <c r="M17" i="11" l="1"/>
  <c r="P17" i="11"/>
  <c r="N9" i="11"/>
  <c r="N10" i="11"/>
  <c r="N14" i="11"/>
  <c r="N15" i="11"/>
  <c r="N7" i="11"/>
  <c r="T6" i="11"/>
  <c r="L17" i="11"/>
  <c r="N17" i="11" l="1"/>
  <c r="AC14" i="11"/>
  <c r="AC10" i="11"/>
  <c r="AC9" i="11"/>
  <c r="AC8" i="11"/>
  <c r="AC7" i="11"/>
  <c r="AC6" i="11"/>
  <c r="Z10" i="11"/>
  <c r="Z9" i="11"/>
  <c r="V17" i="11"/>
  <c r="U17" i="11"/>
  <c r="W16" i="11"/>
  <c r="W15" i="11"/>
  <c r="W14" i="11"/>
  <c r="W13" i="11"/>
  <c r="W12" i="11"/>
  <c r="W11" i="11"/>
  <c r="W10" i="11"/>
  <c r="W9" i="11"/>
  <c r="W8" i="11"/>
  <c r="W7" i="11"/>
  <c r="W6" i="11"/>
  <c r="AA17" i="11"/>
  <c r="Y17" i="11"/>
  <c r="X17" i="11"/>
  <c r="S17" i="11"/>
  <c r="R17" i="11"/>
  <c r="O17" i="11"/>
  <c r="I17" i="11"/>
  <c r="G17" i="11"/>
  <c r="F17" i="11"/>
  <c r="D17" i="11"/>
  <c r="C17" i="11"/>
  <c r="AF16" i="11"/>
  <c r="T16" i="11"/>
  <c r="Q16" i="11"/>
  <c r="Z15" i="11"/>
  <c r="T15" i="11"/>
  <c r="J17" i="11"/>
  <c r="K17" i="11" s="1"/>
  <c r="H15" i="11"/>
  <c r="E15" i="11"/>
  <c r="AF14" i="11"/>
  <c r="Z14" i="11"/>
  <c r="T14" i="11"/>
  <c r="Q14" i="11"/>
  <c r="K14" i="11"/>
  <c r="H14" i="11"/>
  <c r="AF13" i="11"/>
  <c r="Z13" i="11"/>
  <c r="T13" i="11"/>
  <c r="Q13" i="11"/>
  <c r="H13" i="11"/>
  <c r="Z12" i="11"/>
  <c r="T12" i="11"/>
  <c r="Q12" i="11"/>
  <c r="AF11" i="11"/>
  <c r="Z11" i="11"/>
  <c r="T11" i="11"/>
  <c r="E11" i="11"/>
  <c r="AF10" i="11"/>
  <c r="T10" i="11"/>
  <c r="Q10" i="11"/>
  <c r="K10" i="11"/>
  <c r="H10" i="11"/>
  <c r="AF9" i="11"/>
  <c r="T9" i="11"/>
  <c r="Q9" i="11"/>
  <c r="K9" i="11"/>
  <c r="H9" i="11"/>
  <c r="Z8" i="11"/>
  <c r="T8" i="11"/>
  <c r="Q8" i="11"/>
  <c r="H8" i="11"/>
  <c r="E8" i="11"/>
  <c r="AB17" i="11"/>
  <c r="Z7" i="11"/>
  <c r="T7" i="11"/>
  <c r="Q7" i="11"/>
  <c r="K7" i="11"/>
  <c r="AD17" i="11"/>
  <c r="Z6" i="11"/>
  <c r="Q6" i="11"/>
  <c r="E17" i="11" l="1"/>
  <c r="Q17" i="11"/>
  <c r="T17" i="11"/>
  <c r="AC17" i="11"/>
  <c r="Z17" i="11"/>
  <c r="W17" i="11"/>
  <c r="H17" i="11"/>
  <c r="AF12" i="11"/>
  <c r="K15" i="11"/>
  <c r="AF15" i="11"/>
  <c r="AF17" i="11" l="1"/>
</calcChain>
</file>

<file path=xl/sharedStrings.xml><?xml version="1.0" encoding="utf-8"?>
<sst xmlns="http://schemas.openxmlformats.org/spreadsheetml/2006/main" count="293" uniqueCount="45">
  <si>
    <t>No</t>
  </si>
  <si>
    <t>Kabupaten/Kota</t>
  </si>
  <si>
    <t>Migas</t>
  </si>
  <si>
    <t>Non Migas</t>
  </si>
  <si>
    <t>Galian BH</t>
  </si>
  <si>
    <t>Galian URT</t>
  </si>
  <si>
    <t>Air Bersih</t>
  </si>
  <si>
    <t>Capti Power</t>
  </si>
  <si>
    <t>Jumlah</t>
  </si>
  <si>
    <t>T</t>
  </si>
  <si>
    <t>R</t>
  </si>
  <si>
    <t>Kerinci</t>
  </si>
  <si>
    <t>Merangin</t>
  </si>
  <si>
    <t>Sarolangun</t>
  </si>
  <si>
    <t>Batanghari</t>
  </si>
  <si>
    <t>Muaro Jambi</t>
  </si>
  <si>
    <t>Tebo</t>
  </si>
  <si>
    <t>Bungo</t>
  </si>
  <si>
    <t>Kota Jambi</t>
  </si>
  <si>
    <t>Kota Sungai Penuh</t>
  </si>
  <si>
    <t>%R</t>
  </si>
  <si>
    <t>UD Desa Galian</t>
  </si>
  <si>
    <t>%</t>
  </si>
  <si>
    <t>Tanjung Jabung Timur</t>
  </si>
  <si>
    <t>Tanjung Jabung Barat</t>
  </si>
  <si>
    <t>Air Bersih                   Triwulanan              (TW. I, II, III, IV)</t>
  </si>
  <si>
    <t xml:space="preserve">Galian-BH Triwulanan                 (TW. I, II, III, IV)     </t>
  </si>
  <si>
    <t>Provinsi Jambi</t>
  </si>
  <si>
    <t xml:space="preserve">Air Bersih                                              Triwulanan                                                                   (TW. I, II, III, IV)                     </t>
  </si>
  <si>
    <t>TARGET DAN REALISASI DOKUMEN SURVEI PERTAMBANGAN, ENERGI, PENGGALIAN DAN CAPTIVE POWER TAHUN 2022</t>
  </si>
  <si>
    <t xml:space="preserve">Per Tgl. 31 Mei 2022  </t>
  </si>
  <si>
    <t xml:space="preserve">Per Tgl. 29 April 2022  </t>
  </si>
  <si>
    <t xml:space="preserve">Per Tgl. Juni 2022  </t>
  </si>
  <si>
    <t xml:space="preserve">             </t>
  </si>
  <si>
    <t xml:space="preserve">Per Tgl. Juli 2022  </t>
  </si>
  <si>
    <t>TW I</t>
  </si>
  <si>
    <t>TW II</t>
  </si>
  <si>
    <t>TW III</t>
  </si>
  <si>
    <t>REALISASI</t>
  </si>
  <si>
    <t>TW IV</t>
  </si>
  <si>
    <t xml:space="preserve">Galian-BH Triwulanan      </t>
  </si>
  <si>
    <t xml:space="preserve">Per Tgl. Agustus 2022  </t>
  </si>
  <si>
    <t>TW    I</t>
  </si>
  <si>
    <t>TW     II</t>
  </si>
  <si>
    <t>TW  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</si>
</sst>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2" fillId="0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3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37" fontId="3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37" fontId="3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37" fontId="3" fillId="5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3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37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39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7"/>
  <sheetViews>
    <sheetView view="pageBreakPreview" topLeftCell="A10" zoomScaleNormal="100" zoomScaleSheetLayoutView="100" workbookViewId="0">
      <selection sqref="A1:AF1"/>
    </sheetView>
  </sheetViews>
  <sheetFormatPr defaultRowHeight="15" x14ac:dyDescent="0.25"/>
  <cols>
    <col min="1" max="1" width="7.140625" customWidth="1"/>
    <col min="2" max="2" width="24.7109375" customWidth="1"/>
    <col min="3" max="4" width="6.7109375" customWidth="1"/>
    <col min="5" max="5" width="7.5703125" customWidth="1"/>
    <col min="6" max="7" width="6.7109375" customWidth="1"/>
    <col min="8" max="8" width="7.28515625" customWidth="1"/>
    <col min="9" max="10" width="6.7109375" customWidth="1"/>
    <col min="11" max="11" width="7.5703125" customWidth="1"/>
    <col min="12" max="12" width="6.42578125" customWidth="1"/>
    <col min="13" max="13" width="6.28515625" customWidth="1"/>
    <col min="14" max="14" width="7.28515625" customWidth="1"/>
    <col min="15" max="16" width="6.7109375" customWidth="1"/>
    <col min="17" max="17" width="7.42578125" customWidth="1"/>
    <col min="18" max="19" width="6.7109375" customWidth="1"/>
    <col min="20" max="23" width="7.5703125" customWidth="1"/>
    <col min="24" max="25" width="6.7109375" customWidth="1"/>
    <col min="26" max="26" width="7.5703125" customWidth="1"/>
    <col min="27" max="28" width="6.7109375" customWidth="1"/>
    <col min="29" max="29" width="7.85546875" customWidth="1"/>
    <col min="30" max="30" width="6.7109375" customWidth="1"/>
    <col min="31" max="32" width="7.85546875" customWidth="1"/>
  </cols>
  <sheetData>
    <row r="1" spans="1:32" ht="18.75" x14ac:dyDescent="0.25">
      <c r="A1" s="44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 ht="18.75" x14ac:dyDescent="0.25">
      <c r="A2" s="44" t="s">
        <v>31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2" x14ac:dyDescent="0.25">
      <c r="E3" s="3"/>
      <c r="H3" s="3"/>
      <c r="K3" s="3"/>
      <c r="L3" s="3"/>
      <c r="M3" s="3"/>
      <c r="N3" s="3"/>
      <c r="Q3" s="3"/>
      <c r="T3" s="3"/>
      <c r="U3" s="3"/>
      <c r="V3" s="3"/>
      <c r="W3" s="3"/>
      <c r="Z3" s="3"/>
    </row>
    <row r="4" spans="1:32" ht="56.25" customHeight="1" x14ac:dyDescent="0.25">
      <c r="A4" s="45" t="s">
        <v>0</v>
      </c>
      <c r="B4" s="45" t="s">
        <v>1</v>
      </c>
      <c r="C4" s="41" t="s">
        <v>2</v>
      </c>
      <c r="D4" s="42"/>
      <c r="E4" s="43"/>
      <c r="F4" s="41" t="s">
        <v>3</v>
      </c>
      <c r="G4" s="42"/>
      <c r="H4" s="43"/>
      <c r="I4" s="41" t="s">
        <v>4</v>
      </c>
      <c r="J4" s="42"/>
      <c r="K4" s="43"/>
      <c r="L4" s="41" t="s">
        <v>26</v>
      </c>
      <c r="M4" s="42"/>
      <c r="N4" s="43"/>
      <c r="O4" s="41" t="s">
        <v>5</v>
      </c>
      <c r="P4" s="42"/>
      <c r="Q4" s="43"/>
      <c r="R4" s="41" t="s">
        <v>6</v>
      </c>
      <c r="S4" s="42"/>
      <c r="T4" s="43"/>
      <c r="U4" s="41" t="s">
        <v>25</v>
      </c>
      <c r="V4" s="42"/>
      <c r="W4" s="43"/>
      <c r="X4" s="41" t="s">
        <v>7</v>
      </c>
      <c r="Y4" s="42"/>
      <c r="Z4" s="43"/>
      <c r="AA4" s="41" t="s">
        <v>21</v>
      </c>
      <c r="AB4" s="42"/>
      <c r="AC4" s="43"/>
      <c r="AD4" s="41" t="s">
        <v>8</v>
      </c>
      <c r="AE4" s="42"/>
      <c r="AF4" s="43"/>
    </row>
    <row r="5" spans="1:32" ht="28.5" customHeight="1" x14ac:dyDescent="0.25">
      <c r="A5" s="45"/>
      <c r="B5" s="45"/>
      <c r="C5" s="17" t="s">
        <v>9</v>
      </c>
      <c r="D5" s="18" t="s">
        <v>10</v>
      </c>
      <c r="E5" s="19" t="s">
        <v>22</v>
      </c>
      <c r="F5" s="17" t="s">
        <v>9</v>
      </c>
      <c r="G5" s="18" t="s">
        <v>10</v>
      </c>
      <c r="H5" s="19" t="s">
        <v>22</v>
      </c>
      <c r="I5" s="17" t="s">
        <v>9</v>
      </c>
      <c r="J5" s="18" t="s">
        <v>10</v>
      </c>
      <c r="K5" s="19" t="s">
        <v>22</v>
      </c>
      <c r="L5" s="17" t="s">
        <v>9</v>
      </c>
      <c r="M5" s="17" t="s">
        <v>10</v>
      </c>
      <c r="N5" s="19" t="s">
        <v>22</v>
      </c>
      <c r="O5" s="17" t="s">
        <v>9</v>
      </c>
      <c r="P5" s="18" t="s">
        <v>10</v>
      </c>
      <c r="Q5" s="19" t="s">
        <v>20</v>
      </c>
      <c r="R5" s="17" t="s">
        <v>9</v>
      </c>
      <c r="S5" s="18" t="s">
        <v>10</v>
      </c>
      <c r="T5" s="19" t="s">
        <v>22</v>
      </c>
      <c r="U5" s="17" t="s">
        <v>9</v>
      </c>
      <c r="V5" s="18" t="s">
        <v>10</v>
      </c>
      <c r="W5" s="19" t="s">
        <v>22</v>
      </c>
      <c r="X5" s="17" t="s">
        <v>9</v>
      </c>
      <c r="Y5" s="18" t="s">
        <v>10</v>
      </c>
      <c r="Z5" s="19" t="s">
        <v>22</v>
      </c>
      <c r="AA5" s="17" t="s">
        <v>9</v>
      </c>
      <c r="AB5" s="18" t="s">
        <v>10</v>
      </c>
      <c r="AC5" s="19" t="s">
        <v>22</v>
      </c>
      <c r="AD5" s="17" t="s">
        <v>9</v>
      </c>
      <c r="AE5" s="18" t="s">
        <v>10</v>
      </c>
      <c r="AF5" s="19" t="s">
        <v>22</v>
      </c>
    </row>
    <row r="6" spans="1:32" ht="54.95" customHeight="1" x14ac:dyDescent="0.25">
      <c r="A6" s="7">
        <v>1</v>
      </c>
      <c r="B6" s="8" t="s">
        <v>11</v>
      </c>
      <c r="C6" s="23"/>
      <c r="D6" s="23"/>
      <c r="E6" s="24"/>
      <c r="F6" s="25"/>
      <c r="G6" s="25"/>
      <c r="H6" s="26"/>
      <c r="I6" s="25"/>
      <c r="J6" s="25"/>
      <c r="K6" s="26"/>
      <c r="L6" s="26"/>
      <c r="M6" s="25"/>
      <c r="N6" s="26"/>
      <c r="O6" s="9">
        <v>27</v>
      </c>
      <c r="P6" s="10"/>
      <c r="Q6" s="5">
        <f>P6/O6*100</f>
        <v>0</v>
      </c>
      <c r="R6" s="11">
        <v>1</v>
      </c>
      <c r="S6" s="11"/>
      <c r="T6" s="2">
        <f>S6/R6*100</f>
        <v>0</v>
      </c>
      <c r="U6" s="11">
        <v>4</v>
      </c>
      <c r="V6" s="11">
        <v>1</v>
      </c>
      <c r="W6" s="2">
        <f>V6/U6*100</f>
        <v>25</v>
      </c>
      <c r="X6" s="11">
        <v>2</v>
      </c>
      <c r="Y6" s="11"/>
      <c r="Z6" s="12">
        <f>Y6/X6*100</f>
        <v>0</v>
      </c>
      <c r="AA6" s="7">
        <v>2</v>
      </c>
      <c r="AB6" s="7"/>
      <c r="AC6" s="2">
        <f>AB6/AA6*100</f>
        <v>0</v>
      </c>
      <c r="AD6" s="11">
        <v>36</v>
      </c>
      <c r="AE6" s="13">
        <f>P6+S6+V6+Y6+AB6</f>
        <v>1</v>
      </c>
      <c r="AF6" s="1">
        <f>AE6/AD6*100</f>
        <v>2.7777777777777777</v>
      </c>
    </row>
    <row r="7" spans="1:32" ht="54.95" customHeight="1" x14ac:dyDescent="0.25">
      <c r="A7" s="14">
        <v>2</v>
      </c>
      <c r="B7" s="15" t="s">
        <v>12</v>
      </c>
      <c r="C7" s="23"/>
      <c r="D7" s="23"/>
      <c r="E7" s="24"/>
      <c r="F7" s="25"/>
      <c r="G7" s="25"/>
      <c r="H7" s="26"/>
      <c r="I7" s="10">
        <v>1</v>
      </c>
      <c r="J7" s="10"/>
      <c r="K7" s="5">
        <f>J7/I7*100</f>
        <v>0</v>
      </c>
      <c r="L7" s="6">
        <v>4</v>
      </c>
      <c r="M7" s="10">
        <v>1</v>
      </c>
      <c r="N7" s="5">
        <f>M7/L7*100</f>
        <v>25</v>
      </c>
      <c r="O7" s="9">
        <v>4</v>
      </c>
      <c r="P7" s="10"/>
      <c r="Q7" s="5">
        <f t="shared" ref="Q7:Q16" si="0">P7/O7*100</f>
        <v>0</v>
      </c>
      <c r="R7" s="11">
        <v>1</v>
      </c>
      <c r="S7" s="11"/>
      <c r="T7" s="2">
        <f t="shared" ref="T7:T17" si="1">S7/R7*100</f>
        <v>0</v>
      </c>
      <c r="U7" s="11">
        <v>4</v>
      </c>
      <c r="V7" s="11">
        <v>1</v>
      </c>
      <c r="W7" s="2">
        <f t="shared" ref="W7:W17" si="2">V7/U7*100</f>
        <v>25</v>
      </c>
      <c r="X7" s="11">
        <v>13</v>
      </c>
      <c r="Y7" s="11"/>
      <c r="Z7" s="12">
        <f t="shared" ref="Z7:Z15" si="3">Y7/X7*100</f>
        <v>0</v>
      </c>
      <c r="AA7" s="7">
        <v>5</v>
      </c>
      <c r="AB7" s="7"/>
      <c r="AC7" s="2">
        <f t="shared" ref="AC7:AC14" si="4">AB7/AA7*100</f>
        <v>0</v>
      </c>
      <c r="AD7" s="11">
        <v>32</v>
      </c>
      <c r="AE7" s="13">
        <f>J7+M7+P7+S7+V7+Y7+AB7</f>
        <v>2</v>
      </c>
      <c r="AF7" s="1">
        <f>AE7/AD7*100</f>
        <v>6.25</v>
      </c>
    </row>
    <row r="8" spans="1:32" ht="54.95" customHeight="1" x14ac:dyDescent="0.25">
      <c r="A8" s="14">
        <v>3</v>
      </c>
      <c r="B8" s="15" t="s">
        <v>13</v>
      </c>
      <c r="C8" s="14">
        <v>1</v>
      </c>
      <c r="D8" s="14"/>
      <c r="E8" s="4">
        <f>D8/C8*100</f>
        <v>0</v>
      </c>
      <c r="F8" s="10">
        <v>12</v>
      </c>
      <c r="G8" s="16"/>
      <c r="H8" s="5">
        <f>G8/F8*100</f>
        <v>0</v>
      </c>
      <c r="I8" s="25"/>
      <c r="J8" s="25"/>
      <c r="K8" s="26"/>
      <c r="L8" s="27"/>
      <c r="M8" s="25"/>
      <c r="N8" s="27"/>
      <c r="O8" s="9">
        <v>10</v>
      </c>
      <c r="P8" s="10"/>
      <c r="Q8" s="5">
        <f t="shared" si="0"/>
        <v>0</v>
      </c>
      <c r="R8" s="11">
        <v>1</v>
      </c>
      <c r="S8" s="11">
        <v>1</v>
      </c>
      <c r="T8" s="2">
        <f t="shared" si="1"/>
        <v>100</v>
      </c>
      <c r="U8" s="11">
        <v>4</v>
      </c>
      <c r="V8" s="11">
        <v>1</v>
      </c>
      <c r="W8" s="2">
        <f t="shared" si="2"/>
        <v>25</v>
      </c>
      <c r="X8" s="11">
        <v>21</v>
      </c>
      <c r="Y8" s="11"/>
      <c r="Z8" s="12">
        <f>Y8/X8*100</f>
        <v>0</v>
      </c>
      <c r="AA8" s="7">
        <v>3</v>
      </c>
      <c r="AB8" s="14"/>
      <c r="AC8" s="2">
        <f t="shared" si="4"/>
        <v>0</v>
      </c>
      <c r="AD8" s="11">
        <v>52</v>
      </c>
      <c r="AE8" s="13">
        <f>D8+G8+P8+S8+V8+Y8+AB8</f>
        <v>2</v>
      </c>
      <c r="AF8" s="1">
        <f>AE8/AD8*100</f>
        <v>3.8461538461538463</v>
      </c>
    </row>
    <row r="9" spans="1:32" ht="54.95" customHeight="1" x14ac:dyDescent="0.25">
      <c r="A9" s="14">
        <v>4</v>
      </c>
      <c r="B9" s="15" t="s">
        <v>14</v>
      </c>
      <c r="C9" s="23"/>
      <c r="D9" s="23"/>
      <c r="E9" s="24"/>
      <c r="F9" s="10">
        <v>3</v>
      </c>
      <c r="G9" s="10"/>
      <c r="H9" s="5">
        <f t="shared" ref="H9:H17" si="5">G9/F9*100</f>
        <v>0</v>
      </c>
      <c r="I9" s="10">
        <v>1</v>
      </c>
      <c r="J9" s="10"/>
      <c r="K9" s="5">
        <f t="shared" ref="K9:K15" si="6">J9/I9*100</f>
        <v>0</v>
      </c>
      <c r="L9" s="6">
        <v>4</v>
      </c>
      <c r="M9" s="10">
        <v>1</v>
      </c>
      <c r="N9" s="5">
        <f t="shared" ref="N9:N17" si="7">M9/L9*100</f>
        <v>25</v>
      </c>
      <c r="O9" s="9">
        <v>9</v>
      </c>
      <c r="P9" s="10"/>
      <c r="Q9" s="5">
        <f t="shared" si="0"/>
        <v>0</v>
      </c>
      <c r="R9" s="11">
        <v>1</v>
      </c>
      <c r="S9" s="11"/>
      <c r="T9" s="2">
        <f t="shared" si="1"/>
        <v>0</v>
      </c>
      <c r="U9" s="11">
        <v>4</v>
      </c>
      <c r="V9" s="11">
        <v>1</v>
      </c>
      <c r="W9" s="2">
        <f t="shared" si="2"/>
        <v>25</v>
      </c>
      <c r="X9" s="11">
        <v>21</v>
      </c>
      <c r="Y9" s="11"/>
      <c r="Z9" s="12">
        <f t="shared" ref="Z9:Z10" si="8">Y9/X9*100</f>
        <v>0</v>
      </c>
      <c r="AA9" s="7">
        <v>3</v>
      </c>
      <c r="AB9" s="7"/>
      <c r="AC9" s="2">
        <f t="shared" si="4"/>
        <v>0</v>
      </c>
      <c r="AD9" s="11">
        <v>46</v>
      </c>
      <c r="AE9" s="13">
        <f>G9+J9+M9+P9+S9+V9+Y9+AB9</f>
        <v>2</v>
      </c>
      <c r="AF9" s="1">
        <f t="shared" ref="AF9:AF17" si="9">AE9/AD9*100</f>
        <v>4.3478260869565215</v>
      </c>
    </row>
    <row r="10" spans="1:32" ht="54.95" customHeight="1" x14ac:dyDescent="0.25">
      <c r="A10" s="14">
        <v>5</v>
      </c>
      <c r="B10" s="15" t="s">
        <v>15</v>
      </c>
      <c r="C10" s="23"/>
      <c r="D10" s="23"/>
      <c r="E10" s="24"/>
      <c r="F10" s="10">
        <v>4</v>
      </c>
      <c r="G10" s="16"/>
      <c r="H10" s="5">
        <f t="shared" si="5"/>
        <v>0</v>
      </c>
      <c r="I10" s="10">
        <v>2</v>
      </c>
      <c r="J10" s="16">
        <v>1</v>
      </c>
      <c r="K10" s="5">
        <f t="shared" si="6"/>
        <v>50</v>
      </c>
      <c r="L10" s="6">
        <v>8</v>
      </c>
      <c r="M10" s="16">
        <v>1</v>
      </c>
      <c r="N10" s="5">
        <f t="shared" si="7"/>
        <v>12.5</v>
      </c>
      <c r="O10" s="9">
        <v>3</v>
      </c>
      <c r="P10" s="10">
        <v>3</v>
      </c>
      <c r="Q10" s="5">
        <f t="shared" si="0"/>
        <v>100</v>
      </c>
      <c r="R10" s="11">
        <v>1</v>
      </c>
      <c r="S10" s="14"/>
      <c r="T10" s="2">
        <f t="shared" si="1"/>
        <v>0</v>
      </c>
      <c r="U10" s="11">
        <v>4</v>
      </c>
      <c r="V10" s="14">
        <v>1</v>
      </c>
      <c r="W10" s="2">
        <f t="shared" si="2"/>
        <v>25</v>
      </c>
      <c r="X10" s="11">
        <v>31</v>
      </c>
      <c r="Y10" s="11">
        <v>2</v>
      </c>
      <c r="Z10" s="12">
        <f t="shared" si="8"/>
        <v>6.4516129032258061</v>
      </c>
      <c r="AA10" s="7">
        <v>2</v>
      </c>
      <c r="AB10" s="7"/>
      <c r="AC10" s="2">
        <f t="shared" si="4"/>
        <v>0</v>
      </c>
      <c r="AD10" s="11">
        <v>55</v>
      </c>
      <c r="AE10" s="13">
        <f>G10+J10+M10+P10+S10+V10+Y10+AB10</f>
        <v>8</v>
      </c>
      <c r="AF10" s="1">
        <f t="shared" si="9"/>
        <v>14.545454545454545</v>
      </c>
    </row>
    <row r="11" spans="1:32" ht="54.95" customHeight="1" x14ac:dyDescent="0.25">
      <c r="A11" s="14">
        <v>6</v>
      </c>
      <c r="B11" s="15" t="s">
        <v>23</v>
      </c>
      <c r="C11" s="11">
        <v>1</v>
      </c>
      <c r="D11" s="14"/>
      <c r="E11" s="4">
        <f t="shared" ref="E11:E15" si="10">D11/C11*100</f>
        <v>0</v>
      </c>
      <c r="F11" s="25"/>
      <c r="G11" s="25"/>
      <c r="H11" s="26"/>
      <c r="I11" s="25"/>
      <c r="J11" s="25"/>
      <c r="K11" s="26"/>
      <c r="L11" s="27"/>
      <c r="M11" s="25"/>
      <c r="N11" s="27"/>
      <c r="O11" s="28"/>
      <c r="P11" s="25"/>
      <c r="Q11" s="26"/>
      <c r="R11" s="11">
        <v>1</v>
      </c>
      <c r="S11" s="11">
        <v>1</v>
      </c>
      <c r="T11" s="2">
        <f t="shared" si="1"/>
        <v>100</v>
      </c>
      <c r="U11" s="11">
        <v>4</v>
      </c>
      <c r="V11" s="11">
        <v>1</v>
      </c>
      <c r="W11" s="2">
        <f t="shared" si="2"/>
        <v>25</v>
      </c>
      <c r="X11" s="11">
        <v>32</v>
      </c>
      <c r="Y11" s="11"/>
      <c r="Z11" s="12">
        <f>Y11/X11*100</f>
        <v>0</v>
      </c>
      <c r="AA11" s="26"/>
      <c r="AB11" s="26"/>
      <c r="AC11" s="26"/>
      <c r="AD11" s="11">
        <v>38</v>
      </c>
      <c r="AE11" s="13">
        <f>D11+S11+V11+Y11</f>
        <v>2</v>
      </c>
      <c r="AF11" s="1">
        <f t="shared" si="9"/>
        <v>5.2631578947368416</v>
      </c>
    </row>
    <row r="12" spans="1:32" ht="54.95" customHeight="1" x14ac:dyDescent="0.25">
      <c r="A12" s="14">
        <v>7</v>
      </c>
      <c r="B12" s="15" t="s">
        <v>24</v>
      </c>
      <c r="C12" s="23"/>
      <c r="D12" s="23"/>
      <c r="E12" s="24"/>
      <c r="F12" s="25"/>
      <c r="G12" s="25"/>
      <c r="H12" s="25"/>
      <c r="I12" s="25"/>
      <c r="J12" s="25"/>
      <c r="K12" s="26"/>
      <c r="L12" s="27"/>
      <c r="M12" s="25"/>
      <c r="N12" s="27"/>
      <c r="O12" s="9">
        <v>2</v>
      </c>
      <c r="P12" s="10"/>
      <c r="Q12" s="5">
        <f t="shared" si="0"/>
        <v>0</v>
      </c>
      <c r="R12" s="11">
        <v>1</v>
      </c>
      <c r="S12" s="11"/>
      <c r="T12" s="2">
        <f t="shared" si="1"/>
        <v>0</v>
      </c>
      <c r="U12" s="11">
        <v>4</v>
      </c>
      <c r="V12" s="11">
        <v>1</v>
      </c>
      <c r="W12" s="2">
        <f t="shared" si="2"/>
        <v>25</v>
      </c>
      <c r="X12" s="11">
        <v>18</v>
      </c>
      <c r="Y12" s="11"/>
      <c r="Z12" s="12">
        <f t="shared" si="3"/>
        <v>0</v>
      </c>
      <c r="AA12" s="26"/>
      <c r="AB12" s="26"/>
      <c r="AC12" s="26"/>
      <c r="AD12" s="11">
        <v>26</v>
      </c>
      <c r="AE12" s="13">
        <f>P12+S12+V12+Y12</f>
        <v>1</v>
      </c>
      <c r="AF12" s="1">
        <f t="shared" si="9"/>
        <v>3.8461538461538463</v>
      </c>
    </row>
    <row r="13" spans="1:32" ht="54.95" customHeight="1" x14ac:dyDescent="0.25">
      <c r="A13" s="14">
        <v>8</v>
      </c>
      <c r="B13" s="15" t="s">
        <v>16</v>
      </c>
      <c r="C13" s="23"/>
      <c r="D13" s="23"/>
      <c r="E13" s="24"/>
      <c r="F13" s="10">
        <v>7</v>
      </c>
      <c r="G13" s="10"/>
      <c r="H13" s="5">
        <f t="shared" si="5"/>
        <v>0</v>
      </c>
      <c r="I13" s="25"/>
      <c r="J13" s="25"/>
      <c r="K13" s="26"/>
      <c r="L13" s="27"/>
      <c r="M13" s="25"/>
      <c r="N13" s="27"/>
      <c r="O13" s="9">
        <v>4</v>
      </c>
      <c r="P13" s="10"/>
      <c r="Q13" s="5">
        <f t="shared" si="0"/>
        <v>0</v>
      </c>
      <c r="R13" s="11">
        <v>1</v>
      </c>
      <c r="S13" s="11"/>
      <c r="T13" s="2">
        <f t="shared" si="1"/>
        <v>0</v>
      </c>
      <c r="U13" s="11">
        <v>4</v>
      </c>
      <c r="V13" s="11">
        <v>1</v>
      </c>
      <c r="W13" s="2">
        <f t="shared" si="2"/>
        <v>25</v>
      </c>
      <c r="X13" s="11">
        <v>11</v>
      </c>
      <c r="Y13" s="11"/>
      <c r="Z13" s="12">
        <f t="shared" si="3"/>
        <v>0</v>
      </c>
      <c r="AA13" s="26"/>
      <c r="AB13" s="26"/>
      <c r="AC13" s="26"/>
      <c r="AD13" s="11">
        <v>27</v>
      </c>
      <c r="AE13" s="13">
        <f>G13+P13+S13+V13+Y13</f>
        <v>1</v>
      </c>
      <c r="AF13" s="1">
        <f t="shared" si="9"/>
        <v>3.7037037037037033</v>
      </c>
    </row>
    <row r="14" spans="1:32" ht="54.95" customHeight="1" x14ac:dyDescent="0.25">
      <c r="A14" s="14">
        <v>9</v>
      </c>
      <c r="B14" s="15" t="s">
        <v>17</v>
      </c>
      <c r="C14" s="23"/>
      <c r="D14" s="23"/>
      <c r="E14" s="24"/>
      <c r="F14" s="10">
        <v>10</v>
      </c>
      <c r="G14" s="10"/>
      <c r="H14" s="5">
        <f t="shared" si="5"/>
        <v>0</v>
      </c>
      <c r="I14" s="10">
        <v>1</v>
      </c>
      <c r="J14" s="10"/>
      <c r="K14" s="5">
        <f t="shared" si="6"/>
        <v>0</v>
      </c>
      <c r="L14" s="6">
        <v>4</v>
      </c>
      <c r="M14" s="10">
        <v>1</v>
      </c>
      <c r="N14" s="5">
        <f t="shared" si="7"/>
        <v>25</v>
      </c>
      <c r="O14" s="9">
        <v>5</v>
      </c>
      <c r="P14" s="10">
        <v>2</v>
      </c>
      <c r="Q14" s="5">
        <f t="shared" si="0"/>
        <v>40</v>
      </c>
      <c r="R14" s="11">
        <v>1</v>
      </c>
      <c r="S14" s="11"/>
      <c r="T14" s="2">
        <f t="shared" si="1"/>
        <v>0</v>
      </c>
      <c r="U14" s="11">
        <v>4</v>
      </c>
      <c r="V14" s="11">
        <v>1</v>
      </c>
      <c r="W14" s="2">
        <f t="shared" si="2"/>
        <v>25</v>
      </c>
      <c r="X14" s="11">
        <v>12</v>
      </c>
      <c r="Y14" s="11">
        <v>1</v>
      </c>
      <c r="Z14" s="2">
        <f t="shared" si="3"/>
        <v>8.3333333333333321</v>
      </c>
      <c r="AA14" s="7">
        <v>2</v>
      </c>
      <c r="AB14" s="7"/>
      <c r="AC14" s="2">
        <f t="shared" si="4"/>
        <v>0</v>
      </c>
      <c r="AD14" s="11">
        <v>39</v>
      </c>
      <c r="AE14" s="13">
        <f>G14+J14+M14+P14+S14+V14+Y14+AB14</f>
        <v>5</v>
      </c>
      <c r="AF14" s="1">
        <f t="shared" si="9"/>
        <v>12.820512820512819</v>
      </c>
    </row>
    <row r="15" spans="1:32" ht="54.95" customHeight="1" x14ac:dyDescent="0.25">
      <c r="A15" s="14">
        <v>10</v>
      </c>
      <c r="B15" s="15" t="s">
        <v>18</v>
      </c>
      <c r="C15" s="14">
        <v>1</v>
      </c>
      <c r="D15" s="14"/>
      <c r="E15" s="4">
        <f t="shared" si="10"/>
        <v>0</v>
      </c>
      <c r="F15" s="10">
        <v>25</v>
      </c>
      <c r="G15" s="10"/>
      <c r="H15" s="5">
        <f t="shared" si="5"/>
        <v>0</v>
      </c>
      <c r="I15" s="10">
        <v>2</v>
      </c>
      <c r="J15" s="10"/>
      <c r="K15" s="5">
        <f t="shared" si="6"/>
        <v>0</v>
      </c>
      <c r="L15" s="6">
        <v>8</v>
      </c>
      <c r="M15" s="10">
        <v>2</v>
      </c>
      <c r="N15" s="5">
        <f t="shared" si="7"/>
        <v>25</v>
      </c>
      <c r="O15" s="22"/>
      <c r="P15" s="20"/>
      <c r="Q15" s="21"/>
      <c r="R15" s="11">
        <v>1</v>
      </c>
      <c r="S15" s="11"/>
      <c r="T15" s="2">
        <f t="shared" si="1"/>
        <v>0</v>
      </c>
      <c r="U15" s="11">
        <v>4</v>
      </c>
      <c r="V15" s="11">
        <v>1</v>
      </c>
      <c r="W15" s="2">
        <f t="shared" si="2"/>
        <v>25</v>
      </c>
      <c r="X15" s="11">
        <v>16</v>
      </c>
      <c r="Y15" s="11"/>
      <c r="Z15" s="12">
        <f t="shared" si="3"/>
        <v>0</v>
      </c>
      <c r="AA15" s="26"/>
      <c r="AB15" s="23"/>
      <c r="AC15" s="23"/>
      <c r="AD15" s="11">
        <v>57</v>
      </c>
      <c r="AE15" s="13">
        <f>D15+G15+J15+M15+S15+V15+Y15</f>
        <v>3</v>
      </c>
      <c r="AF15" s="1">
        <f t="shared" si="9"/>
        <v>5.2631578947368416</v>
      </c>
    </row>
    <row r="16" spans="1:32" ht="54.95" customHeight="1" x14ac:dyDescent="0.25">
      <c r="A16" s="14">
        <v>11</v>
      </c>
      <c r="B16" s="15" t="s">
        <v>19</v>
      </c>
      <c r="C16" s="23"/>
      <c r="D16" s="23"/>
      <c r="E16" s="24"/>
      <c r="F16" s="25"/>
      <c r="G16" s="25"/>
      <c r="H16" s="26"/>
      <c r="I16" s="25"/>
      <c r="J16" s="25"/>
      <c r="K16" s="26"/>
      <c r="L16" s="27"/>
      <c r="M16" s="25"/>
      <c r="N16" s="27"/>
      <c r="O16" s="9">
        <v>4</v>
      </c>
      <c r="P16" s="10"/>
      <c r="Q16" s="5">
        <f t="shared" si="0"/>
        <v>0</v>
      </c>
      <c r="R16" s="11">
        <v>1</v>
      </c>
      <c r="S16" s="11"/>
      <c r="T16" s="2">
        <f t="shared" si="1"/>
        <v>0</v>
      </c>
      <c r="U16" s="11">
        <v>4</v>
      </c>
      <c r="V16" s="11">
        <v>1</v>
      </c>
      <c r="W16" s="2">
        <f t="shared" si="2"/>
        <v>25</v>
      </c>
      <c r="X16" s="23"/>
      <c r="Y16" s="23"/>
      <c r="Z16" s="23"/>
      <c r="AA16" s="29"/>
      <c r="AB16" s="29"/>
      <c r="AC16" s="29"/>
      <c r="AD16" s="11">
        <v>9</v>
      </c>
      <c r="AE16" s="13">
        <f>P16+S16+V16</f>
        <v>1</v>
      </c>
      <c r="AF16" s="1">
        <f t="shared" si="9"/>
        <v>11.111111111111111</v>
      </c>
    </row>
    <row r="17" spans="1:32" ht="54.95" customHeight="1" x14ac:dyDescent="0.25">
      <c r="A17" s="39" t="s">
        <v>27</v>
      </c>
      <c r="B17" s="40"/>
      <c r="C17" s="30">
        <f>SUM(C8:C16)</f>
        <v>3</v>
      </c>
      <c r="D17" s="30">
        <f>SUM(D8:D16)</f>
        <v>0</v>
      </c>
      <c r="E17" s="31">
        <f>D17/C17*100</f>
        <v>0</v>
      </c>
      <c r="F17" s="32">
        <f>SUM(F6:F16)</f>
        <v>61</v>
      </c>
      <c r="G17" s="32">
        <f>SUM(G6:G16)</f>
        <v>0</v>
      </c>
      <c r="H17" s="31">
        <f t="shared" si="5"/>
        <v>0</v>
      </c>
      <c r="I17" s="32">
        <f>SUM(I6:I16)</f>
        <v>7</v>
      </c>
      <c r="J17" s="32">
        <f t="shared" ref="J17:AA17" si="11">SUM(J6:J16)</f>
        <v>1</v>
      </c>
      <c r="K17" s="31">
        <f>J17/I17*100</f>
        <v>14.285714285714285</v>
      </c>
      <c r="L17" s="32">
        <f>SUM(L6:L16)</f>
        <v>28</v>
      </c>
      <c r="M17" s="32">
        <f t="shared" ref="M17" si="12">SUM(M6:M16)</f>
        <v>6</v>
      </c>
      <c r="N17" s="31">
        <f t="shared" si="7"/>
        <v>21.428571428571427</v>
      </c>
      <c r="O17" s="33">
        <f t="shared" si="11"/>
        <v>68</v>
      </c>
      <c r="P17" s="32">
        <f t="shared" si="11"/>
        <v>5</v>
      </c>
      <c r="Q17" s="31">
        <f>P17/O17*100</f>
        <v>7.3529411764705888</v>
      </c>
      <c r="R17" s="30">
        <f t="shared" si="11"/>
        <v>11</v>
      </c>
      <c r="S17" s="30">
        <f t="shared" si="11"/>
        <v>2</v>
      </c>
      <c r="T17" s="31">
        <f t="shared" si="1"/>
        <v>18.181818181818183</v>
      </c>
      <c r="U17" s="30">
        <f t="shared" ref="U17:V17" si="13">SUM(U6:U16)</f>
        <v>44</v>
      </c>
      <c r="V17" s="30">
        <f t="shared" si="13"/>
        <v>11</v>
      </c>
      <c r="W17" s="31">
        <f t="shared" si="2"/>
        <v>25</v>
      </c>
      <c r="X17" s="30">
        <f t="shared" si="11"/>
        <v>177</v>
      </c>
      <c r="Y17" s="30">
        <f>SUM(Y6:Y16)</f>
        <v>3</v>
      </c>
      <c r="Z17" s="31">
        <f>Y17/X17*100</f>
        <v>1.6949152542372881</v>
      </c>
      <c r="AA17" s="32">
        <f t="shared" si="11"/>
        <v>17</v>
      </c>
      <c r="AB17" s="30">
        <f>SUM(AB6:AB16)</f>
        <v>0</v>
      </c>
      <c r="AC17" s="34">
        <f t="shared" ref="AC17" si="14">AB17/AA17*100</f>
        <v>0</v>
      </c>
      <c r="AD17" s="32">
        <f t="shared" ref="AD17" si="15">SUM(AD6:AD16)</f>
        <v>417</v>
      </c>
      <c r="AE17" s="32">
        <f>SUM(AE6:AE16)</f>
        <v>28</v>
      </c>
      <c r="AF17" s="35">
        <f t="shared" si="9"/>
        <v>6.7146282973621103</v>
      </c>
    </row>
  </sheetData>
  <mergeCells count="15">
    <mergeCell ref="A17:B17"/>
    <mergeCell ref="U4:W4"/>
    <mergeCell ref="L4:N4"/>
    <mergeCell ref="A1:AF1"/>
    <mergeCell ref="A2:AF2"/>
    <mergeCell ref="A4:A5"/>
    <mergeCell ref="B4:B5"/>
    <mergeCell ref="C4:E4"/>
    <mergeCell ref="F4:H4"/>
    <mergeCell ref="I4:K4"/>
    <mergeCell ref="O4:Q4"/>
    <mergeCell ref="R4:T4"/>
    <mergeCell ref="X4:Z4"/>
    <mergeCell ref="AA4:AC4"/>
    <mergeCell ref="AD4:AF4"/>
  </mergeCells>
  <pageMargins left="0.7" right="0.2" top="0.75" bottom="0.75" header="0.3" footer="0.3"/>
  <pageSetup scale="5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17"/>
  <sheetViews>
    <sheetView view="pageBreakPreview" topLeftCell="A13" zoomScaleNormal="100" zoomScaleSheetLayoutView="100" workbookViewId="0">
      <selection activeCell="E10" sqref="E10"/>
    </sheetView>
  </sheetViews>
  <sheetFormatPr defaultRowHeight="15" x14ac:dyDescent="0.25"/>
  <cols>
    <col min="1" max="1" width="7.140625" customWidth="1"/>
    <col min="2" max="2" width="27.5703125" customWidth="1"/>
    <col min="3" max="4" width="6.7109375" customWidth="1"/>
    <col min="5" max="5" width="7.5703125" customWidth="1"/>
    <col min="6" max="7" width="6.7109375" customWidth="1"/>
    <col min="8" max="8" width="7.28515625" customWidth="1"/>
    <col min="9" max="10" width="6.7109375" customWidth="1"/>
    <col min="11" max="11" width="7.5703125" customWidth="1"/>
    <col min="12" max="12" width="6.42578125" customWidth="1"/>
    <col min="13" max="13" width="6.28515625" customWidth="1"/>
    <col min="14" max="14" width="7.28515625" customWidth="1"/>
    <col min="15" max="16" width="6.7109375" customWidth="1"/>
    <col min="17" max="17" width="7.42578125" customWidth="1"/>
    <col min="18" max="19" width="6.7109375" customWidth="1"/>
    <col min="20" max="23" width="7.5703125" customWidth="1"/>
    <col min="24" max="25" width="6.7109375" customWidth="1"/>
    <col min="26" max="26" width="7.5703125" customWidth="1"/>
    <col min="27" max="28" width="6.7109375" customWidth="1"/>
    <col min="29" max="29" width="7.85546875" customWidth="1"/>
    <col min="30" max="30" width="7.7109375" customWidth="1"/>
    <col min="31" max="31" width="7.85546875" customWidth="1"/>
    <col min="32" max="32" width="10.140625" customWidth="1"/>
  </cols>
  <sheetData>
    <row r="1" spans="1:32" ht="18.75" x14ac:dyDescent="0.25">
      <c r="A1" s="44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 ht="18.75" x14ac:dyDescent="0.25">
      <c r="A2" s="44" t="s">
        <v>30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2" x14ac:dyDescent="0.25">
      <c r="E3" s="3"/>
      <c r="H3" s="3"/>
      <c r="K3" s="3"/>
      <c r="L3" s="3"/>
      <c r="M3" s="3"/>
      <c r="N3" s="3"/>
      <c r="Q3" s="3"/>
      <c r="T3" s="3"/>
      <c r="U3" s="3"/>
      <c r="V3" s="3"/>
      <c r="W3" s="3"/>
      <c r="Z3" s="3"/>
    </row>
    <row r="4" spans="1:32" ht="60" customHeight="1" x14ac:dyDescent="0.25">
      <c r="A4" s="45" t="s">
        <v>0</v>
      </c>
      <c r="B4" s="45" t="s">
        <v>1</v>
      </c>
      <c r="C4" s="41" t="s">
        <v>2</v>
      </c>
      <c r="D4" s="42"/>
      <c r="E4" s="43"/>
      <c r="F4" s="41" t="s">
        <v>3</v>
      </c>
      <c r="G4" s="42"/>
      <c r="H4" s="43"/>
      <c r="I4" s="41" t="s">
        <v>4</v>
      </c>
      <c r="J4" s="42"/>
      <c r="K4" s="43"/>
      <c r="L4" s="41" t="s">
        <v>26</v>
      </c>
      <c r="M4" s="42"/>
      <c r="N4" s="43"/>
      <c r="O4" s="41" t="s">
        <v>5</v>
      </c>
      <c r="P4" s="42"/>
      <c r="Q4" s="43"/>
      <c r="R4" s="41" t="s">
        <v>6</v>
      </c>
      <c r="S4" s="42"/>
      <c r="T4" s="43"/>
      <c r="U4" s="41" t="s">
        <v>28</v>
      </c>
      <c r="V4" s="42"/>
      <c r="W4" s="43"/>
      <c r="X4" s="41" t="s">
        <v>7</v>
      </c>
      <c r="Y4" s="42"/>
      <c r="Z4" s="43"/>
      <c r="AA4" s="41" t="s">
        <v>21</v>
      </c>
      <c r="AB4" s="42"/>
      <c r="AC4" s="43"/>
      <c r="AD4" s="41" t="s">
        <v>8</v>
      </c>
      <c r="AE4" s="42"/>
      <c r="AF4" s="43"/>
    </row>
    <row r="5" spans="1:32" ht="30" customHeight="1" x14ac:dyDescent="0.25">
      <c r="A5" s="45"/>
      <c r="B5" s="45"/>
      <c r="C5" s="17" t="s">
        <v>9</v>
      </c>
      <c r="D5" s="18" t="s">
        <v>10</v>
      </c>
      <c r="E5" s="19" t="s">
        <v>22</v>
      </c>
      <c r="F5" s="17" t="s">
        <v>9</v>
      </c>
      <c r="G5" s="18" t="s">
        <v>10</v>
      </c>
      <c r="H5" s="19" t="s">
        <v>22</v>
      </c>
      <c r="I5" s="17" t="s">
        <v>9</v>
      </c>
      <c r="J5" s="18" t="s">
        <v>10</v>
      </c>
      <c r="K5" s="19" t="s">
        <v>22</v>
      </c>
      <c r="L5" s="17" t="s">
        <v>9</v>
      </c>
      <c r="M5" s="17" t="s">
        <v>10</v>
      </c>
      <c r="N5" s="19" t="s">
        <v>22</v>
      </c>
      <c r="O5" s="17" t="s">
        <v>9</v>
      </c>
      <c r="P5" s="18" t="s">
        <v>10</v>
      </c>
      <c r="Q5" s="19" t="s">
        <v>20</v>
      </c>
      <c r="R5" s="17" t="s">
        <v>9</v>
      </c>
      <c r="S5" s="18" t="s">
        <v>10</v>
      </c>
      <c r="T5" s="19" t="s">
        <v>22</v>
      </c>
      <c r="U5" s="17" t="s">
        <v>9</v>
      </c>
      <c r="V5" s="18" t="s">
        <v>10</v>
      </c>
      <c r="W5" s="19" t="s">
        <v>22</v>
      </c>
      <c r="X5" s="17" t="s">
        <v>9</v>
      </c>
      <c r="Y5" s="18" t="s">
        <v>10</v>
      </c>
      <c r="Z5" s="19" t="s">
        <v>22</v>
      </c>
      <c r="AA5" s="17" t="s">
        <v>9</v>
      </c>
      <c r="AB5" s="18" t="s">
        <v>10</v>
      </c>
      <c r="AC5" s="19" t="s">
        <v>22</v>
      </c>
      <c r="AD5" s="17" t="s">
        <v>9</v>
      </c>
      <c r="AE5" s="18" t="s">
        <v>10</v>
      </c>
      <c r="AF5" s="19" t="s">
        <v>22</v>
      </c>
    </row>
    <row r="6" spans="1:32" ht="60" customHeight="1" x14ac:dyDescent="0.25">
      <c r="A6" s="7">
        <v>1</v>
      </c>
      <c r="B6" s="8" t="s">
        <v>11</v>
      </c>
      <c r="C6" s="23"/>
      <c r="D6" s="23"/>
      <c r="E6" s="24"/>
      <c r="F6" s="25"/>
      <c r="G6" s="25"/>
      <c r="H6" s="26"/>
      <c r="I6" s="25"/>
      <c r="J6" s="25"/>
      <c r="K6" s="26"/>
      <c r="L6" s="26"/>
      <c r="M6" s="25"/>
      <c r="N6" s="26"/>
      <c r="O6" s="9">
        <v>27</v>
      </c>
      <c r="P6" s="10"/>
      <c r="Q6" s="5">
        <f>P6/O6*100</f>
        <v>0</v>
      </c>
      <c r="R6" s="11">
        <v>1</v>
      </c>
      <c r="S6" s="11"/>
      <c r="T6" s="2">
        <f>S6/R6*100</f>
        <v>0</v>
      </c>
      <c r="U6" s="11">
        <v>4</v>
      </c>
      <c r="V6" s="11">
        <v>1</v>
      </c>
      <c r="W6" s="2">
        <f>V6/U6*100</f>
        <v>25</v>
      </c>
      <c r="X6" s="11">
        <v>2</v>
      </c>
      <c r="Y6" s="11">
        <v>1</v>
      </c>
      <c r="Z6" s="12">
        <f>Y6/X6*100</f>
        <v>50</v>
      </c>
      <c r="AA6" s="7">
        <v>2</v>
      </c>
      <c r="AB6" s="7"/>
      <c r="AC6" s="2">
        <f>AB6/AA6*100</f>
        <v>0</v>
      </c>
      <c r="AD6" s="11">
        <v>36</v>
      </c>
      <c r="AE6" s="13">
        <f>P6+S6+V6+Y6+AB6</f>
        <v>2</v>
      </c>
      <c r="AF6" s="1">
        <f>AE6/AD6*100</f>
        <v>5.5555555555555554</v>
      </c>
    </row>
    <row r="7" spans="1:32" ht="60" customHeight="1" x14ac:dyDescent="0.25">
      <c r="A7" s="14">
        <v>2</v>
      </c>
      <c r="B7" s="15" t="s">
        <v>12</v>
      </c>
      <c r="C7" s="23"/>
      <c r="D7" s="23"/>
      <c r="E7" s="24"/>
      <c r="F7" s="25"/>
      <c r="G7" s="25"/>
      <c r="H7" s="26"/>
      <c r="I7" s="10">
        <v>1</v>
      </c>
      <c r="J7" s="10"/>
      <c r="K7" s="5">
        <f>J7/I7*100</f>
        <v>0</v>
      </c>
      <c r="L7" s="6">
        <v>4</v>
      </c>
      <c r="M7" s="10">
        <v>1</v>
      </c>
      <c r="N7" s="5">
        <f>M7/L7*100</f>
        <v>25</v>
      </c>
      <c r="O7" s="9">
        <v>4</v>
      </c>
      <c r="P7" s="10"/>
      <c r="Q7" s="5">
        <f t="shared" ref="Q7:Q16" si="0">P7/O7*100</f>
        <v>0</v>
      </c>
      <c r="R7" s="11">
        <v>1</v>
      </c>
      <c r="S7" s="11"/>
      <c r="T7" s="2">
        <f t="shared" ref="T7:T17" si="1">S7/R7*100</f>
        <v>0</v>
      </c>
      <c r="U7" s="11">
        <v>4</v>
      </c>
      <c r="V7" s="11">
        <v>1</v>
      </c>
      <c r="W7" s="2">
        <f t="shared" ref="W7:W17" si="2">V7/U7*100</f>
        <v>25</v>
      </c>
      <c r="X7" s="11">
        <v>13</v>
      </c>
      <c r="Y7" s="11"/>
      <c r="Z7" s="12">
        <f t="shared" ref="Z7:Z15" si="3">Y7/X7*100</f>
        <v>0</v>
      </c>
      <c r="AA7" s="7">
        <v>5</v>
      </c>
      <c r="AB7" s="7"/>
      <c r="AC7" s="2">
        <f t="shared" ref="AC7:AC14" si="4">AB7/AA7*100</f>
        <v>0</v>
      </c>
      <c r="AD7" s="11">
        <v>32</v>
      </c>
      <c r="AE7" s="13">
        <f>J7+M7+P7+S7+V7+Y7+AB7</f>
        <v>2</v>
      </c>
      <c r="AF7" s="1">
        <f>AE7/AD7*100</f>
        <v>6.25</v>
      </c>
    </row>
    <row r="8" spans="1:32" ht="60" customHeight="1" x14ac:dyDescent="0.25">
      <c r="A8" s="14">
        <v>3</v>
      </c>
      <c r="B8" s="15" t="s">
        <v>13</v>
      </c>
      <c r="C8" s="14">
        <v>1</v>
      </c>
      <c r="D8" s="14"/>
      <c r="E8" s="4">
        <f>D8/C8*100</f>
        <v>0</v>
      </c>
      <c r="F8" s="10">
        <v>12</v>
      </c>
      <c r="G8" s="16"/>
      <c r="H8" s="5">
        <f>G8/F8*100</f>
        <v>0</v>
      </c>
      <c r="I8" s="25"/>
      <c r="J8" s="25"/>
      <c r="K8" s="26"/>
      <c r="L8" s="27"/>
      <c r="M8" s="25"/>
      <c r="N8" s="27"/>
      <c r="O8" s="9">
        <v>10</v>
      </c>
      <c r="P8" s="10">
        <v>10</v>
      </c>
      <c r="Q8" s="5">
        <f t="shared" si="0"/>
        <v>100</v>
      </c>
      <c r="R8" s="11">
        <v>1</v>
      </c>
      <c r="S8" s="11">
        <v>1</v>
      </c>
      <c r="T8" s="2">
        <f t="shared" si="1"/>
        <v>100</v>
      </c>
      <c r="U8" s="11">
        <v>4</v>
      </c>
      <c r="V8" s="11">
        <v>1</v>
      </c>
      <c r="W8" s="2">
        <f t="shared" si="2"/>
        <v>25</v>
      </c>
      <c r="X8" s="11">
        <v>21</v>
      </c>
      <c r="Y8" s="11"/>
      <c r="Z8" s="12">
        <f>Y8/X8*100</f>
        <v>0</v>
      </c>
      <c r="AA8" s="7">
        <v>3</v>
      </c>
      <c r="AB8" s="14"/>
      <c r="AC8" s="2">
        <f t="shared" si="4"/>
        <v>0</v>
      </c>
      <c r="AD8" s="11">
        <v>52</v>
      </c>
      <c r="AE8" s="13">
        <f>D8+G8+P8+S8+V8+Y8+AB8</f>
        <v>12</v>
      </c>
      <c r="AF8" s="1">
        <f>AE8/AD8*100</f>
        <v>23.076923076923077</v>
      </c>
    </row>
    <row r="9" spans="1:32" ht="60" customHeight="1" x14ac:dyDescent="0.25">
      <c r="A9" s="14">
        <v>4</v>
      </c>
      <c r="B9" s="15" t="s">
        <v>14</v>
      </c>
      <c r="C9" s="23"/>
      <c r="D9" s="23"/>
      <c r="E9" s="24"/>
      <c r="F9" s="10">
        <v>3</v>
      </c>
      <c r="G9" s="10"/>
      <c r="H9" s="5">
        <f t="shared" ref="H9:H17" si="5">G9/F9*100</f>
        <v>0</v>
      </c>
      <c r="I9" s="10">
        <v>1</v>
      </c>
      <c r="J9" s="10">
        <v>1</v>
      </c>
      <c r="K9" s="5">
        <f t="shared" ref="K9:K15" si="6">J9/I9*100</f>
        <v>100</v>
      </c>
      <c r="L9" s="6">
        <v>4</v>
      </c>
      <c r="M9" s="10">
        <v>1</v>
      </c>
      <c r="N9" s="5">
        <f t="shared" ref="N9:N17" si="7">M9/L9*100</f>
        <v>25</v>
      </c>
      <c r="O9" s="9">
        <v>9</v>
      </c>
      <c r="P9" s="10"/>
      <c r="Q9" s="5">
        <f t="shared" si="0"/>
        <v>0</v>
      </c>
      <c r="R9" s="11">
        <v>1</v>
      </c>
      <c r="S9" s="11"/>
      <c r="T9" s="2">
        <f t="shared" si="1"/>
        <v>0</v>
      </c>
      <c r="U9" s="11">
        <v>4</v>
      </c>
      <c r="V9" s="11">
        <v>1</v>
      </c>
      <c r="W9" s="2">
        <f t="shared" si="2"/>
        <v>25</v>
      </c>
      <c r="X9" s="11">
        <v>21</v>
      </c>
      <c r="Y9" s="11"/>
      <c r="Z9" s="12">
        <f t="shared" ref="Z9:Z10" si="8">Y9/X9*100</f>
        <v>0</v>
      </c>
      <c r="AA9" s="7">
        <v>3</v>
      </c>
      <c r="AB9" s="7"/>
      <c r="AC9" s="2">
        <f t="shared" si="4"/>
        <v>0</v>
      </c>
      <c r="AD9" s="11">
        <v>46</v>
      </c>
      <c r="AE9" s="13">
        <f>G9+J9+M9+P9+S9+V9+Y9+AB9</f>
        <v>3</v>
      </c>
      <c r="AF9" s="1">
        <f t="shared" ref="AF9:AF17" si="9">AE9/AD9*100</f>
        <v>6.5217391304347823</v>
      </c>
    </row>
    <row r="10" spans="1:32" ht="60" customHeight="1" x14ac:dyDescent="0.25">
      <c r="A10" s="14">
        <v>5</v>
      </c>
      <c r="B10" s="15" t="s">
        <v>15</v>
      </c>
      <c r="C10" s="23"/>
      <c r="D10" s="23"/>
      <c r="E10" s="24"/>
      <c r="F10" s="10">
        <v>4</v>
      </c>
      <c r="G10" s="16"/>
      <c r="H10" s="5">
        <f t="shared" si="5"/>
        <v>0</v>
      </c>
      <c r="I10" s="10">
        <v>2</v>
      </c>
      <c r="J10" s="16">
        <v>1</v>
      </c>
      <c r="K10" s="5">
        <f t="shared" si="6"/>
        <v>50</v>
      </c>
      <c r="L10" s="6">
        <v>8</v>
      </c>
      <c r="M10" s="16">
        <v>1</v>
      </c>
      <c r="N10" s="5">
        <f t="shared" si="7"/>
        <v>12.5</v>
      </c>
      <c r="O10" s="9">
        <v>3</v>
      </c>
      <c r="P10" s="10">
        <v>3</v>
      </c>
      <c r="Q10" s="5">
        <f t="shared" si="0"/>
        <v>100</v>
      </c>
      <c r="R10" s="11">
        <v>1</v>
      </c>
      <c r="S10" s="14"/>
      <c r="T10" s="2">
        <f t="shared" si="1"/>
        <v>0</v>
      </c>
      <c r="U10" s="11">
        <v>4</v>
      </c>
      <c r="V10" s="14">
        <v>1</v>
      </c>
      <c r="W10" s="2">
        <f t="shared" si="2"/>
        <v>25</v>
      </c>
      <c r="X10" s="11">
        <v>31</v>
      </c>
      <c r="Y10" s="11">
        <v>2</v>
      </c>
      <c r="Z10" s="12">
        <f t="shared" si="8"/>
        <v>6.4516129032258061</v>
      </c>
      <c r="AA10" s="7">
        <v>2</v>
      </c>
      <c r="AB10" s="7"/>
      <c r="AC10" s="2">
        <f t="shared" si="4"/>
        <v>0</v>
      </c>
      <c r="AD10" s="11">
        <v>55</v>
      </c>
      <c r="AE10" s="13">
        <f>G10+J10+M10+P10+S10+V10+Y10+AB10</f>
        <v>8</v>
      </c>
      <c r="AF10" s="1">
        <f t="shared" si="9"/>
        <v>14.545454545454545</v>
      </c>
    </row>
    <row r="11" spans="1:32" ht="60" customHeight="1" x14ac:dyDescent="0.25">
      <c r="A11" s="14">
        <v>6</v>
      </c>
      <c r="B11" s="15" t="s">
        <v>23</v>
      </c>
      <c r="C11" s="11">
        <v>1</v>
      </c>
      <c r="D11" s="14"/>
      <c r="E11" s="4">
        <f t="shared" ref="E11:E15" si="10">D11/C11*100</f>
        <v>0</v>
      </c>
      <c r="F11" s="25"/>
      <c r="G11" s="25"/>
      <c r="H11" s="26"/>
      <c r="I11" s="25"/>
      <c r="J11" s="25"/>
      <c r="K11" s="26"/>
      <c r="L11" s="27"/>
      <c r="M11" s="25"/>
      <c r="N11" s="27"/>
      <c r="O11" s="28"/>
      <c r="P11" s="25"/>
      <c r="Q11" s="26"/>
      <c r="R11" s="11">
        <v>1</v>
      </c>
      <c r="S11" s="11">
        <v>1</v>
      </c>
      <c r="T11" s="2">
        <f t="shared" si="1"/>
        <v>100</v>
      </c>
      <c r="U11" s="11">
        <v>4</v>
      </c>
      <c r="V11" s="11">
        <v>1</v>
      </c>
      <c r="W11" s="2">
        <f t="shared" si="2"/>
        <v>25</v>
      </c>
      <c r="X11" s="11">
        <v>32</v>
      </c>
      <c r="Y11" s="11"/>
      <c r="Z11" s="12">
        <f>Y11/X11*100</f>
        <v>0</v>
      </c>
      <c r="AA11" s="26"/>
      <c r="AB11" s="26"/>
      <c r="AC11" s="26"/>
      <c r="AD11" s="11">
        <v>38</v>
      </c>
      <c r="AE11" s="13">
        <f>D11+S11+V11+Y11</f>
        <v>2</v>
      </c>
      <c r="AF11" s="1">
        <f t="shared" si="9"/>
        <v>5.2631578947368416</v>
      </c>
    </row>
    <row r="12" spans="1:32" ht="60" customHeight="1" x14ac:dyDescent="0.25">
      <c r="A12" s="14">
        <v>7</v>
      </c>
      <c r="B12" s="15" t="s">
        <v>24</v>
      </c>
      <c r="C12" s="23"/>
      <c r="D12" s="23"/>
      <c r="E12" s="24"/>
      <c r="F12" s="25"/>
      <c r="G12" s="25"/>
      <c r="H12" s="25"/>
      <c r="I12" s="25"/>
      <c r="J12" s="25"/>
      <c r="K12" s="26"/>
      <c r="L12" s="27"/>
      <c r="M12" s="25"/>
      <c r="N12" s="27"/>
      <c r="O12" s="9">
        <v>2</v>
      </c>
      <c r="P12" s="10"/>
      <c r="Q12" s="5">
        <f t="shared" si="0"/>
        <v>0</v>
      </c>
      <c r="R12" s="11">
        <v>1</v>
      </c>
      <c r="S12" s="11"/>
      <c r="T12" s="2">
        <f t="shared" si="1"/>
        <v>0</v>
      </c>
      <c r="U12" s="11">
        <v>4</v>
      </c>
      <c r="V12" s="11">
        <v>1</v>
      </c>
      <c r="W12" s="2">
        <f t="shared" si="2"/>
        <v>25</v>
      </c>
      <c r="X12" s="11">
        <v>18</v>
      </c>
      <c r="Y12" s="11"/>
      <c r="Z12" s="12">
        <f t="shared" si="3"/>
        <v>0</v>
      </c>
      <c r="AA12" s="26"/>
      <c r="AB12" s="26"/>
      <c r="AC12" s="26"/>
      <c r="AD12" s="11">
        <v>26</v>
      </c>
      <c r="AE12" s="13">
        <f>P12+S12+V12+Y12</f>
        <v>1</v>
      </c>
      <c r="AF12" s="1">
        <f t="shared" si="9"/>
        <v>3.8461538461538463</v>
      </c>
    </row>
    <row r="13" spans="1:32" ht="60" customHeight="1" x14ac:dyDescent="0.25">
      <c r="A13" s="14">
        <v>8</v>
      </c>
      <c r="B13" s="15" t="s">
        <v>16</v>
      </c>
      <c r="C13" s="23"/>
      <c r="D13" s="23"/>
      <c r="E13" s="24"/>
      <c r="F13" s="10">
        <v>7</v>
      </c>
      <c r="G13" s="10"/>
      <c r="H13" s="5">
        <f t="shared" si="5"/>
        <v>0</v>
      </c>
      <c r="I13" s="25"/>
      <c r="J13" s="25"/>
      <c r="K13" s="26"/>
      <c r="L13" s="27"/>
      <c r="M13" s="25"/>
      <c r="N13" s="27"/>
      <c r="O13" s="9">
        <v>4</v>
      </c>
      <c r="P13" s="10"/>
      <c r="Q13" s="5">
        <f t="shared" si="0"/>
        <v>0</v>
      </c>
      <c r="R13" s="11">
        <v>1</v>
      </c>
      <c r="S13" s="11"/>
      <c r="T13" s="2">
        <f t="shared" si="1"/>
        <v>0</v>
      </c>
      <c r="U13" s="11">
        <v>4</v>
      </c>
      <c r="V13" s="11">
        <v>1</v>
      </c>
      <c r="W13" s="2">
        <f t="shared" si="2"/>
        <v>25</v>
      </c>
      <c r="X13" s="11">
        <v>11</v>
      </c>
      <c r="Y13" s="11"/>
      <c r="Z13" s="12">
        <f t="shared" si="3"/>
        <v>0</v>
      </c>
      <c r="AA13" s="26"/>
      <c r="AB13" s="26"/>
      <c r="AC13" s="26"/>
      <c r="AD13" s="11">
        <v>27</v>
      </c>
      <c r="AE13" s="13">
        <f>G13+P13+S13+V13+Y13</f>
        <v>1</v>
      </c>
      <c r="AF13" s="1">
        <f t="shared" si="9"/>
        <v>3.7037037037037033</v>
      </c>
    </row>
    <row r="14" spans="1:32" ht="60" customHeight="1" x14ac:dyDescent="0.25">
      <c r="A14" s="14">
        <v>9</v>
      </c>
      <c r="B14" s="15" t="s">
        <v>17</v>
      </c>
      <c r="C14" s="23"/>
      <c r="D14" s="23"/>
      <c r="E14" s="24"/>
      <c r="F14" s="10">
        <v>10</v>
      </c>
      <c r="G14" s="10"/>
      <c r="H14" s="5">
        <f t="shared" si="5"/>
        <v>0</v>
      </c>
      <c r="I14" s="10">
        <v>1</v>
      </c>
      <c r="J14" s="10"/>
      <c r="K14" s="5">
        <f t="shared" si="6"/>
        <v>0</v>
      </c>
      <c r="L14" s="6">
        <v>4</v>
      </c>
      <c r="M14" s="10">
        <v>1</v>
      </c>
      <c r="N14" s="5">
        <f t="shared" si="7"/>
        <v>25</v>
      </c>
      <c r="O14" s="9">
        <v>5</v>
      </c>
      <c r="P14" s="10">
        <v>2</v>
      </c>
      <c r="Q14" s="5">
        <f t="shared" si="0"/>
        <v>40</v>
      </c>
      <c r="R14" s="11">
        <v>1</v>
      </c>
      <c r="S14" s="11"/>
      <c r="T14" s="2">
        <f t="shared" si="1"/>
        <v>0</v>
      </c>
      <c r="U14" s="11">
        <v>4</v>
      </c>
      <c r="V14" s="11">
        <v>1</v>
      </c>
      <c r="W14" s="2">
        <f t="shared" si="2"/>
        <v>25</v>
      </c>
      <c r="X14" s="11">
        <v>12</v>
      </c>
      <c r="Y14" s="11">
        <v>4</v>
      </c>
      <c r="Z14" s="2">
        <f t="shared" si="3"/>
        <v>33.333333333333329</v>
      </c>
      <c r="AA14" s="7">
        <v>2</v>
      </c>
      <c r="AB14" s="7"/>
      <c r="AC14" s="2">
        <f t="shared" si="4"/>
        <v>0</v>
      </c>
      <c r="AD14" s="11">
        <v>39</v>
      </c>
      <c r="AE14" s="13">
        <f>G14+J14+M14+P14+S14+V14+Y14+AB14</f>
        <v>8</v>
      </c>
      <c r="AF14" s="1">
        <f t="shared" si="9"/>
        <v>20.512820512820511</v>
      </c>
    </row>
    <row r="15" spans="1:32" ht="60" customHeight="1" x14ac:dyDescent="0.25">
      <c r="A15" s="14">
        <v>10</v>
      </c>
      <c r="B15" s="15" t="s">
        <v>18</v>
      </c>
      <c r="C15" s="14">
        <v>1</v>
      </c>
      <c r="D15" s="14"/>
      <c r="E15" s="4">
        <f t="shared" si="10"/>
        <v>0</v>
      </c>
      <c r="F15" s="10">
        <v>25</v>
      </c>
      <c r="G15" s="10"/>
      <c r="H15" s="5">
        <f t="shared" si="5"/>
        <v>0</v>
      </c>
      <c r="I15" s="10">
        <v>2</v>
      </c>
      <c r="J15" s="10"/>
      <c r="K15" s="5">
        <f t="shared" si="6"/>
        <v>0</v>
      </c>
      <c r="L15" s="6">
        <v>8</v>
      </c>
      <c r="M15" s="10">
        <v>2</v>
      </c>
      <c r="N15" s="5">
        <f t="shared" si="7"/>
        <v>25</v>
      </c>
      <c r="O15" s="22"/>
      <c r="P15" s="20"/>
      <c r="Q15" s="21"/>
      <c r="R15" s="11">
        <v>1</v>
      </c>
      <c r="S15" s="11"/>
      <c r="T15" s="2">
        <f t="shared" si="1"/>
        <v>0</v>
      </c>
      <c r="U15" s="11">
        <v>4</v>
      </c>
      <c r="V15" s="11">
        <v>1</v>
      </c>
      <c r="W15" s="2">
        <f t="shared" si="2"/>
        <v>25</v>
      </c>
      <c r="X15" s="11">
        <v>16</v>
      </c>
      <c r="Y15" s="11"/>
      <c r="Z15" s="12">
        <f t="shared" si="3"/>
        <v>0</v>
      </c>
      <c r="AA15" s="26"/>
      <c r="AB15" s="23"/>
      <c r="AC15" s="23"/>
      <c r="AD15" s="11">
        <v>57</v>
      </c>
      <c r="AE15" s="13">
        <f>D15+G15+J15+M15+S15+V15+Y15</f>
        <v>3</v>
      </c>
      <c r="AF15" s="1">
        <f t="shared" si="9"/>
        <v>5.2631578947368416</v>
      </c>
    </row>
    <row r="16" spans="1:32" ht="60" customHeight="1" x14ac:dyDescent="0.25">
      <c r="A16" s="14">
        <v>11</v>
      </c>
      <c r="B16" s="15" t="s">
        <v>19</v>
      </c>
      <c r="C16" s="23"/>
      <c r="D16" s="23"/>
      <c r="E16" s="24"/>
      <c r="F16" s="25"/>
      <c r="G16" s="25"/>
      <c r="H16" s="26"/>
      <c r="I16" s="25"/>
      <c r="J16" s="25"/>
      <c r="K16" s="26"/>
      <c r="L16" s="27"/>
      <c r="M16" s="25"/>
      <c r="N16" s="27"/>
      <c r="O16" s="9">
        <v>4</v>
      </c>
      <c r="P16" s="10"/>
      <c r="Q16" s="5">
        <f t="shared" si="0"/>
        <v>0</v>
      </c>
      <c r="R16" s="11">
        <v>1</v>
      </c>
      <c r="S16" s="11"/>
      <c r="T16" s="2">
        <f t="shared" si="1"/>
        <v>0</v>
      </c>
      <c r="U16" s="11">
        <v>4</v>
      </c>
      <c r="V16" s="11">
        <v>1</v>
      </c>
      <c r="W16" s="2">
        <f t="shared" si="2"/>
        <v>25</v>
      </c>
      <c r="X16" s="23"/>
      <c r="Y16" s="23"/>
      <c r="Z16" s="23"/>
      <c r="AA16" s="29"/>
      <c r="AB16" s="29"/>
      <c r="AC16" s="29"/>
      <c r="AD16" s="11">
        <v>9</v>
      </c>
      <c r="AE16" s="13">
        <f>P16+S16+V16</f>
        <v>1</v>
      </c>
      <c r="AF16" s="1">
        <f t="shared" si="9"/>
        <v>11.111111111111111</v>
      </c>
    </row>
    <row r="17" spans="1:32" ht="60" customHeight="1" x14ac:dyDescent="0.25">
      <c r="A17" s="39" t="s">
        <v>27</v>
      </c>
      <c r="B17" s="40"/>
      <c r="C17" s="30">
        <f>SUM(C8:C16)</f>
        <v>3</v>
      </c>
      <c r="D17" s="30">
        <f>SUM(D8:D16)</f>
        <v>0</v>
      </c>
      <c r="E17" s="31">
        <f>D17/C17*100</f>
        <v>0</v>
      </c>
      <c r="F17" s="32">
        <f>SUM(F6:F16)</f>
        <v>61</v>
      </c>
      <c r="G17" s="32">
        <f>SUM(G6:G16)</f>
        <v>0</v>
      </c>
      <c r="H17" s="31">
        <f t="shared" si="5"/>
        <v>0</v>
      </c>
      <c r="I17" s="32">
        <f>SUM(I6:I16)</f>
        <v>7</v>
      </c>
      <c r="J17" s="32">
        <f t="shared" ref="J17:AA17" si="11">SUM(J6:J16)</f>
        <v>2</v>
      </c>
      <c r="K17" s="31">
        <f>J17/I17*100</f>
        <v>28.571428571428569</v>
      </c>
      <c r="L17" s="32">
        <f>SUM(L6:L16)</f>
        <v>28</v>
      </c>
      <c r="M17" s="32">
        <f t="shared" ref="M17" si="12">SUM(M6:M16)</f>
        <v>6</v>
      </c>
      <c r="N17" s="31">
        <f t="shared" si="7"/>
        <v>21.428571428571427</v>
      </c>
      <c r="O17" s="33">
        <f t="shared" si="11"/>
        <v>68</v>
      </c>
      <c r="P17" s="32">
        <f t="shared" si="11"/>
        <v>15</v>
      </c>
      <c r="Q17" s="31">
        <f>P17/O17*100</f>
        <v>22.058823529411764</v>
      </c>
      <c r="R17" s="30">
        <f t="shared" si="11"/>
        <v>11</v>
      </c>
      <c r="S17" s="30">
        <f t="shared" si="11"/>
        <v>2</v>
      </c>
      <c r="T17" s="31">
        <f t="shared" si="1"/>
        <v>18.181818181818183</v>
      </c>
      <c r="U17" s="30">
        <f t="shared" ref="U17:V17" si="13">SUM(U6:U16)</f>
        <v>44</v>
      </c>
      <c r="V17" s="30">
        <f t="shared" si="13"/>
        <v>11</v>
      </c>
      <c r="W17" s="31">
        <f t="shared" si="2"/>
        <v>25</v>
      </c>
      <c r="X17" s="30">
        <f t="shared" si="11"/>
        <v>177</v>
      </c>
      <c r="Y17" s="30">
        <f>SUM(Y6:Y16)</f>
        <v>7</v>
      </c>
      <c r="Z17" s="31">
        <f>Y17/X17*100</f>
        <v>3.9548022598870061</v>
      </c>
      <c r="AA17" s="32">
        <f t="shared" si="11"/>
        <v>17</v>
      </c>
      <c r="AB17" s="30">
        <f>SUM(AB6:AB16)</f>
        <v>0</v>
      </c>
      <c r="AC17" s="34">
        <f t="shared" ref="AC17" si="14">AB17/AA17*100</f>
        <v>0</v>
      </c>
      <c r="AD17" s="32">
        <f t="shared" ref="AD17" si="15">SUM(AD6:AD16)</f>
        <v>417</v>
      </c>
      <c r="AE17" s="32">
        <f>SUM(AE6:AE16)</f>
        <v>43</v>
      </c>
      <c r="AF17" s="35">
        <f t="shared" si="9"/>
        <v>10.311750599520384</v>
      </c>
    </row>
  </sheetData>
  <mergeCells count="15">
    <mergeCell ref="A17:B17"/>
    <mergeCell ref="A1:AF1"/>
    <mergeCell ref="A2:AF2"/>
    <mergeCell ref="A4:A5"/>
    <mergeCell ref="B4:B5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</mergeCells>
  <pageMargins left="0.7" right="0.7" top="0.75" bottom="0.75" header="0.3" footer="0.3"/>
  <pageSetup scale="4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17"/>
  <sheetViews>
    <sheetView view="pageBreakPreview" topLeftCell="A4" zoomScaleNormal="100" zoomScaleSheetLayoutView="100" workbookViewId="0">
      <selection activeCell="A6" sqref="A6:XFD6"/>
    </sheetView>
  </sheetViews>
  <sheetFormatPr defaultRowHeight="15" x14ac:dyDescent="0.25"/>
  <cols>
    <col min="1" max="1" width="7.140625" customWidth="1"/>
    <col min="2" max="2" width="25" customWidth="1"/>
    <col min="3" max="4" width="6.7109375" customWidth="1"/>
    <col min="5" max="5" width="7.5703125" customWidth="1"/>
    <col min="6" max="7" width="6.7109375" customWidth="1"/>
    <col min="8" max="8" width="7.28515625" customWidth="1"/>
    <col min="9" max="10" width="6.7109375" customWidth="1"/>
    <col min="11" max="11" width="7.5703125" customWidth="1"/>
    <col min="12" max="12" width="6.42578125" customWidth="1"/>
    <col min="13" max="13" width="6.28515625" customWidth="1"/>
    <col min="14" max="14" width="7.28515625" customWidth="1"/>
    <col min="15" max="16" width="6.7109375" customWidth="1"/>
    <col min="17" max="17" width="7.42578125" customWidth="1"/>
    <col min="18" max="19" width="6.7109375" customWidth="1"/>
    <col min="20" max="23" width="7.5703125" customWidth="1"/>
    <col min="24" max="25" width="6.7109375" customWidth="1"/>
    <col min="26" max="26" width="7.5703125" customWidth="1"/>
    <col min="27" max="28" width="6.7109375" customWidth="1"/>
    <col min="29" max="29" width="7.85546875" customWidth="1"/>
    <col min="30" max="30" width="7.7109375" customWidth="1"/>
    <col min="31" max="31" width="7.85546875" customWidth="1"/>
    <col min="32" max="32" width="10.140625" customWidth="1"/>
  </cols>
  <sheetData>
    <row r="1" spans="1:34" ht="18.75" x14ac:dyDescent="0.25">
      <c r="A1" s="44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4" ht="18.75" x14ac:dyDescent="0.25">
      <c r="A2" s="44" t="s">
        <v>32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4" x14ac:dyDescent="0.25">
      <c r="E3" s="3"/>
      <c r="H3" s="3"/>
      <c r="K3" s="3"/>
      <c r="L3" s="3"/>
      <c r="M3" s="3"/>
      <c r="N3" s="3"/>
      <c r="Q3" s="3"/>
      <c r="T3" s="3"/>
      <c r="U3" s="3"/>
      <c r="V3" s="3"/>
      <c r="W3" s="3"/>
      <c r="Z3" s="3"/>
    </row>
    <row r="4" spans="1:34" ht="60" customHeight="1" x14ac:dyDescent="0.25">
      <c r="A4" s="45" t="s">
        <v>0</v>
      </c>
      <c r="B4" s="45" t="s">
        <v>1</v>
      </c>
      <c r="C4" s="41" t="s">
        <v>2</v>
      </c>
      <c r="D4" s="42"/>
      <c r="E4" s="43"/>
      <c r="F4" s="41" t="s">
        <v>3</v>
      </c>
      <c r="G4" s="42"/>
      <c r="H4" s="43"/>
      <c r="I4" s="41" t="s">
        <v>4</v>
      </c>
      <c r="J4" s="42"/>
      <c r="K4" s="43"/>
      <c r="L4" s="41" t="s">
        <v>26</v>
      </c>
      <c r="M4" s="42"/>
      <c r="N4" s="43"/>
      <c r="O4" s="41" t="s">
        <v>5</v>
      </c>
      <c r="P4" s="42"/>
      <c r="Q4" s="43"/>
      <c r="R4" s="41" t="s">
        <v>6</v>
      </c>
      <c r="S4" s="42"/>
      <c r="T4" s="43"/>
      <c r="U4" s="41" t="s">
        <v>28</v>
      </c>
      <c r="V4" s="42"/>
      <c r="W4" s="43"/>
      <c r="X4" s="41" t="s">
        <v>7</v>
      </c>
      <c r="Y4" s="42"/>
      <c r="Z4" s="43"/>
      <c r="AA4" s="41" t="s">
        <v>21</v>
      </c>
      <c r="AB4" s="42"/>
      <c r="AC4" s="43"/>
      <c r="AD4" s="41" t="s">
        <v>8</v>
      </c>
      <c r="AE4" s="42"/>
      <c r="AF4" s="43"/>
    </row>
    <row r="5" spans="1:34" ht="30" customHeight="1" x14ac:dyDescent="0.25">
      <c r="A5" s="45"/>
      <c r="B5" s="45"/>
      <c r="C5" s="17" t="s">
        <v>9</v>
      </c>
      <c r="D5" s="18" t="s">
        <v>10</v>
      </c>
      <c r="E5" s="19" t="s">
        <v>22</v>
      </c>
      <c r="F5" s="17" t="s">
        <v>9</v>
      </c>
      <c r="G5" s="18" t="s">
        <v>10</v>
      </c>
      <c r="H5" s="19" t="s">
        <v>22</v>
      </c>
      <c r="I5" s="17" t="s">
        <v>9</v>
      </c>
      <c r="J5" s="18" t="s">
        <v>10</v>
      </c>
      <c r="K5" s="19" t="s">
        <v>22</v>
      </c>
      <c r="L5" s="17" t="s">
        <v>9</v>
      </c>
      <c r="M5" s="17" t="s">
        <v>10</v>
      </c>
      <c r="N5" s="19" t="s">
        <v>22</v>
      </c>
      <c r="O5" s="17" t="s">
        <v>9</v>
      </c>
      <c r="P5" s="18" t="s">
        <v>10</v>
      </c>
      <c r="Q5" s="19" t="s">
        <v>20</v>
      </c>
      <c r="R5" s="17" t="s">
        <v>9</v>
      </c>
      <c r="S5" s="18" t="s">
        <v>10</v>
      </c>
      <c r="T5" s="19" t="s">
        <v>22</v>
      </c>
      <c r="U5" s="17" t="s">
        <v>9</v>
      </c>
      <c r="V5" s="18" t="s">
        <v>10</v>
      </c>
      <c r="W5" s="19" t="s">
        <v>22</v>
      </c>
      <c r="X5" s="17" t="s">
        <v>9</v>
      </c>
      <c r="Y5" s="18" t="s">
        <v>10</v>
      </c>
      <c r="Z5" s="19" t="s">
        <v>22</v>
      </c>
      <c r="AA5" s="17" t="s">
        <v>9</v>
      </c>
      <c r="AB5" s="18" t="s">
        <v>10</v>
      </c>
      <c r="AC5" s="19" t="s">
        <v>22</v>
      </c>
      <c r="AD5" s="17" t="s">
        <v>9</v>
      </c>
      <c r="AE5" s="18" t="s">
        <v>10</v>
      </c>
      <c r="AF5" s="19" t="s">
        <v>22</v>
      </c>
    </row>
    <row r="6" spans="1:34" ht="60" customHeight="1" x14ac:dyDescent="0.25">
      <c r="A6" s="7">
        <v>1</v>
      </c>
      <c r="B6" s="8" t="s">
        <v>11</v>
      </c>
      <c r="C6" s="23"/>
      <c r="D6" s="23"/>
      <c r="E6" s="24"/>
      <c r="F6" s="25"/>
      <c r="G6" s="25"/>
      <c r="H6" s="26"/>
      <c r="I6" s="25"/>
      <c r="J6" s="25"/>
      <c r="K6" s="26"/>
      <c r="L6" s="26"/>
      <c r="M6" s="25"/>
      <c r="N6" s="26"/>
      <c r="O6" s="9">
        <v>27</v>
      </c>
      <c r="P6" s="10">
        <v>27</v>
      </c>
      <c r="Q6" s="5">
        <f>P6/O6*100</f>
        <v>100</v>
      </c>
      <c r="R6" s="11">
        <v>1</v>
      </c>
      <c r="S6" s="11"/>
      <c r="T6" s="2">
        <f>S6/R6*100</f>
        <v>0</v>
      </c>
      <c r="U6" s="11">
        <v>4</v>
      </c>
      <c r="V6" s="11">
        <v>1</v>
      </c>
      <c r="W6" s="2">
        <f>V6/U6*100</f>
        <v>25</v>
      </c>
      <c r="X6" s="11">
        <v>2</v>
      </c>
      <c r="Y6" s="11">
        <v>1</v>
      </c>
      <c r="Z6" s="12">
        <f>Y6/X6*100</f>
        <v>50</v>
      </c>
      <c r="AA6" s="7">
        <v>2</v>
      </c>
      <c r="AB6" s="7">
        <v>2</v>
      </c>
      <c r="AC6" s="2">
        <f>AB6/AA6*100</f>
        <v>100</v>
      </c>
      <c r="AD6" s="11">
        <v>36</v>
      </c>
      <c r="AE6" s="13">
        <f>P6+S6+V6+Y6+AB6</f>
        <v>31</v>
      </c>
      <c r="AF6" s="1">
        <f>AE6/AD6*100</f>
        <v>86.111111111111114</v>
      </c>
    </row>
    <row r="7" spans="1:34" ht="60" customHeight="1" x14ac:dyDescent="0.25">
      <c r="A7" s="14">
        <v>2</v>
      </c>
      <c r="B7" s="15" t="s">
        <v>12</v>
      </c>
      <c r="C7" s="23"/>
      <c r="D7" s="23"/>
      <c r="E7" s="24"/>
      <c r="F7" s="25"/>
      <c r="G7" s="25"/>
      <c r="H7" s="26"/>
      <c r="I7" s="10">
        <v>1</v>
      </c>
      <c r="J7" s="10"/>
      <c r="K7" s="5">
        <f>J7/I7*100</f>
        <v>0</v>
      </c>
      <c r="L7" s="6">
        <v>4</v>
      </c>
      <c r="M7" s="10">
        <v>1</v>
      </c>
      <c r="N7" s="5">
        <f>M7/L7*100</f>
        <v>25</v>
      </c>
      <c r="O7" s="9">
        <v>4</v>
      </c>
      <c r="P7" s="10"/>
      <c r="Q7" s="5">
        <f t="shared" ref="Q7:Q16" si="0">P7/O7*100</f>
        <v>0</v>
      </c>
      <c r="R7" s="11">
        <v>1</v>
      </c>
      <c r="S7" s="11"/>
      <c r="T7" s="2">
        <f t="shared" ref="T7:T17" si="1">S7/R7*100</f>
        <v>0</v>
      </c>
      <c r="U7" s="11">
        <v>4</v>
      </c>
      <c r="V7" s="11">
        <v>1</v>
      </c>
      <c r="W7" s="2">
        <f t="shared" ref="W7:W17" si="2">V7/U7*100</f>
        <v>25</v>
      </c>
      <c r="X7" s="11">
        <v>13</v>
      </c>
      <c r="Y7" s="11"/>
      <c r="Z7" s="12">
        <f t="shared" ref="Z7:Z15" si="3">Y7/X7*100</f>
        <v>0</v>
      </c>
      <c r="AA7" s="7">
        <v>5</v>
      </c>
      <c r="AB7" s="7"/>
      <c r="AC7" s="2">
        <f t="shared" ref="AC7:AC14" si="4">AB7/AA7*100</f>
        <v>0</v>
      </c>
      <c r="AD7" s="11">
        <v>32</v>
      </c>
      <c r="AE7" s="13">
        <f>J7+M7+P7+S7+V7+Y7+AB7</f>
        <v>2</v>
      </c>
      <c r="AF7" s="1">
        <f>AE7/AD7*100</f>
        <v>6.25</v>
      </c>
    </row>
    <row r="8" spans="1:34" ht="60" customHeight="1" x14ac:dyDescent="0.25">
      <c r="A8" s="14">
        <v>3</v>
      </c>
      <c r="B8" s="15" t="s">
        <v>13</v>
      </c>
      <c r="C8" s="14">
        <v>1</v>
      </c>
      <c r="D8" s="14"/>
      <c r="E8" s="4">
        <f>D8/C8*100</f>
        <v>0</v>
      </c>
      <c r="F8" s="10">
        <v>12</v>
      </c>
      <c r="G8" s="16">
        <v>1</v>
      </c>
      <c r="H8" s="5">
        <f>G8/F8*100</f>
        <v>8.3333333333333321</v>
      </c>
      <c r="I8" s="25"/>
      <c r="J8" s="25"/>
      <c r="K8" s="26"/>
      <c r="L8" s="27"/>
      <c r="M8" s="25"/>
      <c r="N8" s="27"/>
      <c r="O8" s="9">
        <v>10</v>
      </c>
      <c r="P8" s="10">
        <v>10</v>
      </c>
      <c r="Q8" s="5">
        <f t="shared" si="0"/>
        <v>100</v>
      </c>
      <c r="R8" s="11">
        <v>1</v>
      </c>
      <c r="S8" s="11">
        <v>1</v>
      </c>
      <c r="T8" s="2">
        <f t="shared" si="1"/>
        <v>100</v>
      </c>
      <c r="U8" s="11">
        <v>4</v>
      </c>
      <c r="V8" s="11">
        <v>1</v>
      </c>
      <c r="W8" s="2">
        <f t="shared" si="2"/>
        <v>25</v>
      </c>
      <c r="X8" s="11">
        <v>21</v>
      </c>
      <c r="Y8" s="11">
        <v>2</v>
      </c>
      <c r="Z8" s="12">
        <f>Y8/X8*100</f>
        <v>9.5238095238095237</v>
      </c>
      <c r="AA8" s="7">
        <v>3</v>
      </c>
      <c r="AB8" s="14"/>
      <c r="AC8" s="2">
        <f t="shared" si="4"/>
        <v>0</v>
      </c>
      <c r="AD8" s="11">
        <v>52</v>
      </c>
      <c r="AE8" s="13">
        <f>D8+G8+P8+S8+V8+Y8+AB8</f>
        <v>15</v>
      </c>
      <c r="AF8" s="1">
        <f>AE8/AD8*100</f>
        <v>28.846153846153843</v>
      </c>
    </row>
    <row r="9" spans="1:34" ht="60" customHeight="1" x14ac:dyDescent="0.25">
      <c r="A9" s="14">
        <v>4</v>
      </c>
      <c r="B9" s="15" t="s">
        <v>14</v>
      </c>
      <c r="C9" s="23"/>
      <c r="D9" s="23"/>
      <c r="E9" s="24"/>
      <c r="F9" s="10">
        <v>3</v>
      </c>
      <c r="G9" s="10"/>
      <c r="H9" s="5">
        <f t="shared" ref="H9:H17" si="5">G9/F9*100</f>
        <v>0</v>
      </c>
      <c r="I9" s="10">
        <v>1</v>
      </c>
      <c r="J9" s="10">
        <v>1</v>
      </c>
      <c r="K9" s="5">
        <f t="shared" ref="K9:K15" si="6">J9/I9*100</f>
        <v>100</v>
      </c>
      <c r="L9" s="6">
        <v>4</v>
      </c>
      <c r="M9" s="10">
        <v>1</v>
      </c>
      <c r="N9" s="5">
        <f t="shared" ref="N9:N17" si="7">M9/L9*100</f>
        <v>25</v>
      </c>
      <c r="O9" s="9">
        <v>9</v>
      </c>
      <c r="P9" s="10"/>
      <c r="Q9" s="5">
        <f t="shared" si="0"/>
        <v>0</v>
      </c>
      <c r="R9" s="11">
        <v>1</v>
      </c>
      <c r="S9" s="11"/>
      <c r="T9" s="2">
        <f t="shared" si="1"/>
        <v>0</v>
      </c>
      <c r="U9" s="11">
        <v>4</v>
      </c>
      <c r="V9" s="11">
        <v>1</v>
      </c>
      <c r="W9" s="2">
        <f t="shared" si="2"/>
        <v>25</v>
      </c>
      <c r="X9" s="11">
        <v>21</v>
      </c>
      <c r="Y9" s="11">
        <v>1</v>
      </c>
      <c r="Z9" s="12">
        <f t="shared" ref="Z9:Z10" si="8">Y9/X9*100</f>
        <v>4.7619047619047619</v>
      </c>
      <c r="AA9" s="7">
        <v>3</v>
      </c>
      <c r="AB9" s="7"/>
      <c r="AC9" s="2">
        <f t="shared" si="4"/>
        <v>0</v>
      </c>
      <c r="AD9" s="11">
        <v>46</v>
      </c>
      <c r="AE9" s="13">
        <f>G9+J9+M9+P9+S9+V9+Y9+AB9</f>
        <v>4</v>
      </c>
      <c r="AF9" s="1">
        <f t="shared" ref="AF9:AF17" si="9">AE9/AD9*100</f>
        <v>8.695652173913043</v>
      </c>
      <c r="AH9" t="s">
        <v>33</v>
      </c>
    </row>
    <row r="10" spans="1:34" ht="60" customHeight="1" x14ac:dyDescent="0.25">
      <c r="A10" s="14">
        <v>5</v>
      </c>
      <c r="B10" s="15" t="s">
        <v>15</v>
      </c>
      <c r="C10" s="23"/>
      <c r="D10" s="23"/>
      <c r="E10" s="24"/>
      <c r="F10" s="10">
        <v>4</v>
      </c>
      <c r="G10" s="16"/>
      <c r="H10" s="5">
        <f t="shared" si="5"/>
        <v>0</v>
      </c>
      <c r="I10" s="10">
        <v>2</v>
      </c>
      <c r="J10" s="16">
        <v>1</v>
      </c>
      <c r="K10" s="5">
        <f t="shared" si="6"/>
        <v>50</v>
      </c>
      <c r="L10" s="6">
        <v>8</v>
      </c>
      <c r="M10" s="16">
        <v>1</v>
      </c>
      <c r="N10" s="5">
        <f t="shared" si="7"/>
        <v>12.5</v>
      </c>
      <c r="O10" s="9">
        <v>3</v>
      </c>
      <c r="P10" s="10">
        <v>3</v>
      </c>
      <c r="Q10" s="5">
        <f t="shared" si="0"/>
        <v>100</v>
      </c>
      <c r="R10" s="11">
        <v>1</v>
      </c>
      <c r="S10" s="14"/>
      <c r="T10" s="2">
        <f t="shared" si="1"/>
        <v>0</v>
      </c>
      <c r="U10" s="11">
        <v>4</v>
      </c>
      <c r="V10" s="14">
        <v>1</v>
      </c>
      <c r="W10" s="2">
        <f t="shared" si="2"/>
        <v>25</v>
      </c>
      <c r="X10" s="11">
        <v>31</v>
      </c>
      <c r="Y10" s="11">
        <v>4</v>
      </c>
      <c r="Z10" s="12">
        <f t="shared" si="8"/>
        <v>12.903225806451612</v>
      </c>
      <c r="AA10" s="7">
        <v>2</v>
      </c>
      <c r="AB10" s="7"/>
      <c r="AC10" s="2">
        <f t="shared" si="4"/>
        <v>0</v>
      </c>
      <c r="AD10" s="11">
        <v>55</v>
      </c>
      <c r="AE10" s="13">
        <f>G10+J10+M10+P10+S10+V10+Y10+AB10</f>
        <v>10</v>
      </c>
      <c r="AF10" s="1">
        <f t="shared" si="9"/>
        <v>18.181818181818183</v>
      </c>
    </row>
    <row r="11" spans="1:34" ht="60" customHeight="1" x14ac:dyDescent="0.25">
      <c r="A11" s="14">
        <v>6</v>
      </c>
      <c r="B11" s="15" t="s">
        <v>23</v>
      </c>
      <c r="C11" s="11">
        <v>1</v>
      </c>
      <c r="D11" s="14"/>
      <c r="E11" s="4">
        <f t="shared" ref="E11:E15" si="10">D11/C11*100</f>
        <v>0</v>
      </c>
      <c r="F11" s="25"/>
      <c r="G11" s="25"/>
      <c r="H11" s="26"/>
      <c r="I11" s="25"/>
      <c r="J11" s="25"/>
      <c r="K11" s="26"/>
      <c r="L11" s="27"/>
      <c r="M11" s="25"/>
      <c r="N11" s="27"/>
      <c r="O11" s="28"/>
      <c r="P11" s="25"/>
      <c r="Q11" s="26"/>
      <c r="R11" s="11">
        <v>1</v>
      </c>
      <c r="S11" s="11">
        <v>1</v>
      </c>
      <c r="T11" s="2">
        <f t="shared" si="1"/>
        <v>100</v>
      </c>
      <c r="U11" s="11">
        <v>4</v>
      </c>
      <c r="V11" s="11">
        <v>1</v>
      </c>
      <c r="W11" s="2">
        <f t="shared" si="2"/>
        <v>25</v>
      </c>
      <c r="X11" s="11">
        <v>32</v>
      </c>
      <c r="Y11" s="11"/>
      <c r="Z11" s="12">
        <f>Y11/X11*100</f>
        <v>0</v>
      </c>
      <c r="AA11" s="26"/>
      <c r="AB11" s="26"/>
      <c r="AC11" s="26"/>
      <c r="AD11" s="11">
        <v>38</v>
      </c>
      <c r="AE11" s="13">
        <f>D11+S11+V11+Y11</f>
        <v>2</v>
      </c>
      <c r="AF11" s="1">
        <f t="shared" si="9"/>
        <v>5.2631578947368416</v>
      </c>
    </row>
    <row r="12" spans="1:34" ht="60" customHeight="1" x14ac:dyDescent="0.25">
      <c r="A12" s="14">
        <v>7</v>
      </c>
      <c r="B12" s="15" t="s">
        <v>24</v>
      </c>
      <c r="C12" s="23"/>
      <c r="D12" s="23"/>
      <c r="E12" s="24"/>
      <c r="F12" s="25"/>
      <c r="G12" s="25"/>
      <c r="H12" s="25"/>
      <c r="I12" s="25"/>
      <c r="J12" s="25"/>
      <c r="K12" s="26"/>
      <c r="L12" s="27"/>
      <c r="M12" s="25"/>
      <c r="N12" s="27"/>
      <c r="O12" s="9">
        <v>2</v>
      </c>
      <c r="P12" s="10"/>
      <c r="Q12" s="5">
        <f t="shared" si="0"/>
        <v>0</v>
      </c>
      <c r="R12" s="11">
        <v>1</v>
      </c>
      <c r="S12" s="11"/>
      <c r="T12" s="2">
        <f t="shared" si="1"/>
        <v>0</v>
      </c>
      <c r="U12" s="11">
        <v>4</v>
      </c>
      <c r="V12" s="11">
        <v>1</v>
      </c>
      <c r="W12" s="2">
        <f t="shared" si="2"/>
        <v>25</v>
      </c>
      <c r="X12" s="11">
        <v>18</v>
      </c>
      <c r="Y12" s="11"/>
      <c r="Z12" s="12">
        <f t="shared" si="3"/>
        <v>0</v>
      </c>
      <c r="AA12" s="26"/>
      <c r="AB12" s="26"/>
      <c r="AC12" s="26"/>
      <c r="AD12" s="11">
        <v>26</v>
      </c>
      <c r="AE12" s="13">
        <f>P12+S12+V12+Y12</f>
        <v>1</v>
      </c>
      <c r="AF12" s="1">
        <f t="shared" si="9"/>
        <v>3.8461538461538463</v>
      </c>
    </row>
    <row r="13" spans="1:34" ht="60" customHeight="1" x14ac:dyDescent="0.25">
      <c r="A13" s="14">
        <v>8</v>
      </c>
      <c r="B13" s="15" t="s">
        <v>16</v>
      </c>
      <c r="C13" s="23"/>
      <c r="D13" s="23"/>
      <c r="E13" s="24"/>
      <c r="F13" s="10">
        <v>7</v>
      </c>
      <c r="G13" s="10"/>
      <c r="H13" s="5">
        <f t="shared" si="5"/>
        <v>0</v>
      </c>
      <c r="I13" s="25"/>
      <c r="J13" s="25"/>
      <c r="K13" s="26"/>
      <c r="L13" s="27"/>
      <c r="M13" s="25"/>
      <c r="N13" s="27"/>
      <c r="O13" s="9">
        <v>4</v>
      </c>
      <c r="P13" s="10">
        <v>4</v>
      </c>
      <c r="Q13" s="5">
        <f t="shared" si="0"/>
        <v>100</v>
      </c>
      <c r="R13" s="11">
        <v>1</v>
      </c>
      <c r="S13" s="11"/>
      <c r="T13" s="2">
        <f t="shared" si="1"/>
        <v>0</v>
      </c>
      <c r="U13" s="11">
        <v>4</v>
      </c>
      <c r="V13" s="11">
        <v>1</v>
      </c>
      <c r="W13" s="2">
        <f t="shared" si="2"/>
        <v>25</v>
      </c>
      <c r="X13" s="11">
        <v>11</v>
      </c>
      <c r="Y13" s="11"/>
      <c r="Z13" s="12">
        <f t="shared" si="3"/>
        <v>0</v>
      </c>
      <c r="AA13" s="26"/>
      <c r="AB13" s="26"/>
      <c r="AC13" s="26"/>
      <c r="AD13" s="11">
        <v>27</v>
      </c>
      <c r="AE13" s="13">
        <f>G13+P13+S13+V13+Y13</f>
        <v>5</v>
      </c>
      <c r="AF13" s="1">
        <f t="shared" si="9"/>
        <v>18.518518518518519</v>
      </c>
    </row>
    <row r="14" spans="1:34" ht="60" customHeight="1" x14ac:dyDescent="0.25">
      <c r="A14" s="14">
        <v>9</v>
      </c>
      <c r="B14" s="15" t="s">
        <v>17</v>
      </c>
      <c r="C14" s="23"/>
      <c r="D14" s="23"/>
      <c r="E14" s="24"/>
      <c r="F14" s="10">
        <v>10</v>
      </c>
      <c r="G14" s="10"/>
      <c r="H14" s="5">
        <f t="shared" si="5"/>
        <v>0</v>
      </c>
      <c r="I14" s="10">
        <v>1</v>
      </c>
      <c r="J14" s="10"/>
      <c r="K14" s="5">
        <f t="shared" si="6"/>
        <v>0</v>
      </c>
      <c r="L14" s="6">
        <v>4</v>
      </c>
      <c r="M14" s="10">
        <v>1</v>
      </c>
      <c r="N14" s="5">
        <f t="shared" si="7"/>
        <v>25</v>
      </c>
      <c r="O14" s="9">
        <v>5</v>
      </c>
      <c r="P14" s="10">
        <v>5</v>
      </c>
      <c r="Q14" s="5">
        <f t="shared" si="0"/>
        <v>100</v>
      </c>
      <c r="R14" s="11">
        <v>1</v>
      </c>
      <c r="S14" s="11"/>
      <c r="T14" s="2">
        <f t="shared" si="1"/>
        <v>0</v>
      </c>
      <c r="U14" s="11">
        <v>4</v>
      </c>
      <c r="V14" s="11">
        <v>1</v>
      </c>
      <c r="W14" s="2">
        <f t="shared" si="2"/>
        <v>25</v>
      </c>
      <c r="X14" s="11">
        <v>12</v>
      </c>
      <c r="Y14" s="11">
        <v>6</v>
      </c>
      <c r="Z14" s="2">
        <f t="shared" si="3"/>
        <v>50</v>
      </c>
      <c r="AA14" s="7">
        <v>2</v>
      </c>
      <c r="AB14" s="7">
        <v>2</v>
      </c>
      <c r="AC14" s="2">
        <f t="shared" si="4"/>
        <v>100</v>
      </c>
      <c r="AD14" s="11">
        <v>39</v>
      </c>
      <c r="AE14" s="13">
        <f>G14+J14+M14+P14+S14+V14+Y14+AB14</f>
        <v>15</v>
      </c>
      <c r="AF14" s="1">
        <f t="shared" si="9"/>
        <v>38.461538461538467</v>
      </c>
    </row>
    <row r="15" spans="1:34" ht="60" customHeight="1" x14ac:dyDescent="0.25">
      <c r="A15" s="14">
        <v>10</v>
      </c>
      <c r="B15" s="15" t="s">
        <v>18</v>
      </c>
      <c r="C15" s="14">
        <v>1</v>
      </c>
      <c r="D15" s="14"/>
      <c r="E15" s="4">
        <f t="shared" si="10"/>
        <v>0</v>
      </c>
      <c r="F15" s="10">
        <v>25</v>
      </c>
      <c r="G15" s="10"/>
      <c r="H15" s="5">
        <f t="shared" si="5"/>
        <v>0</v>
      </c>
      <c r="I15" s="10">
        <v>2</v>
      </c>
      <c r="J15" s="10"/>
      <c r="K15" s="5">
        <f t="shared" si="6"/>
        <v>0</v>
      </c>
      <c r="L15" s="6">
        <v>8</v>
      </c>
      <c r="M15" s="10">
        <v>2</v>
      </c>
      <c r="N15" s="5">
        <f t="shared" si="7"/>
        <v>25</v>
      </c>
      <c r="O15" s="22"/>
      <c r="P15" s="20"/>
      <c r="Q15" s="21"/>
      <c r="R15" s="11">
        <v>1</v>
      </c>
      <c r="S15" s="11"/>
      <c r="T15" s="2">
        <f t="shared" si="1"/>
        <v>0</v>
      </c>
      <c r="U15" s="11">
        <v>4</v>
      </c>
      <c r="V15" s="11">
        <v>1</v>
      </c>
      <c r="W15" s="2">
        <f t="shared" si="2"/>
        <v>25</v>
      </c>
      <c r="X15" s="11">
        <v>16</v>
      </c>
      <c r="Y15" s="11"/>
      <c r="Z15" s="12">
        <f t="shared" si="3"/>
        <v>0</v>
      </c>
      <c r="AA15" s="26"/>
      <c r="AB15" s="23"/>
      <c r="AC15" s="23"/>
      <c r="AD15" s="11">
        <v>57</v>
      </c>
      <c r="AE15" s="13">
        <f>D15+G15+J15+M15+S15+V15+Y15</f>
        <v>3</v>
      </c>
      <c r="AF15" s="1">
        <f t="shared" si="9"/>
        <v>5.2631578947368416</v>
      </c>
    </row>
    <row r="16" spans="1:34" ht="60" customHeight="1" x14ac:dyDescent="0.25">
      <c r="A16" s="14">
        <v>11</v>
      </c>
      <c r="B16" s="15" t="s">
        <v>19</v>
      </c>
      <c r="C16" s="23"/>
      <c r="D16" s="23"/>
      <c r="E16" s="24"/>
      <c r="F16" s="25"/>
      <c r="G16" s="25"/>
      <c r="H16" s="26"/>
      <c r="I16" s="25"/>
      <c r="J16" s="25"/>
      <c r="K16" s="26"/>
      <c r="L16" s="27"/>
      <c r="M16" s="25"/>
      <c r="N16" s="27"/>
      <c r="O16" s="9">
        <v>4</v>
      </c>
      <c r="P16" s="10"/>
      <c r="Q16" s="5">
        <f t="shared" si="0"/>
        <v>0</v>
      </c>
      <c r="R16" s="11">
        <v>1</v>
      </c>
      <c r="S16" s="11"/>
      <c r="T16" s="2">
        <f t="shared" si="1"/>
        <v>0</v>
      </c>
      <c r="U16" s="11">
        <v>4</v>
      </c>
      <c r="V16" s="11">
        <v>1</v>
      </c>
      <c r="W16" s="2">
        <f t="shared" si="2"/>
        <v>25</v>
      </c>
      <c r="X16" s="23"/>
      <c r="Y16" s="23"/>
      <c r="Z16" s="23"/>
      <c r="AA16" s="29"/>
      <c r="AB16" s="29"/>
      <c r="AC16" s="29"/>
      <c r="AD16" s="11">
        <v>9</v>
      </c>
      <c r="AE16" s="13">
        <f>P16+S16+V16</f>
        <v>1</v>
      </c>
      <c r="AF16" s="1">
        <f t="shared" si="9"/>
        <v>11.111111111111111</v>
      </c>
    </row>
    <row r="17" spans="1:32" ht="60" customHeight="1" x14ac:dyDescent="0.25">
      <c r="A17" s="39" t="s">
        <v>27</v>
      </c>
      <c r="B17" s="40"/>
      <c r="C17" s="30">
        <f>SUM(C8:C16)</f>
        <v>3</v>
      </c>
      <c r="D17" s="30">
        <f>SUM(D8:D16)</f>
        <v>0</v>
      </c>
      <c r="E17" s="31">
        <f>D17/C17*100</f>
        <v>0</v>
      </c>
      <c r="F17" s="32">
        <f>SUM(F6:F16)</f>
        <v>61</v>
      </c>
      <c r="G17" s="32">
        <f>SUM(G6:G16)</f>
        <v>1</v>
      </c>
      <c r="H17" s="31">
        <f t="shared" si="5"/>
        <v>1.639344262295082</v>
      </c>
      <c r="I17" s="32">
        <f>SUM(I6:I16)</f>
        <v>7</v>
      </c>
      <c r="J17" s="32">
        <f t="shared" ref="J17:AA17" si="11">SUM(J6:J16)</f>
        <v>2</v>
      </c>
      <c r="K17" s="31">
        <f>J17/I17*100</f>
        <v>28.571428571428569</v>
      </c>
      <c r="L17" s="32">
        <f>SUM(L6:L16)</f>
        <v>28</v>
      </c>
      <c r="M17" s="32">
        <f t="shared" ref="M17" si="12">SUM(M6:M16)</f>
        <v>6</v>
      </c>
      <c r="N17" s="31">
        <f t="shared" si="7"/>
        <v>21.428571428571427</v>
      </c>
      <c r="O17" s="33">
        <f t="shared" si="11"/>
        <v>68</v>
      </c>
      <c r="P17" s="32">
        <f t="shared" si="11"/>
        <v>49</v>
      </c>
      <c r="Q17" s="31">
        <f>P17/O17*100</f>
        <v>72.058823529411768</v>
      </c>
      <c r="R17" s="30">
        <f t="shared" si="11"/>
        <v>11</v>
      </c>
      <c r="S17" s="30">
        <f t="shared" si="11"/>
        <v>2</v>
      </c>
      <c r="T17" s="31">
        <f t="shared" si="1"/>
        <v>18.181818181818183</v>
      </c>
      <c r="U17" s="30">
        <f t="shared" ref="U17:V17" si="13">SUM(U6:U16)</f>
        <v>44</v>
      </c>
      <c r="V17" s="30">
        <f t="shared" si="13"/>
        <v>11</v>
      </c>
      <c r="W17" s="31">
        <f t="shared" si="2"/>
        <v>25</v>
      </c>
      <c r="X17" s="30">
        <f t="shared" si="11"/>
        <v>177</v>
      </c>
      <c r="Y17" s="30">
        <f>SUM(Y6:Y16)</f>
        <v>14</v>
      </c>
      <c r="Z17" s="31">
        <f>Y17/X17*100</f>
        <v>7.9096045197740121</v>
      </c>
      <c r="AA17" s="32">
        <f t="shared" si="11"/>
        <v>17</v>
      </c>
      <c r="AB17" s="30">
        <f>SUM(AB6:AB16)</f>
        <v>4</v>
      </c>
      <c r="AC17" s="34">
        <f t="shared" ref="AC17" si="14">AB17/AA17*100</f>
        <v>23.52941176470588</v>
      </c>
      <c r="AD17" s="32">
        <f t="shared" ref="AD17" si="15">SUM(AD6:AD16)</f>
        <v>417</v>
      </c>
      <c r="AE17" s="32">
        <f>SUM(AE6:AE16)</f>
        <v>89</v>
      </c>
      <c r="AF17" s="35">
        <f t="shared" si="9"/>
        <v>21.342925659472421</v>
      </c>
    </row>
  </sheetData>
  <mergeCells count="15">
    <mergeCell ref="A17:B17"/>
    <mergeCell ref="A1:AF1"/>
    <mergeCell ref="A2:AF2"/>
    <mergeCell ref="A4:A5"/>
    <mergeCell ref="B4:B5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</mergeCells>
  <pageMargins left="0.7" right="0.7" top="0.75" bottom="0.75" header="0.3" footer="0.3"/>
  <pageSetup scale="4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8"/>
  <sheetViews>
    <sheetView workbookViewId="0">
      <selection activeCell="A7" sqref="A7:XFD7"/>
    </sheetView>
  </sheetViews>
  <sheetFormatPr defaultRowHeight="15" x14ac:dyDescent="0.25"/>
  <cols>
    <col min="1" max="1" width="6.28515625" customWidth="1"/>
    <col min="2" max="2" width="23.42578125" customWidth="1"/>
    <col min="3" max="4" width="5.7109375" customWidth="1"/>
    <col min="5" max="5" width="7.5703125" customWidth="1"/>
    <col min="6" max="7" width="5.7109375" customWidth="1"/>
    <col min="8" max="8" width="7.28515625" customWidth="1"/>
    <col min="9" max="10" width="5.7109375" customWidth="1"/>
    <col min="11" max="11" width="7.5703125" customWidth="1"/>
    <col min="12" max="13" width="5.7109375" customWidth="1"/>
    <col min="14" max="14" width="6.140625" customWidth="1"/>
    <col min="15" max="15" width="6.42578125" customWidth="1"/>
    <col min="16" max="16" width="6.28515625" customWidth="1"/>
    <col min="17" max="17" width="7.28515625" customWidth="1"/>
    <col min="18" max="19" width="5.7109375" customWidth="1"/>
    <col min="20" max="20" width="7.42578125" customWidth="1"/>
    <col min="21" max="22" width="5.7109375" customWidth="1"/>
    <col min="23" max="23" width="7.5703125" customWidth="1"/>
    <col min="24" max="25" width="5.7109375" customWidth="1"/>
    <col min="26" max="26" width="7.5703125" customWidth="1"/>
    <col min="27" max="28" width="5.7109375" customWidth="1"/>
    <col min="29" max="29" width="7.5703125" customWidth="1"/>
    <col min="30" max="31" width="5.7109375" customWidth="1"/>
    <col min="32" max="32" width="7.85546875" customWidth="1"/>
    <col min="33" max="34" width="5.7109375" customWidth="1"/>
    <col min="35" max="35" width="10.140625" customWidth="1"/>
  </cols>
  <sheetData>
    <row r="1" spans="1:35" ht="18.75" x14ac:dyDescent="0.25">
      <c r="A1" s="44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18.75" x14ac:dyDescent="0.25">
      <c r="A2" s="44" t="s">
        <v>34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 x14ac:dyDescent="0.25">
      <c r="E3" s="3"/>
      <c r="H3" s="3"/>
      <c r="K3" s="3"/>
      <c r="L3" s="3"/>
      <c r="M3" s="3"/>
      <c r="N3" s="3"/>
      <c r="O3" s="3"/>
      <c r="P3" s="3"/>
      <c r="Q3" s="3"/>
      <c r="T3" s="3"/>
      <c r="W3" s="3"/>
      <c r="X3" s="3"/>
      <c r="Y3" s="3"/>
      <c r="Z3" s="3"/>
      <c r="AC3" s="3"/>
    </row>
    <row r="4" spans="1:35" ht="60" customHeight="1" x14ac:dyDescent="0.25">
      <c r="A4" s="45" t="s">
        <v>0</v>
      </c>
      <c r="B4" s="45" t="s">
        <v>1</v>
      </c>
      <c r="C4" s="41" t="s">
        <v>2</v>
      </c>
      <c r="D4" s="42"/>
      <c r="E4" s="43"/>
      <c r="F4" s="41" t="s">
        <v>3</v>
      </c>
      <c r="G4" s="42"/>
      <c r="H4" s="43"/>
      <c r="I4" s="41" t="s">
        <v>4</v>
      </c>
      <c r="J4" s="42"/>
      <c r="K4" s="43"/>
      <c r="L4" s="41" t="s">
        <v>40</v>
      </c>
      <c r="M4" s="42"/>
      <c r="N4" s="42"/>
      <c r="O4" s="42"/>
      <c r="P4" s="42"/>
      <c r="Q4" s="43"/>
      <c r="R4" s="41" t="s">
        <v>5</v>
      </c>
      <c r="S4" s="42"/>
      <c r="T4" s="43"/>
      <c r="U4" s="41" t="s">
        <v>6</v>
      </c>
      <c r="V4" s="42"/>
      <c r="W4" s="43"/>
      <c r="X4" s="41" t="s">
        <v>28</v>
      </c>
      <c r="Y4" s="42"/>
      <c r="Z4" s="43"/>
      <c r="AA4" s="41" t="s">
        <v>7</v>
      </c>
      <c r="AB4" s="42"/>
      <c r="AC4" s="43"/>
      <c r="AD4" s="41" t="s">
        <v>21</v>
      </c>
      <c r="AE4" s="42"/>
      <c r="AF4" s="43"/>
      <c r="AG4" s="41" t="s">
        <v>8</v>
      </c>
      <c r="AH4" s="42"/>
      <c r="AI4" s="43"/>
    </row>
    <row r="5" spans="1:35" ht="30" customHeight="1" x14ac:dyDescent="0.25">
      <c r="A5" s="45"/>
      <c r="B5" s="45"/>
      <c r="C5" s="17" t="s">
        <v>9</v>
      </c>
      <c r="D5" s="18" t="s">
        <v>10</v>
      </c>
      <c r="E5" s="19" t="s">
        <v>22</v>
      </c>
      <c r="F5" s="17" t="s">
        <v>9</v>
      </c>
      <c r="G5" s="18" t="s">
        <v>10</v>
      </c>
      <c r="H5" s="19" t="s">
        <v>22</v>
      </c>
      <c r="I5" s="17" t="s">
        <v>9</v>
      </c>
      <c r="J5" s="18" t="s">
        <v>10</v>
      </c>
      <c r="K5" s="19" t="s">
        <v>22</v>
      </c>
      <c r="L5" s="17" t="s">
        <v>9</v>
      </c>
      <c r="M5" s="46" t="s">
        <v>38</v>
      </c>
      <c r="N5" s="47"/>
      <c r="O5" s="47"/>
      <c r="P5" s="48"/>
      <c r="Q5" s="19" t="s">
        <v>22</v>
      </c>
      <c r="R5" s="17" t="s">
        <v>9</v>
      </c>
      <c r="S5" s="18" t="s">
        <v>10</v>
      </c>
      <c r="T5" s="19" t="s">
        <v>20</v>
      </c>
      <c r="U5" s="17" t="s">
        <v>9</v>
      </c>
      <c r="V5" s="18" t="s">
        <v>10</v>
      </c>
      <c r="W5" s="19" t="s">
        <v>22</v>
      </c>
      <c r="X5" s="17" t="s">
        <v>9</v>
      </c>
      <c r="Y5" s="18" t="s">
        <v>10</v>
      </c>
      <c r="Z5" s="19" t="s">
        <v>22</v>
      </c>
      <c r="AA5" s="17" t="s">
        <v>9</v>
      </c>
      <c r="AB5" s="18" t="s">
        <v>10</v>
      </c>
      <c r="AC5" s="19" t="s">
        <v>22</v>
      </c>
      <c r="AD5" s="17" t="s">
        <v>9</v>
      </c>
      <c r="AE5" s="18" t="s">
        <v>10</v>
      </c>
      <c r="AF5" s="19" t="s">
        <v>22</v>
      </c>
      <c r="AG5" s="17" t="s">
        <v>9</v>
      </c>
      <c r="AH5" s="18" t="s">
        <v>10</v>
      </c>
      <c r="AI5" s="19" t="s">
        <v>22</v>
      </c>
    </row>
    <row r="6" spans="1:35" s="36" customFormat="1" ht="30" customHeight="1" x14ac:dyDescent="0.25">
      <c r="A6" s="23"/>
      <c r="B6" s="23"/>
      <c r="C6" s="23"/>
      <c r="D6" s="23"/>
      <c r="E6" s="24"/>
      <c r="F6" s="23"/>
      <c r="G6" s="23"/>
      <c r="H6" s="24"/>
      <c r="I6" s="23"/>
      <c r="J6" s="23"/>
      <c r="K6" s="24"/>
      <c r="L6" s="23"/>
      <c r="M6" s="18" t="s">
        <v>35</v>
      </c>
      <c r="N6" s="18" t="s">
        <v>36</v>
      </c>
      <c r="O6" s="18" t="s">
        <v>37</v>
      </c>
      <c r="P6" s="18" t="s">
        <v>39</v>
      </c>
      <c r="Q6" s="24"/>
      <c r="R6" s="23"/>
      <c r="S6" s="23"/>
      <c r="T6" s="24"/>
      <c r="U6" s="23"/>
      <c r="V6" s="23"/>
      <c r="W6" s="24"/>
      <c r="X6" s="23"/>
      <c r="Y6" s="23"/>
      <c r="Z6" s="24"/>
      <c r="AA6" s="23"/>
      <c r="AB6" s="23"/>
      <c r="AC6" s="24"/>
      <c r="AD6" s="23"/>
      <c r="AE6" s="23"/>
      <c r="AF6" s="24"/>
      <c r="AG6" s="23"/>
      <c r="AH6" s="23"/>
      <c r="AI6" s="24"/>
    </row>
    <row r="7" spans="1:35" ht="60" customHeight="1" x14ac:dyDescent="0.25">
      <c r="A7" s="7">
        <v>1</v>
      </c>
      <c r="B7" s="8" t="s">
        <v>11</v>
      </c>
      <c r="C7" s="23"/>
      <c r="D7" s="23"/>
      <c r="E7" s="24"/>
      <c r="F7" s="25"/>
      <c r="G7" s="25"/>
      <c r="H7" s="26"/>
      <c r="I7" s="25"/>
      <c r="J7" s="25"/>
      <c r="K7" s="26"/>
      <c r="L7" s="26"/>
      <c r="M7" s="26"/>
      <c r="N7" s="26"/>
      <c r="O7" s="26"/>
      <c r="P7" s="25"/>
      <c r="Q7" s="26"/>
      <c r="R7" s="9">
        <v>27</v>
      </c>
      <c r="S7" s="10">
        <v>27</v>
      </c>
      <c r="T7" s="5">
        <f>S7/R7*100</f>
        <v>100</v>
      </c>
      <c r="U7" s="11">
        <v>1</v>
      </c>
      <c r="V7" s="11">
        <v>1</v>
      </c>
      <c r="W7" s="2">
        <f>V7/U7*100</f>
        <v>100</v>
      </c>
      <c r="X7" s="11">
        <v>4</v>
      </c>
      <c r="Y7" s="11">
        <v>1</v>
      </c>
      <c r="Z7" s="2">
        <f>Y7/X7*100</f>
        <v>25</v>
      </c>
      <c r="AA7" s="11">
        <v>2</v>
      </c>
      <c r="AB7" s="11">
        <v>1</v>
      </c>
      <c r="AC7" s="12">
        <f>AB7/AA7*100</f>
        <v>50</v>
      </c>
      <c r="AD7" s="7">
        <v>2</v>
      </c>
      <c r="AE7" s="7">
        <v>2</v>
      </c>
      <c r="AF7" s="2">
        <f>AE7/AD7*100</f>
        <v>100</v>
      </c>
      <c r="AG7" s="11">
        <v>36</v>
      </c>
      <c r="AH7" s="13">
        <f>S7+V7+Y7+AB7+AE7</f>
        <v>32</v>
      </c>
      <c r="AI7" s="1">
        <f>AH7/AG7*100</f>
        <v>88.888888888888886</v>
      </c>
    </row>
    <row r="8" spans="1:35" ht="60" customHeight="1" x14ac:dyDescent="0.25">
      <c r="A8" s="14">
        <v>2</v>
      </c>
      <c r="B8" s="15" t="s">
        <v>12</v>
      </c>
      <c r="C8" s="23"/>
      <c r="D8" s="23"/>
      <c r="E8" s="24"/>
      <c r="F8" s="25"/>
      <c r="G8" s="25"/>
      <c r="H8" s="26"/>
      <c r="I8" s="10">
        <v>1</v>
      </c>
      <c r="J8" s="10"/>
      <c r="K8" s="5">
        <f>J8/I8*100</f>
        <v>0</v>
      </c>
      <c r="L8" s="6">
        <v>4</v>
      </c>
      <c r="M8" s="6">
        <v>1</v>
      </c>
      <c r="N8" s="6"/>
      <c r="O8" s="6"/>
      <c r="P8" s="10"/>
      <c r="Q8" s="5">
        <f>P8/L8*100</f>
        <v>0</v>
      </c>
      <c r="R8" s="9">
        <v>4</v>
      </c>
      <c r="S8" s="10"/>
      <c r="T8" s="5">
        <f t="shared" ref="T8:T17" si="0">S8/R8*100</f>
        <v>0</v>
      </c>
      <c r="U8" s="11">
        <v>1</v>
      </c>
      <c r="V8" s="11"/>
      <c r="W8" s="2">
        <f t="shared" ref="W8:W18" si="1">V8/U8*100</f>
        <v>0</v>
      </c>
      <c r="X8" s="11">
        <v>4</v>
      </c>
      <c r="Y8" s="11">
        <v>1</v>
      </c>
      <c r="Z8" s="2">
        <f t="shared" ref="Z8:Z18" si="2">Y8/X8*100</f>
        <v>25</v>
      </c>
      <c r="AA8" s="11">
        <v>13</v>
      </c>
      <c r="AB8" s="11"/>
      <c r="AC8" s="12">
        <f t="shared" ref="AC8:AC16" si="3">AB8/AA8*100</f>
        <v>0</v>
      </c>
      <c r="AD8" s="7">
        <v>5</v>
      </c>
      <c r="AE8" s="7"/>
      <c r="AF8" s="2">
        <f t="shared" ref="AF8:AF15" si="4">AE8/AD8*100</f>
        <v>0</v>
      </c>
      <c r="AG8" s="11">
        <v>32</v>
      </c>
      <c r="AH8" s="13">
        <f>J8+P8+S8+V8+Y8+AB8+AE8</f>
        <v>1</v>
      </c>
      <c r="AI8" s="1">
        <f>AH8/AG8*100</f>
        <v>3.125</v>
      </c>
    </row>
    <row r="9" spans="1:35" ht="60" customHeight="1" x14ac:dyDescent="0.25">
      <c r="A9" s="14">
        <v>3</v>
      </c>
      <c r="B9" s="15" t="s">
        <v>13</v>
      </c>
      <c r="C9" s="14">
        <v>1</v>
      </c>
      <c r="D9" s="14"/>
      <c r="E9" s="4">
        <f>D9/C9*100</f>
        <v>0</v>
      </c>
      <c r="F9" s="10">
        <v>12</v>
      </c>
      <c r="G9" s="16">
        <v>2</v>
      </c>
      <c r="H9" s="5">
        <f>G9/F9*100</f>
        <v>16.666666666666664</v>
      </c>
      <c r="I9" s="25"/>
      <c r="J9" s="25"/>
      <c r="K9" s="26"/>
      <c r="L9" s="27"/>
      <c r="M9" s="27"/>
      <c r="N9" s="27"/>
      <c r="O9" s="27"/>
      <c r="P9" s="25"/>
      <c r="Q9" s="27"/>
      <c r="R9" s="9">
        <v>10</v>
      </c>
      <c r="S9" s="10">
        <v>10</v>
      </c>
      <c r="T9" s="5">
        <f t="shared" si="0"/>
        <v>100</v>
      </c>
      <c r="U9" s="11">
        <v>1</v>
      </c>
      <c r="V9" s="11">
        <v>1</v>
      </c>
      <c r="W9" s="2">
        <f t="shared" si="1"/>
        <v>100</v>
      </c>
      <c r="X9" s="11">
        <v>4</v>
      </c>
      <c r="Y9" s="11">
        <v>2</v>
      </c>
      <c r="Z9" s="2">
        <f t="shared" si="2"/>
        <v>50</v>
      </c>
      <c r="AA9" s="11">
        <v>21</v>
      </c>
      <c r="AB9" s="11">
        <v>8</v>
      </c>
      <c r="AC9" s="12">
        <f>AB9/AA9*100</f>
        <v>38.095238095238095</v>
      </c>
      <c r="AD9" s="7">
        <v>3</v>
      </c>
      <c r="AE9" s="14"/>
      <c r="AF9" s="2">
        <f t="shared" si="4"/>
        <v>0</v>
      </c>
      <c r="AG9" s="11">
        <v>52</v>
      </c>
      <c r="AH9" s="13">
        <f>D9+G9+S9+V9+Y9+AB9+AE9</f>
        <v>23</v>
      </c>
      <c r="AI9" s="1">
        <f>AH9/AG9*100</f>
        <v>44.230769230769226</v>
      </c>
    </row>
    <row r="10" spans="1:35" ht="60" customHeight="1" x14ac:dyDescent="0.25">
      <c r="A10" s="14">
        <v>4</v>
      </c>
      <c r="B10" s="15" t="s">
        <v>14</v>
      </c>
      <c r="C10" s="23"/>
      <c r="D10" s="23"/>
      <c r="E10" s="24"/>
      <c r="F10" s="10">
        <v>3</v>
      </c>
      <c r="G10" s="10"/>
      <c r="H10" s="5">
        <f t="shared" ref="H10:H18" si="5">G10/F10*100</f>
        <v>0</v>
      </c>
      <c r="I10" s="10">
        <v>1</v>
      </c>
      <c r="J10" s="10">
        <v>1</v>
      </c>
      <c r="K10" s="5">
        <f t="shared" ref="K10:K16" si="6">J10/I10*100</f>
        <v>100</v>
      </c>
      <c r="L10" s="6">
        <v>4</v>
      </c>
      <c r="M10" s="6">
        <v>1</v>
      </c>
      <c r="N10" s="6">
        <v>1</v>
      </c>
      <c r="O10" s="6"/>
      <c r="P10" s="10"/>
      <c r="Q10" s="5">
        <f>P10/L10*100</f>
        <v>0</v>
      </c>
      <c r="R10" s="9">
        <v>9</v>
      </c>
      <c r="S10" s="10"/>
      <c r="T10" s="5">
        <f t="shared" si="0"/>
        <v>0</v>
      </c>
      <c r="U10" s="11">
        <v>1</v>
      </c>
      <c r="V10" s="11"/>
      <c r="W10" s="2">
        <f t="shared" si="1"/>
        <v>0</v>
      </c>
      <c r="X10" s="11">
        <v>4</v>
      </c>
      <c r="Y10" s="11">
        <v>2</v>
      </c>
      <c r="Z10" s="2">
        <f t="shared" si="2"/>
        <v>50</v>
      </c>
      <c r="AA10" s="11">
        <v>21</v>
      </c>
      <c r="AB10" s="11">
        <v>1</v>
      </c>
      <c r="AC10" s="12">
        <f t="shared" ref="AC10:AC11" si="7">AB10/AA10*100</f>
        <v>4.7619047619047619</v>
      </c>
      <c r="AD10" s="7">
        <v>3</v>
      </c>
      <c r="AE10" s="7"/>
      <c r="AF10" s="2">
        <f t="shared" si="4"/>
        <v>0</v>
      </c>
      <c r="AG10" s="11">
        <v>46</v>
      </c>
      <c r="AH10" s="13">
        <f>G10+J10+P10+S10+V10+Y10+AB10+AE10</f>
        <v>4</v>
      </c>
      <c r="AI10" s="1">
        <f t="shared" ref="AI10:AI18" si="8">AH10/AG10*100</f>
        <v>8.695652173913043</v>
      </c>
    </row>
    <row r="11" spans="1:35" ht="60" customHeight="1" x14ac:dyDescent="0.25">
      <c r="A11" s="14">
        <v>5</v>
      </c>
      <c r="B11" s="15" t="s">
        <v>15</v>
      </c>
      <c r="C11" s="23"/>
      <c r="D11" s="23"/>
      <c r="E11" s="24"/>
      <c r="F11" s="10">
        <v>4</v>
      </c>
      <c r="G11" s="16"/>
      <c r="H11" s="5">
        <f t="shared" si="5"/>
        <v>0</v>
      </c>
      <c r="I11" s="10">
        <v>2</v>
      </c>
      <c r="J11" s="16">
        <v>2</v>
      </c>
      <c r="K11" s="5">
        <f t="shared" si="6"/>
        <v>100</v>
      </c>
      <c r="L11" s="6">
        <v>8</v>
      </c>
      <c r="M11" s="6">
        <v>1</v>
      </c>
      <c r="N11" s="6"/>
      <c r="O11" s="6"/>
      <c r="P11" s="16"/>
      <c r="Q11" s="5">
        <f>P11/L11*100</f>
        <v>0</v>
      </c>
      <c r="R11" s="9">
        <v>3</v>
      </c>
      <c r="S11" s="10">
        <v>3</v>
      </c>
      <c r="T11" s="5">
        <f t="shared" si="0"/>
        <v>100</v>
      </c>
      <c r="U11" s="11">
        <v>1</v>
      </c>
      <c r="V11" s="14"/>
      <c r="W11" s="2">
        <f t="shared" si="1"/>
        <v>0</v>
      </c>
      <c r="X11" s="11">
        <v>4</v>
      </c>
      <c r="Y11" s="14">
        <v>1</v>
      </c>
      <c r="Z11" s="2">
        <f t="shared" si="2"/>
        <v>25</v>
      </c>
      <c r="AA11" s="11">
        <v>31</v>
      </c>
      <c r="AB11" s="11">
        <v>5</v>
      </c>
      <c r="AC11" s="12">
        <f t="shared" si="7"/>
        <v>16.129032258064516</v>
      </c>
      <c r="AD11" s="7">
        <v>2</v>
      </c>
      <c r="AE11" s="7"/>
      <c r="AF11" s="2">
        <f t="shared" si="4"/>
        <v>0</v>
      </c>
      <c r="AG11" s="11">
        <v>55</v>
      </c>
      <c r="AH11" s="13">
        <f>G11+J11+P11+S11+V11+Y11+AB11+AE11</f>
        <v>11</v>
      </c>
      <c r="AI11" s="1">
        <f t="shared" si="8"/>
        <v>20</v>
      </c>
    </row>
    <row r="12" spans="1:35" ht="60" customHeight="1" x14ac:dyDescent="0.25">
      <c r="A12" s="14">
        <v>6</v>
      </c>
      <c r="B12" s="15" t="s">
        <v>23</v>
      </c>
      <c r="C12" s="11">
        <v>1</v>
      </c>
      <c r="D12" s="14"/>
      <c r="E12" s="4">
        <f t="shared" ref="E12:E16" si="9">D12/C12*100</f>
        <v>0</v>
      </c>
      <c r="F12" s="25"/>
      <c r="G12" s="25"/>
      <c r="H12" s="26"/>
      <c r="I12" s="25"/>
      <c r="J12" s="25"/>
      <c r="K12" s="26"/>
      <c r="L12" s="27"/>
      <c r="M12" s="27"/>
      <c r="N12" s="27"/>
      <c r="O12" s="27"/>
      <c r="P12" s="25"/>
      <c r="Q12" s="27"/>
      <c r="R12" s="28"/>
      <c r="S12" s="25"/>
      <c r="T12" s="26"/>
      <c r="U12" s="11">
        <v>1</v>
      </c>
      <c r="V12" s="11">
        <v>1</v>
      </c>
      <c r="W12" s="2">
        <f t="shared" si="1"/>
        <v>100</v>
      </c>
      <c r="X12" s="11">
        <v>4</v>
      </c>
      <c r="Y12" s="11">
        <v>1</v>
      </c>
      <c r="Z12" s="2">
        <f t="shared" si="2"/>
        <v>25</v>
      </c>
      <c r="AA12" s="11">
        <v>32</v>
      </c>
      <c r="AB12" s="11"/>
      <c r="AC12" s="12">
        <f>AB12/AA12*100</f>
        <v>0</v>
      </c>
      <c r="AD12" s="26"/>
      <c r="AE12" s="26"/>
      <c r="AF12" s="26"/>
      <c r="AG12" s="11">
        <v>38</v>
      </c>
      <c r="AH12" s="13">
        <f>D12+V12+Y12+AB12</f>
        <v>2</v>
      </c>
      <c r="AI12" s="1">
        <f t="shared" si="8"/>
        <v>5.2631578947368416</v>
      </c>
    </row>
    <row r="13" spans="1:35" ht="60" customHeight="1" x14ac:dyDescent="0.25">
      <c r="A13" s="14">
        <v>7</v>
      </c>
      <c r="B13" s="15" t="s">
        <v>24</v>
      </c>
      <c r="C13" s="23"/>
      <c r="D13" s="23"/>
      <c r="E13" s="24"/>
      <c r="F13" s="25"/>
      <c r="G13" s="25"/>
      <c r="H13" s="25"/>
      <c r="I13" s="25"/>
      <c r="J13" s="25"/>
      <c r="K13" s="26"/>
      <c r="L13" s="27"/>
      <c r="M13" s="27"/>
      <c r="N13" s="27"/>
      <c r="O13" s="27"/>
      <c r="P13" s="25"/>
      <c r="Q13" s="27"/>
      <c r="R13" s="9">
        <v>2</v>
      </c>
      <c r="S13" s="10">
        <v>2</v>
      </c>
      <c r="T13" s="5">
        <f t="shared" si="0"/>
        <v>100</v>
      </c>
      <c r="U13" s="11">
        <v>1</v>
      </c>
      <c r="V13" s="11">
        <v>1</v>
      </c>
      <c r="W13" s="2">
        <f t="shared" si="1"/>
        <v>100</v>
      </c>
      <c r="X13" s="11">
        <v>4</v>
      </c>
      <c r="Y13" s="11">
        <v>1</v>
      </c>
      <c r="Z13" s="2">
        <f t="shared" si="2"/>
        <v>25</v>
      </c>
      <c r="AA13" s="11">
        <v>18</v>
      </c>
      <c r="AB13" s="11">
        <v>2</v>
      </c>
      <c r="AC13" s="12">
        <f t="shared" si="3"/>
        <v>11.111111111111111</v>
      </c>
      <c r="AD13" s="26"/>
      <c r="AE13" s="26"/>
      <c r="AF13" s="26"/>
      <c r="AG13" s="11">
        <v>26</v>
      </c>
      <c r="AH13" s="13">
        <f>S13+V13+Y13+AB13</f>
        <v>6</v>
      </c>
      <c r="AI13" s="1">
        <f t="shared" si="8"/>
        <v>23.076923076923077</v>
      </c>
    </row>
    <row r="14" spans="1:35" ht="60" customHeight="1" x14ac:dyDescent="0.25">
      <c r="A14" s="14">
        <v>8</v>
      </c>
      <c r="B14" s="15" t="s">
        <v>16</v>
      </c>
      <c r="C14" s="23"/>
      <c r="D14" s="23"/>
      <c r="E14" s="24"/>
      <c r="F14" s="10">
        <v>7</v>
      </c>
      <c r="G14" s="10"/>
      <c r="H14" s="5">
        <f t="shared" si="5"/>
        <v>0</v>
      </c>
      <c r="I14" s="25"/>
      <c r="J14" s="25"/>
      <c r="K14" s="26"/>
      <c r="L14" s="27"/>
      <c r="M14" s="27"/>
      <c r="N14" s="27"/>
      <c r="O14" s="27"/>
      <c r="P14" s="25"/>
      <c r="Q14" s="27"/>
      <c r="R14" s="9">
        <v>4</v>
      </c>
      <c r="S14" s="10">
        <v>4</v>
      </c>
      <c r="T14" s="5">
        <f t="shared" si="0"/>
        <v>100</v>
      </c>
      <c r="U14" s="11">
        <v>1</v>
      </c>
      <c r="V14" s="11"/>
      <c r="W14" s="2">
        <f t="shared" si="1"/>
        <v>0</v>
      </c>
      <c r="X14" s="11">
        <v>4</v>
      </c>
      <c r="Y14" s="11">
        <v>1</v>
      </c>
      <c r="Z14" s="2">
        <f t="shared" si="2"/>
        <v>25</v>
      </c>
      <c r="AA14" s="11">
        <v>11</v>
      </c>
      <c r="AB14" s="11"/>
      <c r="AC14" s="12">
        <f t="shared" si="3"/>
        <v>0</v>
      </c>
      <c r="AD14" s="26"/>
      <c r="AE14" s="26"/>
      <c r="AF14" s="26"/>
      <c r="AG14" s="11">
        <v>27</v>
      </c>
      <c r="AH14" s="13">
        <f>G14+S14+V14+Y14+AB14</f>
        <v>5</v>
      </c>
      <c r="AI14" s="1">
        <f t="shared" si="8"/>
        <v>18.518518518518519</v>
      </c>
    </row>
    <row r="15" spans="1:35" ht="60" customHeight="1" x14ac:dyDescent="0.25">
      <c r="A15" s="14">
        <v>9</v>
      </c>
      <c r="B15" s="15" t="s">
        <v>17</v>
      </c>
      <c r="C15" s="23"/>
      <c r="D15" s="23"/>
      <c r="E15" s="24"/>
      <c r="F15" s="10">
        <v>10</v>
      </c>
      <c r="G15" s="10"/>
      <c r="H15" s="5">
        <f t="shared" si="5"/>
        <v>0</v>
      </c>
      <c r="I15" s="10">
        <v>1</v>
      </c>
      <c r="J15" s="10">
        <v>1</v>
      </c>
      <c r="K15" s="5">
        <f t="shared" si="6"/>
        <v>100</v>
      </c>
      <c r="L15" s="6">
        <v>4</v>
      </c>
      <c r="M15" s="6">
        <v>1</v>
      </c>
      <c r="N15" s="6">
        <v>1</v>
      </c>
      <c r="O15" s="6"/>
      <c r="P15" s="10"/>
      <c r="Q15" s="5">
        <f>P15/L15*100</f>
        <v>0</v>
      </c>
      <c r="R15" s="9">
        <v>5</v>
      </c>
      <c r="S15" s="10">
        <v>5</v>
      </c>
      <c r="T15" s="5">
        <f t="shared" si="0"/>
        <v>100</v>
      </c>
      <c r="U15" s="11">
        <v>1</v>
      </c>
      <c r="V15" s="11">
        <v>1</v>
      </c>
      <c r="W15" s="2">
        <f t="shared" si="1"/>
        <v>100</v>
      </c>
      <c r="X15" s="11">
        <v>4</v>
      </c>
      <c r="Y15" s="11">
        <v>2</v>
      </c>
      <c r="Z15" s="2">
        <f t="shared" si="2"/>
        <v>50</v>
      </c>
      <c r="AA15" s="11">
        <v>12</v>
      </c>
      <c r="AB15" s="11">
        <v>6</v>
      </c>
      <c r="AC15" s="2">
        <f t="shared" si="3"/>
        <v>50</v>
      </c>
      <c r="AD15" s="7">
        <v>2</v>
      </c>
      <c r="AE15" s="7">
        <v>2</v>
      </c>
      <c r="AF15" s="2">
        <f t="shared" si="4"/>
        <v>100</v>
      </c>
      <c r="AG15" s="11">
        <v>39</v>
      </c>
      <c r="AH15" s="13">
        <f>G15+J15+P15+S15+V15+Y15+AB15+AE15</f>
        <v>17</v>
      </c>
      <c r="AI15" s="1">
        <f t="shared" si="8"/>
        <v>43.589743589743591</v>
      </c>
    </row>
    <row r="16" spans="1:35" ht="60" customHeight="1" x14ac:dyDescent="0.25">
      <c r="A16" s="14">
        <v>10</v>
      </c>
      <c r="B16" s="15" t="s">
        <v>18</v>
      </c>
      <c r="C16" s="14">
        <v>1</v>
      </c>
      <c r="D16" s="14"/>
      <c r="E16" s="4">
        <f t="shared" si="9"/>
        <v>0</v>
      </c>
      <c r="F16" s="10">
        <v>25</v>
      </c>
      <c r="G16" s="10"/>
      <c r="H16" s="5">
        <f t="shared" si="5"/>
        <v>0</v>
      </c>
      <c r="I16" s="10">
        <v>2</v>
      </c>
      <c r="J16" s="10">
        <v>1</v>
      </c>
      <c r="K16" s="5">
        <f t="shared" si="6"/>
        <v>50</v>
      </c>
      <c r="L16" s="6">
        <v>8</v>
      </c>
      <c r="M16" s="6">
        <v>2</v>
      </c>
      <c r="N16" s="6"/>
      <c r="O16" s="6"/>
      <c r="P16" s="10"/>
      <c r="Q16" s="5">
        <f>P16/L16*100</f>
        <v>0</v>
      </c>
      <c r="R16" s="22"/>
      <c r="S16" s="20"/>
      <c r="T16" s="21"/>
      <c r="U16" s="11">
        <v>1</v>
      </c>
      <c r="V16" s="11">
        <v>1</v>
      </c>
      <c r="W16" s="2">
        <f t="shared" si="1"/>
        <v>100</v>
      </c>
      <c r="X16" s="11">
        <v>4</v>
      </c>
      <c r="Y16" s="11">
        <v>1</v>
      </c>
      <c r="Z16" s="2">
        <f t="shared" si="2"/>
        <v>25</v>
      </c>
      <c r="AA16" s="11">
        <v>16</v>
      </c>
      <c r="AB16" s="11">
        <v>11</v>
      </c>
      <c r="AC16" s="12">
        <f t="shared" si="3"/>
        <v>68.75</v>
      </c>
      <c r="AD16" s="26"/>
      <c r="AE16" s="23"/>
      <c r="AF16" s="23"/>
      <c r="AG16" s="11">
        <v>57</v>
      </c>
      <c r="AH16" s="13">
        <f>D16+G16+J16+P16+V16+Y16+AB16</f>
        <v>14</v>
      </c>
      <c r="AI16" s="1">
        <f t="shared" si="8"/>
        <v>24.561403508771928</v>
      </c>
    </row>
    <row r="17" spans="1:35" ht="60" customHeight="1" x14ac:dyDescent="0.25">
      <c r="A17" s="14">
        <v>11</v>
      </c>
      <c r="B17" s="15" t="s">
        <v>19</v>
      </c>
      <c r="C17" s="23"/>
      <c r="D17" s="23"/>
      <c r="E17" s="24"/>
      <c r="F17" s="25"/>
      <c r="G17" s="25"/>
      <c r="H17" s="26"/>
      <c r="I17" s="25"/>
      <c r="J17" s="25"/>
      <c r="K17" s="26"/>
      <c r="L17" s="27"/>
      <c r="M17" s="27"/>
      <c r="N17" s="27"/>
      <c r="O17" s="27"/>
      <c r="P17" s="25"/>
      <c r="Q17" s="27"/>
      <c r="R17" s="9">
        <v>4</v>
      </c>
      <c r="S17" s="10">
        <v>4</v>
      </c>
      <c r="T17" s="5">
        <f t="shared" si="0"/>
        <v>100</v>
      </c>
      <c r="U17" s="11">
        <v>1</v>
      </c>
      <c r="V17" s="11">
        <v>1</v>
      </c>
      <c r="W17" s="2">
        <f t="shared" si="1"/>
        <v>100</v>
      </c>
      <c r="X17" s="11">
        <v>4</v>
      </c>
      <c r="Y17" s="11">
        <v>2</v>
      </c>
      <c r="Z17" s="2">
        <f t="shared" si="2"/>
        <v>50</v>
      </c>
      <c r="AA17" s="23"/>
      <c r="AB17" s="23"/>
      <c r="AC17" s="23"/>
      <c r="AD17" s="29"/>
      <c r="AE17" s="29"/>
      <c r="AF17" s="29"/>
      <c r="AG17" s="11">
        <v>9</v>
      </c>
      <c r="AH17" s="13">
        <f>S17+V17+Y17</f>
        <v>7</v>
      </c>
      <c r="AI17" s="1">
        <f t="shared" si="8"/>
        <v>77.777777777777786</v>
      </c>
    </row>
    <row r="18" spans="1:35" ht="60" customHeight="1" x14ac:dyDescent="0.25">
      <c r="A18" s="39" t="s">
        <v>27</v>
      </c>
      <c r="B18" s="40"/>
      <c r="C18" s="30">
        <f>SUM(C9:C17)</f>
        <v>3</v>
      </c>
      <c r="D18" s="30">
        <f>SUM(D9:D17)</f>
        <v>0</v>
      </c>
      <c r="E18" s="31">
        <f>D18/C18*100</f>
        <v>0</v>
      </c>
      <c r="F18" s="32">
        <f>SUM(F7:F17)</f>
        <v>61</v>
      </c>
      <c r="G18" s="32">
        <f>SUM(G7:G17)</f>
        <v>2</v>
      </c>
      <c r="H18" s="31">
        <f t="shared" si="5"/>
        <v>3.278688524590164</v>
      </c>
      <c r="I18" s="32">
        <f>SUM(I7:I17)</f>
        <v>7</v>
      </c>
      <c r="J18" s="32">
        <f t="shared" ref="J18:AD18" si="10">SUM(J7:J17)</f>
        <v>5</v>
      </c>
      <c r="K18" s="31">
        <f>J18/I18*100</f>
        <v>71.428571428571431</v>
      </c>
      <c r="L18" s="32">
        <f>SUM(L7:L17)</f>
        <v>28</v>
      </c>
      <c r="M18" s="32">
        <f t="shared" ref="M18:O18" si="11">SUM(M7:M17)</f>
        <v>6</v>
      </c>
      <c r="N18" s="32">
        <f t="shared" si="11"/>
        <v>2</v>
      </c>
      <c r="O18" s="32">
        <f t="shared" si="11"/>
        <v>0</v>
      </c>
      <c r="P18" s="32">
        <f t="shared" ref="P18" si="12">SUM(P7:P17)</f>
        <v>0</v>
      </c>
      <c r="Q18" s="31">
        <f>P18/L18*100</f>
        <v>0</v>
      </c>
      <c r="R18" s="33">
        <f t="shared" si="10"/>
        <v>68</v>
      </c>
      <c r="S18" s="32">
        <f t="shared" si="10"/>
        <v>55</v>
      </c>
      <c r="T18" s="31">
        <f>S18/R18*100</f>
        <v>80.882352941176478</v>
      </c>
      <c r="U18" s="30">
        <f t="shared" si="10"/>
        <v>11</v>
      </c>
      <c r="V18" s="30">
        <f t="shared" si="10"/>
        <v>7</v>
      </c>
      <c r="W18" s="31">
        <f t="shared" si="1"/>
        <v>63.636363636363633</v>
      </c>
      <c r="X18" s="30">
        <f t="shared" ref="X18:Y18" si="13">SUM(X7:X17)</f>
        <v>44</v>
      </c>
      <c r="Y18" s="30">
        <f t="shared" si="13"/>
        <v>15</v>
      </c>
      <c r="Z18" s="31">
        <f t="shared" si="2"/>
        <v>34.090909090909086</v>
      </c>
      <c r="AA18" s="30">
        <f t="shared" si="10"/>
        <v>177</v>
      </c>
      <c r="AB18" s="30">
        <f>SUM(AB7:AB17)</f>
        <v>34</v>
      </c>
      <c r="AC18" s="31">
        <f>AB18/AA18*100</f>
        <v>19.209039548022599</v>
      </c>
      <c r="AD18" s="32">
        <f t="shared" si="10"/>
        <v>17</v>
      </c>
      <c r="AE18" s="30">
        <f>SUM(AE7:AE17)</f>
        <v>4</v>
      </c>
      <c r="AF18" s="34">
        <f t="shared" ref="AF18" si="14">AE18/AD18*100</f>
        <v>23.52941176470588</v>
      </c>
      <c r="AG18" s="32">
        <f t="shared" ref="AG18" si="15">SUM(AG7:AG17)</f>
        <v>417</v>
      </c>
      <c r="AH18" s="32">
        <f>SUM(AH7:AH17)</f>
        <v>122</v>
      </c>
      <c r="AI18" s="35">
        <f t="shared" si="8"/>
        <v>29.256594724220626</v>
      </c>
    </row>
  </sheetData>
  <mergeCells count="16">
    <mergeCell ref="A18:B18"/>
    <mergeCell ref="A1:AI1"/>
    <mergeCell ref="A2:AI2"/>
    <mergeCell ref="A4:A5"/>
    <mergeCell ref="B4:B5"/>
    <mergeCell ref="C4:E4"/>
    <mergeCell ref="F4:H4"/>
    <mergeCell ref="I4:K4"/>
    <mergeCell ref="L4:Q4"/>
    <mergeCell ref="R4:T4"/>
    <mergeCell ref="U4:W4"/>
    <mergeCell ref="X4:Z4"/>
    <mergeCell ref="AA4:AC4"/>
    <mergeCell ref="AD4:AF4"/>
    <mergeCell ref="AG4:AI4"/>
    <mergeCell ref="M5:P5"/>
  </mergeCells>
  <pageMargins left="0.7" right="0.7" top="0.75" bottom="0.75" header="0.3" footer="0.3"/>
  <pageSetup scale="5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L18"/>
  <sheetViews>
    <sheetView tabSelected="1" view="pageBreakPreview" zoomScaleNormal="100" zoomScaleSheetLayoutView="100" workbookViewId="0">
      <selection activeCell="AB16" sqref="AB16"/>
    </sheetView>
  </sheetViews>
  <sheetFormatPr defaultRowHeight="15" x14ac:dyDescent="0.25"/>
  <cols>
    <col min="1" max="1" width="6.28515625" customWidth="1"/>
    <col min="2" max="2" width="23.42578125" customWidth="1"/>
    <col min="3" max="4" width="5.7109375" customWidth="1"/>
    <col min="5" max="5" width="7.5703125" customWidth="1"/>
    <col min="6" max="7" width="5.7109375" customWidth="1"/>
    <col min="8" max="8" width="7.28515625" customWidth="1"/>
    <col min="9" max="10" width="5.7109375" customWidth="1"/>
    <col min="11" max="11" width="7.5703125" customWidth="1"/>
    <col min="12" max="13" width="5.7109375" customWidth="1"/>
    <col min="14" max="14" width="6.140625" customWidth="1"/>
    <col min="15" max="15" width="6.42578125" customWidth="1"/>
    <col min="16" max="16" width="6.28515625" customWidth="1"/>
    <col min="17" max="17" width="7.28515625" customWidth="1"/>
    <col min="18" max="19" width="5.7109375" customWidth="1"/>
    <col min="20" max="20" width="7.42578125" customWidth="1"/>
    <col min="21" max="22" width="5.7109375" customWidth="1"/>
    <col min="23" max="23" width="7.5703125" customWidth="1"/>
    <col min="24" max="28" width="5.7109375" customWidth="1"/>
    <col min="29" max="29" width="7.5703125" customWidth="1"/>
    <col min="30" max="31" width="5.7109375" customWidth="1"/>
    <col min="32" max="32" width="7.5703125" customWidth="1"/>
    <col min="33" max="34" width="5.7109375" customWidth="1"/>
    <col min="35" max="35" width="7.85546875" customWidth="1"/>
    <col min="36" max="37" width="5.7109375" customWidth="1"/>
    <col min="38" max="38" width="9.85546875" customWidth="1"/>
  </cols>
  <sheetData>
    <row r="1" spans="1:38" ht="18.75" x14ac:dyDescent="0.25">
      <c r="A1" s="44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ht="18.75" x14ac:dyDescent="0.25">
      <c r="A2" s="44" t="s">
        <v>41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38" x14ac:dyDescent="0.25">
      <c r="E3" s="3"/>
      <c r="H3" s="3"/>
      <c r="K3" s="3"/>
      <c r="L3" s="3"/>
      <c r="M3" s="3"/>
      <c r="N3" s="3"/>
      <c r="O3" s="3"/>
      <c r="P3" s="3"/>
      <c r="Q3" s="3"/>
      <c r="T3" s="3"/>
      <c r="W3" s="3"/>
      <c r="X3" s="3"/>
      <c r="Y3" s="3"/>
      <c r="Z3" s="3"/>
      <c r="AA3" s="3"/>
      <c r="AB3" s="3"/>
      <c r="AC3" s="3"/>
      <c r="AF3" s="3"/>
    </row>
    <row r="4" spans="1:38" ht="60" customHeight="1" x14ac:dyDescent="0.25">
      <c r="A4" s="37" t="s">
        <v>0</v>
      </c>
      <c r="B4" s="37" t="s">
        <v>1</v>
      </c>
      <c r="C4" s="41" t="s">
        <v>2</v>
      </c>
      <c r="D4" s="42"/>
      <c r="E4" s="43"/>
      <c r="F4" s="41" t="s">
        <v>3</v>
      </c>
      <c r="G4" s="42"/>
      <c r="H4" s="43"/>
      <c r="I4" s="41" t="s">
        <v>4</v>
      </c>
      <c r="J4" s="42"/>
      <c r="K4" s="43"/>
      <c r="L4" s="41" t="s">
        <v>40</v>
      </c>
      <c r="M4" s="42"/>
      <c r="N4" s="42"/>
      <c r="O4" s="42"/>
      <c r="P4" s="42"/>
      <c r="Q4" s="43"/>
      <c r="R4" s="41" t="s">
        <v>5</v>
      </c>
      <c r="S4" s="42"/>
      <c r="T4" s="43"/>
      <c r="U4" s="41" t="s">
        <v>6</v>
      </c>
      <c r="V4" s="42"/>
      <c r="W4" s="43"/>
      <c r="X4" s="41" t="s">
        <v>28</v>
      </c>
      <c r="Y4" s="42"/>
      <c r="Z4" s="42"/>
      <c r="AA4" s="42"/>
      <c r="AB4" s="42"/>
      <c r="AC4" s="43"/>
      <c r="AD4" s="41" t="s">
        <v>7</v>
      </c>
      <c r="AE4" s="42"/>
      <c r="AF4" s="43"/>
      <c r="AG4" s="41" t="s">
        <v>21</v>
      </c>
      <c r="AH4" s="42"/>
      <c r="AI4" s="43"/>
      <c r="AJ4" s="41" t="s">
        <v>8</v>
      </c>
      <c r="AK4" s="42"/>
      <c r="AL4" s="43"/>
    </row>
    <row r="5" spans="1:38" ht="30" customHeight="1" x14ac:dyDescent="0.25">
      <c r="A5" s="38"/>
      <c r="B5" s="38"/>
      <c r="C5" s="17" t="s">
        <v>9</v>
      </c>
      <c r="D5" s="18" t="s">
        <v>10</v>
      </c>
      <c r="E5" s="19" t="s">
        <v>22</v>
      </c>
      <c r="F5" s="17" t="s">
        <v>9</v>
      </c>
      <c r="G5" s="18" t="s">
        <v>10</v>
      </c>
      <c r="H5" s="19" t="s">
        <v>22</v>
      </c>
      <c r="I5" s="17" t="s">
        <v>9</v>
      </c>
      <c r="J5" s="18" t="s">
        <v>10</v>
      </c>
      <c r="K5" s="19" t="s">
        <v>22</v>
      </c>
      <c r="L5" s="17" t="s">
        <v>9</v>
      </c>
      <c r="M5" s="46" t="s">
        <v>38</v>
      </c>
      <c r="N5" s="47"/>
      <c r="O5" s="47"/>
      <c r="P5" s="48"/>
      <c r="Q5" s="19" t="s">
        <v>22</v>
      </c>
      <c r="R5" s="17" t="s">
        <v>9</v>
      </c>
      <c r="S5" s="18" t="s">
        <v>10</v>
      </c>
      <c r="T5" s="19" t="s">
        <v>20</v>
      </c>
      <c r="U5" s="17" t="s">
        <v>9</v>
      </c>
      <c r="V5" s="18" t="s">
        <v>10</v>
      </c>
      <c r="W5" s="19" t="s">
        <v>22</v>
      </c>
      <c r="X5" s="17" t="s">
        <v>9</v>
      </c>
      <c r="Y5" s="49" t="s">
        <v>38</v>
      </c>
      <c r="Z5" s="50"/>
      <c r="AA5" s="50"/>
      <c r="AB5" s="51"/>
      <c r="AC5" s="19" t="s">
        <v>22</v>
      </c>
      <c r="AD5" s="17" t="s">
        <v>9</v>
      </c>
      <c r="AE5" s="18" t="s">
        <v>10</v>
      </c>
      <c r="AF5" s="19" t="s">
        <v>22</v>
      </c>
      <c r="AG5" s="17" t="s">
        <v>9</v>
      </c>
      <c r="AH5" s="18" t="s">
        <v>10</v>
      </c>
      <c r="AI5" s="19" t="s">
        <v>22</v>
      </c>
      <c r="AJ5" s="17" t="s">
        <v>9</v>
      </c>
      <c r="AK5" s="18" t="s">
        <v>10</v>
      </c>
      <c r="AL5" s="19" t="s">
        <v>22</v>
      </c>
    </row>
    <row r="6" spans="1:38" ht="30" customHeight="1" x14ac:dyDescent="0.25">
      <c r="A6" s="23"/>
      <c r="B6" s="23"/>
      <c r="C6" s="23"/>
      <c r="D6" s="23"/>
      <c r="E6" s="24"/>
      <c r="F6" s="23"/>
      <c r="G6" s="23"/>
      <c r="H6" s="24"/>
      <c r="I6" s="23"/>
      <c r="J6" s="23"/>
      <c r="K6" s="24"/>
      <c r="L6" s="23"/>
      <c r="M6" s="17" t="s">
        <v>42</v>
      </c>
      <c r="N6" s="17" t="s">
        <v>43</v>
      </c>
      <c r="O6" s="17" t="s">
        <v>44</v>
      </c>
      <c r="P6" s="17" t="s">
        <v>39</v>
      </c>
      <c r="Q6" s="24"/>
      <c r="R6" s="23"/>
      <c r="S6" s="23"/>
      <c r="T6" s="24"/>
      <c r="U6" s="23"/>
      <c r="V6" s="23"/>
      <c r="W6" s="24"/>
      <c r="X6" s="23"/>
      <c r="Y6" s="17" t="s">
        <v>42</v>
      </c>
      <c r="Z6" s="17" t="s">
        <v>43</v>
      </c>
      <c r="AA6" s="17" t="s">
        <v>44</v>
      </c>
      <c r="AB6" s="17" t="s">
        <v>39</v>
      </c>
      <c r="AC6" s="24"/>
      <c r="AD6" s="23"/>
      <c r="AE6" s="23"/>
      <c r="AF6" s="24"/>
      <c r="AG6" s="23"/>
      <c r="AH6" s="23"/>
      <c r="AI6" s="24"/>
      <c r="AJ6" s="23"/>
      <c r="AK6" s="23"/>
      <c r="AL6" s="24"/>
    </row>
    <row r="7" spans="1:38" ht="60" customHeight="1" x14ac:dyDescent="0.25">
      <c r="A7" s="7">
        <v>1</v>
      </c>
      <c r="B7" s="8" t="s">
        <v>11</v>
      </c>
      <c r="C7" s="23"/>
      <c r="D7" s="23"/>
      <c r="E7" s="24"/>
      <c r="F7" s="25"/>
      <c r="G7" s="25"/>
      <c r="H7" s="26"/>
      <c r="I7" s="25"/>
      <c r="J7" s="25"/>
      <c r="K7" s="26"/>
      <c r="L7" s="26"/>
      <c r="M7" s="26"/>
      <c r="N7" s="26"/>
      <c r="O7" s="26"/>
      <c r="P7" s="25"/>
      <c r="Q7" s="26"/>
      <c r="R7" s="9">
        <v>27</v>
      </c>
      <c r="S7" s="10">
        <v>27</v>
      </c>
      <c r="T7" s="5">
        <f>S7/R7*100</f>
        <v>100</v>
      </c>
      <c r="U7" s="11">
        <v>1</v>
      </c>
      <c r="V7" s="11">
        <v>1</v>
      </c>
      <c r="W7" s="2">
        <f>V7/U7*100</f>
        <v>100</v>
      </c>
      <c r="X7" s="11">
        <v>4</v>
      </c>
      <c r="Y7" s="11">
        <v>1</v>
      </c>
      <c r="Z7" s="11"/>
      <c r="AA7" s="11"/>
      <c r="AB7" s="11"/>
      <c r="AC7" s="2">
        <f>Y7/X7*100</f>
        <v>25</v>
      </c>
      <c r="AD7" s="11">
        <v>2</v>
      </c>
      <c r="AE7" s="11">
        <v>1</v>
      </c>
      <c r="AF7" s="12">
        <f>AE7/AD7*100</f>
        <v>50</v>
      </c>
      <c r="AG7" s="7">
        <v>2</v>
      </c>
      <c r="AH7" s="7">
        <v>2</v>
      </c>
      <c r="AI7" s="2">
        <f>AH7/AG7*100</f>
        <v>100</v>
      </c>
      <c r="AJ7" s="11">
        <v>36</v>
      </c>
      <c r="AK7" s="13">
        <f>S7+V7+Y7+AE7+AH7</f>
        <v>32</v>
      </c>
      <c r="AL7" s="1">
        <f>AK7/AJ7*100</f>
        <v>88.888888888888886</v>
      </c>
    </row>
    <row r="8" spans="1:38" ht="60" customHeight="1" x14ac:dyDescent="0.25">
      <c r="A8" s="14">
        <v>2</v>
      </c>
      <c r="B8" s="15" t="s">
        <v>12</v>
      </c>
      <c r="C8" s="23"/>
      <c r="D8" s="23"/>
      <c r="E8" s="24"/>
      <c r="F8" s="25"/>
      <c r="G8" s="25"/>
      <c r="H8" s="26"/>
      <c r="I8" s="10">
        <v>1</v>
      </c>
      <c r="J8" s="10">
        <v>1</v>
      </c>
      <c r="K8" s="5">
        <f>J8/I8*100</f>
        <v>100</v>
      </c>
      <c r="L8" s="6">
        <v>4</v>
      </c>
      <c r="M8" s="6">
        <v>1</v>
      </c>
      <c r="N8" s="6">
        <v>1</v>
      </c>
      <c r="O8" s="6"/>
      <c r="P8" s="10"/>
      <c r="Q8" s="5">
        <f>P8/L8*100</f>
        <v>0</v>
      </c>
      <c r="R8" s="9">
        <v>4</v>
      </c>
      <c r="S8" s="10">
        <v>2</v>
      </c>
      <c r="T8" s="5">
        <f t="shared" ref="T8:T17" si="0">S8/R8*100</f>
        <v>50</v>
      </c>
      <c r="U8" s="11">
        <v>1</v>
      </c>
      <c r="V8" s="11"/>
      <c r="W8" s="2">
        <f t="shared" ref="W8:W18" si="1">V8/U8*100</f>
        <v>0</v>
      </c>
      <c r="X8" s="11">
        <v>4</v>
      </c>
      <c r="Y8" s="11">
        <v>1</v>
      </c>
      <c r="Z8" s="11"/>
      <c r="AA8" s="11"/>
      <c r="AB8" s="11"/>
      <c r="AC8" s="2">
        <f t="shared" ref="AC8:AC18" si="2">Y8/X8*100</f>
        <v>25</v>
      </c>
      <c r="AD8" s="11">
        <v>13</v>
      </c>
      <c r="AE8" s="11"/>
      <c r="AF8" s="12">
        <f t="shared" ref="AF8:AF16" si="3">AE8/AD8*100</f>
        <v>0</v>
      </c>
      <c r="AG8" s="7">
        <v>5</v>
      </c>
      <c r="AH8" s="7">
        <v>3</v>
      </c>
      <c r="AI8" s="2">
        <f t="shared" ref="AI8:AI15" si="4">AH8/AG8*100</f>
        <v>60</v>
      </c>
      <c r="AJ8" s="11">
        <v>32</v>
      </c>
      <c r="AK8" s="13">
        <f>J8+P8+S8+V8+Y8+AE8+AH8</f>
        <v>7</v>
      </c>
      <c r="AL8" s="1">
        <f>AK8/AJ8*100</f>
        <v>21.875</v>
      </c>
    </row>
    <row r="9" spans="1:38" ht="60" customHeight="1" x14ac:dyDescent="0.25">
      <c r="A9" s="14">
        <v>3</v>
      </c>
      <c r="B9" s="15" t="s">
        <v>13</v>
      </c>
      <c r="C9" s="14">
        <v>1</v>
      </c>
      <c r="D9" s="14"/>
      <c r="E9" s="4">
        <f>D9/C9*100</f>
        <v>0</v>
      </c>
      <c r="F9" s="10">
        <v>12</v>
      </c>
      <c r="G9" s="16">
        <v>2</v>
      </c>
      <c r="H9" s="5">
        <f>G9/F9*100</f>
        <v>16.666666666666664</v>
      </c>
      <c r="I9" s="25"/>
      <c r="J9" s="25"/>
      <c r="K9" s="26"/>
      <c r="L9" s="27"/>
      <c r="M9" s="27"/>
      <c r="N9" s="27"/>
      <c r="O9" s="27"/>
      <c r="P9" s="25"/>
      <c r="Q9" s="27"/>
      <c r="R9" s="9">
        <v>10</v>
      </c>
      <c r="S9" s="10">
        <v>10</v>
      </c>
      <c r="T9" s="5">
        <f t="shared" si="0"/>
        <v>100</v>
      </c>
      <c r="U9" s="11">
        <v>1</v>
      </c>
      <c r="V9" s="11">
        <v>1</v>
      </c>
      <c r="W9" s="2">
        <f t="shared" si="1"/>
        <v>100</v>
      </c>
      <c r="X9" s="11">
        <v>4</v>
      </c>
      <c r="Y9" s="11">
        <v>1</v>
      </c>
      <c r="Z9" s="11">
        <v>1</v>
      </c>
      <c r="AA9" s="11"/>
      <c r="AB9" s="11"/>
      <c r="AC9" s="2">
        <f t="shared" si="2"/>
        <v>25</v>
      </c>
      <c r="AD9" s="11">
        <v>21</v>
      </c>
      <c r="AE9" s="11">
        <v>9</v>
      </c>
      <c r="AF9" s="12">
        <f>AE9/AD9*100</f>
        <v>42.857142857142854</v>
      </c>
      <c r="AG9" s="7">
        <v>3</v>
      </c>
      <c r="AH9" s="14">
        <v>3</v>
      </c>
      <c r="AI9" s="2">
        <f t="shared" si="4"/>
        <v>100</v>
      </c>
      <c r="AJ9" s="11">
        <v>52</v>
      </c>
      <c r="AK9" s="13">
        <f>D9+G9+S9+V9+Y9+AE9+AH9</f>
        <v>26</v>
      </c>
      <c r="AL9" s="1">
        <f>AK9/AJ9*100</f>
        <v>50</v>
      </c>
    </row>
    <row r="10" spans="1:38" ht="60" customHeight="1" x14ac:dyDescent="0.25">
      <c r="A10" s="14">
        <v>4</v>
      </c>
      <c r="B10" s="15" t="s">
        <v>14</v>
      </c>
      <c r="C10" s="23"/>
      <c r="D10" s="23"/>
      <c r="E10" s="24"/>
      <c r="F10" s="10">
        <v>3</v>
      </c>
      <c r="G10" s="10"/>
      <c r="H10" s="5">
        <f t="shared" ref="H10:H18" si="5">G10/F10*100</f>
        <v>0</v>
      </c>
      <c r="I10" s="10">
        <v>1</v>
      </c>
      <c r="J10" s="10">
        <v>1</v>
      </c>
      <c r="K10" s="5">
        <f t="shared" ref="K10:K16" si="6">J10/I10*100</f>
        <v>100</v>
      </c>
      <c r="L10" s="6">
        <v>4</v>
      </c>
      <c r="M10" s="6">
        <v>1</v>
      </c>
      <c r="N10" s="6">
        <v>1</v>
      </c>
      <c r="O10" s="6"/>
      <c r="P10" s="10"/>
      <c r="Q10" s="5">
        <f>P10/L10*100</f>
        <v>0</v>
      </c>
      <c r="R10" s="9">
        <v>9</v>
      </c>
      <c r="S10" s="10">
        <v>9</v>
      </c>
      <c r="T10" s="5">
        <f t="shared" si="0"/>
        <v>100</v>
      </c>
      <c r="U10" s="11">
        <v>1</v>
      </c>
      <c r="V10" s="11">
        <v>1</v>
      </c>
      <c r="W10" s="2">
        <f t="shared" si="1"/>
        <v>100</v>
      </c>
      <c r="X10" s="11">
        <v>4</v>
      </c>
      <c r="Y10" s="11">
        <v>1</v>
      </c>
      <c r="Z10" s="11">
        <v>1</v>
      </c>
      <c r="AA10" s="11"/>
      <c r="AB10" s="11"/>
      <c r="AC10" s="2">
        <f t="shared" si="2"/>
        <v>25</v>
      </c>
      <c r="AD10" s="11">
        <v>21</v>
      </c>
      <c r="AE10" s="11">
        <v>1</v>
      </c>
      <c r="AF10" s="12">
        <f t="shared" ref="AF10:AF11" si="7">AE10/AD10*100</f>
        <v>4.7619047619047619</v>
      </c>
      <c r="AG10" s="7">
        <v>3</v>
      </c>
      <c r="AH10" s="7">
        <v>3</v>
      </c>
      <c r="AI10" s="2">
        <f t="shared" si="4"/>
        <v>100</v>
      </c>
      <c r="AJ10" s="11">
        <v>46</v>
      </c>
      <c r="AK10" s="13">
        <f>G10+J10+P10+S10+V10+Y10+AE10+AH10</f>
        <v>16</v>
      </c>
      <c r="AL10" s="1">
        <f t="shared" ref="AL10:AL18" si="8">AK10/AJ10*100</f>
        <v>34.782608695652172</v>
      </c>
    </row>
    <row r="11" spans="1:38" ht="60" customHeight="1" x14ac:dyDescent="0.25">
      <c r="A11" s="14">
        <v>5</v>
      </c>
      <c r="B11" s="15" t="s">
        <v>15</v>
      </c>
      <c r="C11" s="23"/>
      <c r="D11" s="23"/>
      <c r="E11" s="24"/>
      <c r="F11" s="10">
        <v>4</v>
      </c>
      <c r="G11" s="16"/>
      <c r="H11" s="5">
        <f t="shared" si="5"/>
        <v>0</v>
      </c>
      <c r="I11" s="10">
        <v>2</v>
      </c>
      <c r="J11" s="16">
        <v>2</v>
      </c>
      <c r="K11" s="5">
        <f t="shared" si="6"/>
        <v>100</v>
      </c>
      <c r="L11" s="6">
        <v>8</v>
      </c>
      <c r="M11" s="6">
        <v>2</v>
      </c>
      <c r="N11" s="6">
        <v>2</v>
      </c>
      <c r="O11" s="6"/>
      <c r="P11" s="16"/>
      <c r="Q11" s="5">
        <f>P11/L11*100</f>
        <v>0</v>
      </c>
      <c r="R11" s="9">
        <v>3</v>
      </c>
      <c r="S11" s="10">
        <v>3</v>
      </c>
      <c r="T11" s="5">
        <f t="shared" si="0"/>
        <v>100</v>
      </c>
      <c r="U11" s="11">
        <v>1</v>
      </c>
      <c r="V11" s="14"/>
      <c r="W11" s="2">
        <f t="shared" si="1"/>
        <v>0</v>
      </c>
      <c r="X11" s="11">
        <v>4</v>
      </c>
      <c r="Y11" s="14">
        <v>1</v>
      </c>
      <c r="Z11" s="14"/>
      <c r="AA11" s="14"/>
      <c r="AB11" s="14"/>
      <c r="AC11" s="2">
        <f t="shared" si="2"/>
        <v>25</v>
      </c>
      <c r="AD11" s="11">
        <v>31</v>
      </c>
      <c r="AE11" s="11">
        <v>7</v>
      </c>
      <c r="AF11" s="12">
        <f t="shared" si="7"/>
        <v>22.58064516129032</v>
      </c>
      <c r="AG11" s="7">
        <v>2</v>
      </c>
      <c r="AH11" s="7"/>
      <c r="AI11" s="2">
        <f t="shared" si="4"/>
        <v>0</v>
      </c>
      <c r="AJ11" s="11">
        <v>55</v>
      </c>
      <c r="AK11" s="13">
        <f>G11+J11+P11+S11+V11+Y11+AE11+AH11</f>
        <v>13</v>
      </c>
      <c r="AL11" s="1">
        <f t="shared" si="8"/>
        <v>23.636363636363637</v>
      </c>
    </row>
    <row r="12" spans="1:38" ht="60" customHeight="1" x14ac:dyDescent="0.25">
      <c r="A12" s="14">
        <v>6</v>
      </c>
      <c r="B12" s="15" t="s">
        <v>23</v>
      </c>
      <c r="C12" s="11">
        <v>1</v>
      </c>
      <c r="D12" s="14"/>
      <c r="E12" s="4">
        <f t="shared" ref="E12:E16" si="9">D12/C12*100</f>
        <v>0</v>
      </c>
      <c r="F12" s="25"/>
      <c r="G12" s="25"/>
      <c r="H12" s="26"/>
      <c r="I12" s="25"/>
      <c r="J12" s="25"/>
      <c r="K12" s="26"/>
      <c r="L12" s="27"/>
      <c r="M12" s="27"/>
      <c r="N12" s="27"/>
      <c r="O12" s="27"/>
      <c r="P12" s="25"/>
      <c r="Q12" s="27"/>
      <c r="R12" s="28"/>
      <c r="S12" s="25"/>
      <c r="T12" s="26"/>
      <c r="U12" s="11">
        <v>1</v>
      </c>
      <c r="V12" s="11">
        <v>1</v>
      </c>
      <c r="W12" s="2">
        <f t="shared" si="1"/>
        <v>100</v>
      </c>
      <c r="X12" s="11">
        <v>4</v>
      </c>
      <c r="Y12" s="11">
        <v>1</v>
      </c>
      <c r="Z12" s="11"/>
      <c r="AA12" s="11"/>
      <c r="AB12" s="11"/>
      <c r="AC12" s="2">
        <f t="shared" si="2"/>
        <v>25</v>
      </c>
      <c r="AD12" s="11">
        <v>32</v>
      </c>
      <c r="AE12" s="11"/>
      <c r="AF12" s="12">
        <f>AE12/AD12*100</f>
        <v>0</v>
      </c>
      <c r="AG12" s="26"/>
      <c r="AH12" s="26"/>
      <c r="AI12" s="26"/>
      <c r="AJ12" s="11">
        <v>38</v>
      </c>
      <c r="AK12" s="13">
        <f>D12+V12+Y12+AE12</f>
        <v>2</v>
      </c>
      <c r="AL12" s="1">
        <f t="shared" si="8"/>
        <v>5.2631578947368416</v>
      </c>
    </row>
    <row r="13" spans="1:38" ht="60" customHeight="1" x14ac:dyDescent="0.25">
      <c r="A13" s="14">
        <v>7</v>
      </c>
      <c r="B13" s="15" t="s">
        <v>24</v>
      </c>
      <c r="C13" s="23"/>
      <c r="D13" s="23"/>
      <c r="E13" s="24"/>
      <c r="F13" s="25"/>
      <c r="G13" s="25"/>
      <c r="H13" s="25"/>
      <c r="I13" s="25"/>
      <c r="J13" s="25"/>
      <c r="K13" s="26"/>
      <c r="L13" s="27"/>
      <c r="M13" s="27"/>
      <c r="N13" s="27"/>
      <c r="O13" s="27"/>
      <c r="P13" s="25"/>
      <c r="Q13" s="27"/>
      <c r="R13" s="9">
        <v>2</v>
      </c>
      <c r="S13" s="10">
        <v>2</v>
      </c>
      <c r="T13" s="5">
        <f t="shared" si="0"/>
        <v>100</v>
      </c>
      <c r="U13" s="11">
        <v>1</v>
      </c>
      <c r="V13" s="11">
        <v>1</v>
      </c>
      <c r="W13" s="2">
        <f t="shared" si="1"/>
        <v>100</v>
      </c>
      <c r="X13" s="11">
        <v>4</v>
      </c>
      <c r="Y13" s="11">
        <v>1</v>
      </c>
      <c r="Z13" s="11">
        <v>1</v>
      </c>
      <c r="AA13" s="11"/>
      <c r="AB13" s="11"/>
      <c r="AC13" s="2">
        <f t="shared" si="2"/>
        <v>25</v>
      </c>
      <c r="AD13" s="11">
        <v>18</v>
      </c>
      <c r="AE13" s="11">
        <v>3</v>
      </c>
      <c r="AF13" s="12">
        <f t="shared" si="3"/>
        <v>16.666666666666664</v>
      </c>
      <c r="AG13" s="26"/>
      <c r="AH13" s="26"/>
      <c r="AI13" s="26"/>
      <c r="AJ13" s="11">
        <v>26</v>
      </c>
      <c r="AK13" s="13">
        <f>S13+V13+Y13+AE13</f>
        <v>7</v>
      </c>
      <c r="AL13" s="1">
        <f t="shared" si="8"/>
        <v>26.923076923076923</v>
      </c>
    </row>
    <row r="14" spans="1:38" ht="60" customHeight="1" x14ac:dyDescent="0.25">
      <c r="A14" s="14">
        <v>8</v>
      </c>
      <c r="B14" s="15" t="s">
        <v>16</v>
      </c>
      <c r="C14" s="23"/>
      <c r="D14" s="23"/>
      <c r="E14" s="24"/>
      <c r="F14" s="10">
        <v>7</v>
      </c>
      <c r="G14" s="10"/>
      <c r="H14" s="5">
        <f t="shared" si="5"/>
        <v>0</v>
      </c>
      <c r="I14" s="25"/>
      <c r="J14" s="25"/>
      <c r="K14" s="26"/>
      <c r="L14" s="27"/>
      <c r="M14" s="27"/>
      <c r="N14" s="27"/>
      <c r="O14" s="27"/>
      <c r="P14" s="25"/>
      <c r="Q14" s="27"/>
      <c r="R14" s="9">
        <v>4</v>
      </c>
      <c r="S14" s="10">
        <v>4</v>
      </c>
      <c r="T14" s="5">
        <f t="shared" si="0"/>
        <v>100</v>
      </c>
      <c r="U14" s="11">
        <v>1</v>
      </c>
      <c r="V14" s="11"/>
      <c r="W14" s="2">
        <f t="shared" si="1"/>
        <v>0</v>
      </c>
      <c r="X14" s="11">
        <v>4</v>
      </c>
      <c r="Y14" s="11">
        <v>1</v>
      </c>
      <c r="Z14" s="11">
        <v>1</v>
      </c>
      <c r="AA14" s="11"/>
      <c r="AB14" s="11"/>
      <c r="AC14" s="2">
        <f t="shared" si="2"/>
        <v>25</v>
      </c>
      <c r="AD14" s="11">
        <v>11</v>
      </c>
      <c r="AE14" s="11"/>
      <c r="AF14" s="12">
        <f t="shared" si="3"/>
        <v>0</v>
      </c>
      <c r="AG14" s="26"/>
      <c r="AH14" s="26"/>
      <c r="AI14" s="26"/>
      <c r="AJ14" s="11">
        <v>27</v>
      </c>
      <c r="AK14" s="13">
        <f>G14+S14+V14+Y14+AE14</f>
        <v>5</v>
      </c>
      <c r="AL14" s="1">
        <f t="shared" si="8"/>
        <v>18.518518518518519</v>
      </c>
    </row>
    <row r="15" spans="1:38" ht="60" customHeight="1" x14ac:dyDescent="0.25">
      <c r="A15" s="14">
        <v>9</v>
      </c>
      <c r="B15" s="15" t="s">
        <v>17</v>
      </c>
      <c r="C15" s="23"/>
      <c r="D15" s="23"/>
      <c r="E15" s="24"/>
      <c r="F15" s="10">
        <v>10</v>
      </c>
      <c r="G15" s="10"/>
      <c r="H15" s="5">
        <f t="shared" si="5"/>
        <v>0</v>
      </c>
      <c r="I15" s="10">
        <v>1</v>
      </c>
      <c r="J15" s="10">
        <v>1</v>
      </c>
      <c r="K15" s="5">
        <f t="shared" si="6"/>
        <v>100</v>
      </c>
      <c r="L15" s="6">
        <v>4</v>
      </c>
      <c r="M15" s="6">
        <v>1</v>
      </c>
      <c r="N15" s="6">
        <v>1</v>
      </c>
      <c r="O15" s="6"/>
      <c r="P15" s="10"/>
      <c r="Q15" s="5">
        <f>P15/L15*100</f>
        <v>0</v>
      </c>
      <c r="R15" s="9">
        <v>5</v>
      </c>
      <c r="S15" s="10">
        <v>5</v>
      </c>
      <c r="T15" s="5">
        <f t="shared" si="0"/>
        <v>100</v>
      </c>
      <c r="U15" s="11">
        <v>1</v>
      </c>
      <c r="V15" s="11">
        <v>1</v>
      </c>
      <c r="W15" s="2">
        <f t="shared" si="1"/>
        <v>100</v>
      </c>
      <c r="X15" s="11">
        <v>4</v>
      </c>
      <c r="Y15" s="11">
        <v>1</v>
      </c>
      <c r="Z15" s="11">
        <v>1</v>
      </c>
      <c r="AA15" s="11"/>
      <c r="AB15" s="11"/>
      <c r="AC15" s="2">
        <f t="shared" si="2"/>
        <v>25</v>
      </c>
      <c r="AD15" s="11">
        <v>12</v>
      </c>
      <c r="AE15" s="11">
        <v>6</v>
      </c>
      <c r="AF15" s="2">
        <f t="shared" si="3"/>
        <v>50</v>
      </c>
      <c r="AG15" s="7">
        <v>2</v>
      </c>
      <c r="AH15" s="7">
        <v>2</v>
      </c>
      <c r="AI15" s="2">
        <f t="shared" si="4"/>
        <v>100</v>
      </c>
      <c r="AJ15" s="11">
        <v>39</v>
      </c>
      <c r="AK15" s="13">
        <f>G15+J15+P15+S15+V15+Y15+AE15+AH15</f>
        <v>16</v>
      </c>
      <c r="AL15" s="1">
        <f t="shared" si="8"/>
        <v>41.025641025641022</v>
      </c>
    </row>
    <row r="16" spans="1:38" ht="60" customHeight="1" x14ac:dyDescent="0.25">
      <c r="A16" s="14">
        <v>10</v>
      </c>
      <c r="B16" s="15" t="s">
        <v>18</v>
      </c>
      <c r="C16" s="14">
        <v>1</v>
      </c>
      <c r="D16" s="14"/>
      <c r="E16" s="4">
        <f t="shared" si="9"/>
        <v>0</v>
      </c>
      <c r="F16" s="10">
        <v>25</v>
      </c>
      <c r="G16" s="10"/>
      <c r="H16" s="5">
        <f t="shared" si="5"/>
        <v>0</v>
      </c>
      <c r="I16" s="10">
        <v>2</v>
      </c>
      <c r="J16" s="10">
        <v>1</v>
      </c>
      <c r="K16" s="5">
        <f t="shared" si="6"/>
        <v>50</v>
      </c>
      <c r="L16" s="6">
        <v>8</v>
      </c>
      <c r="M16" s="6">
        <v>2</v>
      </c>
      <c r="N16" s="6"/>
      <c r="O16" s="6"/>
      <c r="P16" s="10"/>
      <c r="Q16" s="5">
        <f>P16/L16*100</f>
        <v>0</v>
      </c>
      <c r="R16" s="22"/>
      <c r="S16" s="20"/>
      <c r="T16" s="21"/>
      <c r="U16" s="11">
        <v>1</v>
      </c>
      <c r="V16" s="11">
        <v>1</v>
      </c>
      <c r="W16" s="2">
        <f t="shared" si="1"/>
        <v>100</v>
      </c>
      <c r="X16" s="11">
        <v>4</v>
      </c>
      <c r="Y16" s="11">
        <v>1</v>
      </c>
      <c r="Z16" s="11"/>
      <c r="AA16" s="11"/>
      <c r="AB16" s="11"/>
      <c r="AC16" s="2">
        <f t="shared" si="2"/>
        <v>25</v>
      </c>
      <c r="AD16" s="11">
        <v>16</v>
      </c>
      <c r="AE16" s="11">
        <v>9</v>
      </c>
      <c r="AF16" s="12">
        <f t="shared" si="3"/>
        <v>56.25</v>
      </c>
      <c r="AG16" s="26"/>
      <c r="AH16" s="23"/>
      <c r="AI16" s="23"/>
      <c r="AJ16" s="11">
        <v>57</v>
      </c>
      <c r="AK16" s="13">
        <f>D16+G16+J16+P16+V16+Y16+AE16</f>
        <v>12</v>
      </c>
      <c r="AL16" s="1">
        <f t="shared" si="8"/>
        <v>21.052631578947366</v>
      </c>
    </row>
    <row r="17" spans="1:38" ht="60" customHeight="1" x14ac:dyDescent="0.25">
      <c r="A17" s="14">
        <v>11</v>
      </c>
      <c r="B17" s="15" t="s">
        <v>19</v>
      </c>
      <c r="C17" s="23"/>
      <c r="D17" s="23"/>
      <c r="E17" s="24"/>
      <c r="F17" s="25"/>
      <c r="G17" s="25"/>
      <c r="H17" s="26"/>
      <c r="I17" s="25"/>
      <c r="J17" s="25"/>
      <c r="K17" s="26"/>
      <c r="L17" s="27"/>
      <c r="M17" s="27"/>
      <c r="N17" s="27"/>
      <c r="O17" s="27"/>
      <c r="P17" s="25"/>
      <c r="Q17" s="27"/>
      <c r="R17" s="9">
        <v>4</v>
      </c>
      <c r="S17" s="10">
        <v>4</v>
      </c>
      <c r="T17" s="5">
        <f t="shared" si="0"/>
        <v>100</v>
      </c>
      <c r="U17" s="11">
        <v>1</v>
      </c>
      <c r="V17" s="11">
        <v>1</v>
      </c>
      <c r="W17" s="2">
        <f t="shared" si="1"/>
        <v>100</v>
      </c>
      <c r="X17" s="11">
        <v>4</v>
      </c>
      <c r="Y17" s="11">
        <v>1</v>
      </c>
      <c r="Z17" s="11">
        <v>1</v>
      </c>
      <c r="AA17" s="11"/>
      <c r="AB17" s="11"/>
      <c r="AC17" s="2">
        <f t="shared" si="2"/>
        <v>25</v>
      </c>
      <c r="AD17" s="23"/>
      <c r="AE17" s="23"/>
      <c r="AF17" s="23"/>
      <c r="AG17" s="29"/>
      <c r="AH17" s="29"/>
      <c r="AI17" s="29"/>
      <c r="AJ17" s="11">
        <v>9</v>
      </c>
      <c r="AK17" s="13">
        <f>S17+V17+Y17</f>
        <v>6</v>
      </c>
      <c r="AL17" s="1">
        <f t="shared" si="8"/>
        <v>66.666666666666657</v>
      </c>
    </row>
    <row r="18" spans="1:38" ht="60" customHeight="1" x14ac:dyDescent="0.25">
      <c r="A18" s="39" t="s">
        <v>27</v>
      </c>
      <c r="B18" s="40"/>
      <c r="C18" s="30">
        <f>SUM(C9:C17)</f>
        <v>3</v>
      </c>
      <c r="D18" s="30">
        <f>SUM(D9:D17)</f>
        <v>0</v>
      </c>
      <c r="E18" s="31">
        <f>D18/C18*100</f>
        <v>0</v>
      </c>
      <c r="F18" s="32">
        <f>SUM(F7:F17)</f>
        <v>61</v>
      </c>
      <c r="G18" s="32">
        <f>SUM(G7:G17)</f>
        <v>2</v>
      </c>
      <c r="H18" s="31">
        <f t="shared" si="5"/>
        <v>3.278688524590164</v>
      </c>
      <c r="I18" s="32">
        <f>SUM(I7:I17)</f>
        <v>7</v>
      </c>
      <c r="J18" s="32">
        <f t="shared" ref="J18:AG18" si="10">SUM(J7:J17)</f>
        <v>6</v>
      </c>
      <c r="K18" s="31">
        <f>J18/I18*100</f>
        <v>85.714285714285708</v>
      </c>
      <c r="L18" s="32">
        <f>SUM(L7:L17)</f>
        <v>28</v>
      </c>
      <c r="M18" s="32">
        <f t="shared" ref="M18:P18" si="11">SUM(M7:M17)</f>
        <v>7</v>
      </c>
      <c r="N18" s="32">
        <f t="shared" si="11"/>
        <v>5</v>
      </c>
      <c r="O18" s="32">
        <f t="shared" si="11"/>
        <v>0</v>
      </c>
      <c r="P18" s="32">
        <f t="shared" si="11"/>
        <v>0</v>
      </c>
      <c r="Q18" s="31">
        <f>P18/L18*100</f>
        <v>0</v>
      </c>
      <c r="R18" s="33">
        <f t="shared" si="10"/>
        <v>68</v>
      </c>
      <c r="S18" s="32">
        <f t="shared" si="10"/>
        <v>66</v>
      </c>
      <c r="T18" s="31">
        <f>S18/R18*100</f>
        <v>97.058823529411768</v>
      </c>
      <c r="U18" s="30">
        <f t="shared" si="10"/>
        <v>11</v>
      </c>
      <c r="V18" s="30">
        <f t="shared" si="10"/>
        <v>8</v>
      </c>
      <c r="W18" s="31">
        <f t="shared" si="1"/>
        <v>72.727272727272734</v>
      </c>
      <c r="X18" s="30">
        <f t="shared" ref="X18:AB18" si="12">SUM(X7:X17)</f>
        <v>44</v>
      </c>
      <c r="Y18" s="30">
        <f t="shared" si="12"/>
        <v>11</v>
      </c>
      <c r="Z18" s="30">
        <f t="shared" si="12"/>
        <v>6</v>
      </c>
      <c r="AA18" s="30">
        <f t="shared" si="12"/>
        <v>0</v>
      </c>
      <c r="AB18" s="30">
        <f t="shared" si="12"/>
        <v>0</v>
      </c>
      <c r="AC18" s="31">
        <f t="shared" si="2"/>
        <v>25</v>
      </c>
      <c r="AD18" s="30">
        <f t="shared" si="10"/>
        <v>177</v>
      </c>
      <c r="AE18" s="30">
        <f>SUM(AE7:AE17)</f>
        <v>36</v>
      </c>
      <c r="AF18" s="31">
        <f>AE18/AD18*100</f>
        <v>20.33898305084746</v>
      </c>
      <c r="AG18" s="32">
        <f t="shared" si="10"/>
        <v>17</v>
      </c>
      <c r="AH18" s="30">
        <f>SUM(AH7:AH17)</f>
        <v>13</v>
      </c>
      <c r="AI18" s="34">
        <f t="shared" ref="AI18" si="13">AH18/AG18*100</f>
        <v>76.470588235294116</v>
      </c>
      <c r="AJ18" s="32">
        <f t="shared" ref="AJ18" si="14">SUM(AJ7:AJ17)</f>
        <v>417</v>
      </c>
      <c r="AK18" s="32">
        <f>SUM(AK7:AK17)</f>
        <v>142</v>
      </c>
      <c r="AL18" s="35">
        <f t="shared" si="8"/>
        <v>34.052757793764989</v>
      </c>
    </row>
  </sheetData>
  <mergeCells count="15">
    <mergeCell ref="A18:B18"/>
    <mergeCell ref="Y5:AB5"/>
    <mergeCell ref="A1:AL1"/>
    <mergeCell ref="A2:AL2"/>
    <mergeCell ref="C4:E4"/>
    <mergeCell ref="F4:H4"/>
    <mergeCell ref="I4:K4"/>
    <mergeCell ref="L4:Q4"/>
    <mergeCell ref="R4:T4"/>
    <mergeCell ref="U4:W4"/>
    <mergeCell ref="X4:AC4"/>
    <mergeCell ref="AD4:AF4"/>
    <mergeCell ref="AG4:AI4"/>
    <mergeCell ref="AJ4:AL4"/>
    <mergeCell ref="M5:P5"/>
  </mergeCells>
  <pageMargins left="0.7" right="0.7" top="0.75" bottom="0.75" header="0.3" footer="0.3"/>
  <pageSetup scale="47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April'22</vt:lpstr>
      <vt:lpstr>Mei'22</vt:lpstr>
      <vt:lpstr>Juni'22</vt:lpstr>
      <vt:lpstr>Juli'22</vt:lpstr>
      <vt:lpstr>Agust'22</vt:lpstr>
      <vt:lpstr>'Juni''22'!Print_Area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PTI</dc:creator>
  <cp:lastModifiedBy>PTI</cp:lastModifiedBy>
  <cp:lastPrinted>2022-08-01T04:13:18Z</cp:lastPrinted>
  <dcterms:created xsi:type="dcterms:W3CDTF">2021-04-20T02:21:28Z</dcterms:created>
  <dcterms:modified xsi:type="dcterms:W3CDTF">2022-08-11T03:26:46Z</dcterms:modified>
</cp:coreProperties>
</file>