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OMP KANTOR\1. BRS EKSIM\2022\EKSIM\07 BAHAN EXIM 072022 release 092022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" i="1" l="1"/>
  <c r="C51" i="1"/>
  <c r="B51" i="1"/>
  <c r="C50" i="1"/>
  <c r="B50" i="1"/>
  <c r="C49" i="1"/>
  <c r="B49" i="1"/>
  <c r="C37" i="1"/>
  <c r="C43" i="1"/>
  <c r="C36" i="1"/>
  <c r="B43" i="1"/>
  <c r="D27" i="1"/>
  <c r="C27" i="1"/>
  <c r="B27" i="1"/>
  <c r="B28" i="1" s="1"/>
  <c r="C28" i="1"/>
  <c r="D19" i="1"/>
  <c r="C19" i="1"/>
  <c r="B19" i="1"/>
  <c r="Z9" i="1"/>
  <c r="D28" i="1" l="1"/>
  <c r="C26" i="1"/>
  <c r="D26" i="1" s="1"/>
  <c r="B26" i="1"/>
  <c r="Y9" i="1"/>
  <c r="D49" i="1" l="1"/>
  <c r="B31" i="1" l="1"/>
  <c r="X9" i="1"/>
  <c r="H9" i="1"/>
  <c r="C25" i="1" l="1"/>
  <c r="B25" i="1"/>
  <c r="D25" i="1" l="1"/>
  <c r="C35" i="1" s="1"/>
  <c r="D24" i="1"/>
  <c r="C34" i="1" s="1"/>
  <c r="C24" i="1"/>
  <c r="B24" i="1"/>
  <c r="W9" i="1"/>
  <c r="D23" i="1" l="1"/>
  <c r="C33" i="1" s="1"/>
  <c r="C23" i="1"/>
  <c r="B23" i="1"/>
  <c r="V9" i="1"/>
  <c r="D22" i="1" l="1"/>
  <c r="C32" i="1" s="1"/>
  <c r="C22" i="1"/>
  <c r="B22" i="1"/>
  <c r="U9" i="1"/>
  <c r="T9" i="1" l="1"/>
  <c r="J9" i="1"/>
  <c r="K9" i="1"/>
  <c r="L9" i="1"/>
  <c r="M9" i="1"/>
  <c r="N9" i="1"/>
  <c r="O9" i="1"/>
  <c r="P9" i="1"/>
  <c r="Q9" i="1"/>
  <c r="R9" i="1"/>
  <c r="S9" i="1"/>
  <c r="I9" i="1"/>
  <c r="B7" i="1"/>
  <c r="C7" i="1"/>
  <c r="B8" i="1"/>
  <c r="C8" i="1"/>
  <c r="D8" i="1"/>
  <c r="B32" i="1" s="1"/>
  <c r="B9" i="1"/>
  <c r="D9" i="1" s="1"/>
  <c r="B33" i="1" s="1"/>
  <c r="C9" i="1"/>
  <c r="B10" i="1"/>
  <c r="C10" i="1"/>
  <c r="B11" i="1"/>
  <c r="D11" i="1" s="1"/>
  <c r="B35" i="1" s="1"/>
  <c r="C11" i="1"/>
  <c r="B12" i="1"/>
  <c r="C12" i="1"/>
  <c r="B13" i="1"/>
  <c r="C13" i="1"/>
  <c r="B14" i="1"/>
  <c r="C14" i="1"/>
  <c r="B15" i="1"/>
  <c r="D15" i="1" s="1"/>
  <c r="B39" i="1" s="1"/>
  <c r="C15" i="1"/>
  <c r="B16" i="1"/>
  <c r="C16" i="1"/>
  <c r="B17" i="1"/>
  <c r="C17" i="1"/>
  <c r="B18" i="1"/>
  <c r="C18" i="1"/>
  <c r="D7" i="1" l="1"/>
  <c r="D16" i="1"/>
  <c r="B40" i="1" s="1"/>
  <c r="D17" i="1"/>
  <c r="B41" i="1" s="1"/>
  <c r="D14" i="1"/>
  <c r="B38" i="1" s="1"/>
  <c r="D12" i="1"/>
  <c r="B36" i="1" s="1"/>
  <c r="D18" i="1"/>
  <c r="B42" i="1" s="1"/>
  <c r="D13" i="1"/>
  <c r="B37" i="1" s="1"/>
  <c r="D10" i="1"/>
  <c r="B34" i="1" s="1"/>
  <c r="C21" i="1" l="1"/>
  <c r="B21" i="1"/>
  <c r="D21" i="1" l="1"/>
  <c r="C31" i="1" s="1"/>
</calcChain>
</file>

<file path=xl/sharedStrings.xml><?xml version="1.0" encoding="utf-8"?>
<sst xmlns="http://schemas.openxmlformats.org/spreadsheetml/2006/main" count="78" uniqueCount="57">
  <si>
    <t>[1]</t>
  </si>
  <si>
    <t>[2]</t>
  </si>
  <si>
    <t>[3]</t>
  </si>
  <si>
    <t>[4]</t>
  </si>
  <si>
    <t>Ekspor</t>
  </si>
  <si>
    <t>Impor</t>
  </si>
  <si>
    <t>Bulan</t>
  </si>
  <si>
    <t>Neraca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</si>
  <si>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</si>
  <si>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</si>
  <si>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</si>
  <si>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</si>
  <si>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</si>
  <si>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</si>
  <si>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</si>
  <si>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</si>
  <si>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</si>
  <si>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</si>
  <si>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</si>
  <si>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</si>
  <si>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2021</t>
  </si>
  <si>
    <t>EKSPOR</t>
  </si>
  <si>
    <t>IMPOR</t>
  </si>
  <si>
    <t>JANUARI</t>
  </si>
  <si>
    <t>FEBRUARI</t>
  </si>
  <si>
    <t>MARET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</si>
  <si>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</si>
  <si>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</si>
  <si>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</si>
  <si>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</si>
  <si>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</si>
  <si>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</si>
  <si>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</si>
  <si>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</si>
  <si>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</si>
  <si>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NERACA</t>
  </si>
  <si>
    <t>Jan</t>
  </si>
  <si>
    <t>Mar</t>
  </si>
  <si>
    <t>Apr</t>
  </si>
  <si>
    <t>Jun</t>
  </si>
  <si>
    <t>Jul</t>
  </si>
  <si>
    <t>Agt</t>
  </si>
  <si>
    <t>Sep</t>
  </si>
  <si>
    <t>Okt</t>
  </si>
  <si>
    <t>Nov</t>
  </si>
  <si>
    <t>Des</t>
  </si>
  <si>
    <t>Feb</t>
  </si>
  <si>
    <t>% perubahan</t>
  </si>
  <si>
    <t>Tabel 8. Neraca Nilai Perdagangan Provinsi Jambi Januari 2021 - Januari 2022 (US $)</t>
  </si>
  <si>
    <t>2022</t>
  </si>
  <si>
    <t>Kumulatif</t>
  </si>
  <si>
    <t>MEI</t>
  </si>
  <si>
    <t>JUNI</t>
  </si>
  <si>
    <t>JULI</t>
  </si>
  <si>
    <t>Jan - Juli</t>
  </si>
  <si>
    <t>Jan - Juli 2021</t>
  </si>
  <si>
    <t>Jan - Juli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</si>
</sst>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.00_);_(* \(#,##0.00\);_(* &quot;-&quot;_);_(@_)"/>
  </numFmts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sz val="9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quotePrefix="1"/>
    <xf numFmtId="0" fontId="2" fillId="0" borderId="0" xfId="0" quotePrefix="1" applyFont="1"/>
    <xf numFmtId="0" fontId="3" fillId="3" borderId="0" xfId="0" applyFont="1" applyFill="1"/>
    <xf numFmtId="0" fontId="2" fillId="3" borderId="0" xfId="0" applyFont="1" applyFill="1"/>
    <xf numFmtId="0" fontId="4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43" fontId="6" fillId="4" borderId="1" xfId="1" applyNumberFormat="1" applyFont="1" applyFill="1" applyBorder="1" applyAlignment="1">
      <alignment horizontal="center"/>
    </xf>
    <xf numFmtId="41" fontId="0" fillId="0" borderId="0" xfId="1" applyFont="1"/>
    <xf numFmtId="41" fontId="0" fillId="0" borderId="0" xfId="0" applyNumberFormat="1"/>
    <xf numFmtId="41" fontId="3" fillId="3" borderId="0" xfId="0" applyNumberFormat="1" applyFont="1" applyFill="1"/>
    <xf numFmtId="41" fontId="2" fillId="3" borderId="0" xfId="0" applyNumberFormat="1" applyFont="1" applyFill="1"/>
    <xf numFmtId="2" fontId="0" fillId="0" borderId="0" xfId="0" applyNumberFormat="1"/>
    <xf numFmtId="0" fontId="2" fillId="0" borderId="0" xfId="0" quotePrefix="1" applyFont="1" applyAlignment="1">
      <alignment horizontal="center" vertical="center"/>
    </xf>
    <xf numFmtId="164" fontId="0" fillId="0" borderId="0" xfId="1" applyNumberFormat="1" applyFont="1"/>
    <xf numFmtId="43" fontId="0" fillId="0" borderId="0" xfId="0" applyNumberFormat="1"/>
    <xf numFmtId="164" fontId="0" fillId="0" borderId="0" xfId="0" applyNumberForma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100" b="1"/>
              <a:t>Juta</a:t>
            </a:r>
            <a:r>
              <a:rPr lang="id-ID" sz="1100" b="1" baseline="0"/>
              <a:t> US $</a:t>
            </a:r>
            <a:endParaRPr lang="id-ID" sz="1100" b="1"/>
          </a:p>
        </c:rich>
      </c:tx>
      <c:layout>
        <c:manualLayout>
          <c:xMode val="edge"/>
          <c:yMode val="edge"/>
          <c:x val="1.3305555555555553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Sheet1!$B$30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Sheet1!$A$31:$A$42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Agt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Sheet1!$B$31:$B$42</c:f>
              <c:numCache>
                <c:formatCode>_(* #,##0.00_);_(* \(#,##0.00\);_(* "-"_);_(@_)</c:formatCode>
                <c:ptCount val="12"/>
                <c:pt idx="0">
                  <c:v>168.243597462</c:v>
                </c:pt>
                <c:pt idx="1">
                  <c:v>156.67291098800001</c:v>
                </c:pt>
                <c:pt idx="2">
                  <c:v>207.22670402499998</c:v>
                </c:pt>
                <c:pt idx="3">
                  <c:v>180.63262959399998</c:v>
                </c:pt>
                <c:pt idx="4">
                  <c:v>176.22756900800002</c:v>
                </c:pt>
                <c:pt idx="5">
                  <c:v>194.85877522799998</c:v>
                </c:pt>
                <c:pt idx="6">
                  <c:v>232.79836712700001</c:v>
                </c:pt>
                <c:pt idx="7">
                  <c:v>252.01581964999997</c:v>
                </c:pt>
                <c:pt idx="8">
                  <c:v>253.014538985</c:v>
                </c:pt>
                <c:pt idx="9">
                  <c:v>258.29434421100001</c:v>
                </c:pt>
                <c:pt idx="10">
                  <c:v>252.83417021100001</c:v>
                </c:pt>
                <c:pt idx="11">
                  <c:v>253.72954559800004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Sheet1!$C$30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1"/>
              <c:layout>
                <c:manualLayout>
                  <c:x val="-1.6376661495051646E-2"/>
                  <c:y val="-5.39628909521157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chemeClr val="accent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Sheet1!$A$31:$A$42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Agt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Sheet1!$C$31:$C$42</c:f>
              <c:numCache>
                <c:formatCode>_(* #,##0.00_);_(* \(#,##0.00\);_(* "-"_);_(@_)</c:formatCode>
                <c:ptCount val="12"/>
                <c:pt idx="0">
                  <c:v>185.07330725899999</c:v>
                </c:pt>
                <c:pt idx="1">
                  <c:v>171.07198580599999</c:v>
                </c:pt>
                <c:pt idx="2">
                  <c:v>269.79038926499999</c:v>
                </c:pt>
                <c:pt idx="3">
                  <c:v>231.215529546</c:v>
                </c:pt>
                <c:pt idx="4">
                  <c:v>254.20196966699999</c:v>
                </c:pt>
                <c:pt idx="5">
                  <c:v>304.88138793700006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034112"/>
        <c:axId val="177034672"/>
      </c:lineChart>
      <c:catAx>
        <c:axId val="17703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7034672"/>
        <c:crosses val="autoZero"/>
        <c:auto val="1"/>
        <c:lblAlgn val="ctr"/>
        <c:lblOffset val="100"/>
        <c:noMultiLvlLbl val="0"/>
      </c:catAx>
      <c:valAx>
        <c:axId val="17703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7034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23811</xdr:colOff>
      <xdr:row>30</xdr:row>
      <xdr:rowOff>4761</xdr:rowOff>
    </xdr:from>
    <xdr:to>
      <xdr:col>9</xdr:col>
      <xdr:colOff>676274</xdr:colOff>
      <xdr:row>44</xdr:row>
      <xdr:rowOff>161924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"/>
  <sheetViews>
    <sheetView tabSelected="1" topLeftCell="A16" zoomScale="80" zoomScaleNormal="80" workbookViewId="0">
      <selection activeCell="E52" sqref="E52"/>
    </sheetView>
  </sheetViews>
  <sheetFormatPr defaultRowHeight="15" x14ac:dyDescent="0.25"/>
  <cols>
    <col min="1" max="1" width="15" customWidth="1"/>
    <col min="2" max="4" width="19.7109375" customWidth="1"/>
    <col min="5" max="5" width="15.140625" bestFit="1" customWidth="1"/>
    <col min="8" max="8" width="19.85546875" customWidth="1"/>
    <col min="9" max="20" width="13.7109375" customWidth="1"/>
    <col min="21" max="22" width="13" bestFit="1" customWidth="1"/>
    <col min="23" max="23" width="13.42578125" bestFit="1" customWidth="1"/>
    <col min="24" max="24" width="14.28515625" customWidth="1"/>
    <col min="25" max="26" width="13.7109375" customWidth="1"/>
  </cols>
  <sheetData>
    <row r="1" spans="1:26" x14ac:dyDescent="0.25">
      <c r="A1" t="s">
        <v>48</v>
      </c>
    </row>
    <row r="4" spans="1:26" ht="15.75" x14ac:dyDescent="0.25">
      <c r="A4" s="7" t="s">
        <v>6</v>
      </c>
      <c r="B4" s="7" t="s">
        <v>4</v>
      </c>
      <c r="C4" s="7" t="s">
        <v>5</v>
      </c>
      <c r="D4" s="7" t="s">
        <v>7</v>
      </c>
    </row>
    <row r="5" spans="1:26" x14ac:dyDescent="0.25">
      <c r="A5" s="5" t="s">
        <v>0</v>
      </c>
      <c r="B5" s="5" t="s">
        <v>1</v>
      </c>
      <c r="C5" s="5" t="s">
        <v>2</v>
      </c>
      <c r="D5" s="5" t="s">
        <v>3</v>
      </c>
      <c r="H5" s="1" t="s">
        <v>20</v>
      </c>
      <c r="T5" s="1" t="s">
        <v>49</v>
      </c>
    </row>
    <row r="6" spans="1:26" x14ac:dyDescent="0.25">
      <c r="A6" s="2" t="s">
        <v>20</v>
      </c>
      <c r="H6" s="8" t="s">
        <v>23</v>
      </c>
      <c r="I6" s="8" t="s">
        <v>24</v>
      </c>
      <c r="J6" s="8" t="s">
        <v>25</v>
      </c>
      <c r="K6" s="8" t="s">
        <v>26</v>
      </c>
      <c r="L6" s="8" t="s">
        <v>27</v>
      </c>
      <c r="M6" s="8" t="s">
        <v>28</v>
      </c>
      <c r="N6" s="8" t="s">
        <v>29</v>
      </c>
      <c r="O6" s="8" t="s">
        <v>30</v>
      </c>
      <c r="P6" s="8" t="s">
        <v>31</v>
      </c>
      <c r="Q6" s="8" t="s">
        <v>32</v>
      </c>
      <c r="R6" s="8" t="s">
        <v>33</v>
      </c>
      <c r="S6" s="8" t="s">
        <v>34</v>
      </c>
      <c r="T6" s="8" t="s">
        <v>23</v>
      </c>
      <c r="U6" s="8" t="s">
        <v>24</v>
      </c>
      <c r="V6" s="8" t="s">
        <v>25</v>
      </c>
      <c r="W6" s="8" t="s">
        <v>26</v>
      </c>
      <c r="X6" s="8" t="s">
        <v>51</v>
      </c>
      <c r="Y6" s="8" t="s">
        <v>52</v>
      </c>
      <c r="Z6" s="8" t="s">
        <v>53</v>
      </c>
    </row>
    <row r="7" spans="1:26" x14ac:dyDescent="0.25">
      <c r="A7" t="s">
        <v>8</v>
      </c>
      <c r="B7" s="10">
        <f>H7</f>
        <v>169630526.46199998</v>
      </c>
      <c r="C7" s="10">
        <f>H8</f>
        <v>1386929</v>
      </c>
      <c r="D7" s="10">
        <f>B7-C7</f>
        <v>168243597.46199998</v>
      </c>
      <c r="G7" t="s">
        <v>21</v>
      </c>
      <c r="H7" s="9">
        <v>169630526.46199998</v>
      </c>
      <c r="I7" s="9">
        <v>158074360.98800001</v>
      </c>
      <c r="J7" s="9">
        <v>211213630.02499998</v>
      </c>
      <c r="K7" s="9">
        <v>183205059.59399998</v>
      </c>
      <c r="L7" s="9">
        <v>178802371.00800002</v>
      </c>
      <c r="M7" s="9">
        <v>198505634.22799999</v>
      </c>
      <c r="N7" s="9">
        <v>235226914.127</v>
      </c>
      <c r="O7" s="9">
        <v>255180472.64999998</v>
      </c>
      <c r="P7" s="9">
        <v>256061336.98500001</v>
      </c>
      <c r="Q7" s="9">
        <v>260080580.211</v>
      </c>
      <c r="R7" s="9">
        <v>255642061.21100003</v>
      </c>
      <c r="S7" s="9">
        <v>256838189.59800005</v>
      </c>
      <c r="T7" s="9">
        <v>186846252.259</v>
      </c>
      <c r="U7" s="9">
        <v>174030750.80599999</v>
      </c>
      <c r="V7" s="9">
        <v>275576395.26499999</v>
      </c>
      <c r="W7" s="9">
        <v>233521788.546</v>
      </c>
      <c r="X7" s="9">
        <v>255462295.667</v>
      </c>
      <c r="Y7" s="9">
        <v>308453420.93700004</v>
      </c>
    </row>
    <row r="8" spans="1:26" x14ac:dyDescent="0.25">
      <c r="A8" t="s">
        <v>9</v>
      </c>
      <c r="B8" s="10">
        <f>I7</f>
        <v>158074360.98800001</v>
      </c>
      <c r="C8" s="10">
        <f>I8</f>
        <v>1401450</v>
      </c>
      <c r="D8" s="10">
        <f t="shared" ref="D8:D18" si="0">B8-C8</f>
        <v>156672910.98800001</v>
      </c>
      <c r="G8" t="s">
        <v>22</v>
      </c>
      <c r="H8" s="9">
        <v>1386929</v>
      </c>
      <c r="I8" s="9">
        <v>1401450</v>
      </c>
      <c r="J8" s="9">
        <v>3986926</v>
      </c>
      <c r="K8" s="9">
        <v>2572430</v>
      </c>
      <c r="L8" s="9">
        <v>2574802</v>
      </c>
      <c r="M8" s="9">
        <v>3646859</v>
      </c>
      <c r="N8" s="9">
        <v>2428547</v>
      </c>
      <c r="O8" s="9">
        <v>3164653</v>
      </c>
      <c r="P8" s="9">
        <v>3046798</v>
      </c>
      <c r="Q8" s="9">
        <v>1786236</v>
      </c>
      <c r="R8" s="9">
        <v>2807891</v>
      </c>
      <c r="S8" s="9">
        <v>3108644</v>
      </c>
      <c r="T8" s="9">
        <v>1772945</v>
      </c>
      <c r="U8" s="9">
        <v>2958765</v>
      </c>
      <c r="V8" s="9">
        <v>5786006</v>
      </c>
      <c r="W8" s="9">
        <v>2306259</v>
      </c>
      <c r="X8" s="9">
        <v>1260326</v>
      </c>
      <c r="Y8" s="9">
        <v>3572033</v>
      </c>
    </row>
    <row r="9" spans="1:26" x14ac:dyDescent="0.25">
      <c r="A9" t="s">
        <v>10</v>
      </c>
      <c r="B9" s="10">
        <f>J7</f>
        <v>211213630.02499998</v>
      </c>
      <c r="C9" s="10">
        <f>J8</f>
        <v>3986926</v>
      </c>
      <c r="D9" s="10">
        <f t="shared" si="0"/>
        <v>207226704.02499998</v>
      </c>
      <c r="G9" t="s">
        <v>35</v>
      </c>
      <c r="H9" s="10">
        <f>H7-H8</f>
        <v>168243597.46199998</v>
      </c>
      <c r="I9" s="10">
        <f>I7-I8</f>
        <v>156672910.98800001</v>
      </c>
      <c r="J9" s="10">
        <f t="shared" ref="J9:S9" si="1">J7-J8</f>
        <v>207226704.02499998</v>
      </c>
      <c r="K9" s="10">
        <f t="shared" si="1"/>
        <v>180632629.59399998</v>
      </c>
      <c r="L9" s="10">
        <f t="shared" si="1"/>
        <v>176227569.00800002</v>
      </c>
      <c r="M9" s="10">
        <f t="shared" si="1"/>
        <v>194858775.22799999</v>
      </c>
      <c r="N9" s="10">
        <f t="shared" si="1"/>
        <v>232798367.127</v>
      </c>
      <c r="O9" s="10">
        <f t="shared" si="1"/>
        <v>252015819.64999998</v>
      </c>
      <c r="P9" s="10">
        <f t="shared" si="1"/>
        <v>253014538.98500001</v>
      </c>
      <c r="Q9" s="10">
        <f t="shared" si="1"/>
        <v>258294344.211</v>
      </c>
      <c r="R9" s="10">
        <f t="shared" si="1"/>
        <v>252834170.21100003</v>
      </c>
      <c r="S9" s="10">
        <f t="shared" si="1"/>
        <v>253729545.59800005</v>
      </c>
      <c r="T9" s="10">
        <f t="shared" ref="T9:Z9" si="2">T7-T8</f>
        <v>185073307.259</v>
      </c>
      <c r="U9" s="10">
        <f t="shared" si="2"/>
        <v>171071985.80599999</v>
      </c>
      <c r="V9" s="10">
        <f t="shared" si="2"/>
        <v>269790389.26499999</v>
      </c>
      <c r="W9" s="10">
        <f t="shared" si="2"/>
        <v>231215529.546</v>
      </c>
      <c r="X9" s="10">
        <f t="shared" si="2"/>
        <v>254201969.667</v>
      </c>
      <c r="Y9" s="10">
        <f t="shared" si="2"/>
        <v>304881387.93700004</v>
      </c>
      <c r="Z9" s="10">
        <f t="shared" si="2"/>
        <v>0</v>
      </c>
    </row>
    <row r="10" spans="1:26" x14ac:dyDescent="0.25">
      <c r="A10" t="s">
        <v>11</v>
      </c>
      <c r="B10" s="10">
        <f>K7</f>
        <v>183205059.59399998</v>
      </c>
      <c r="C10" s="10">
        <f>K8</f>
        <v>2572430</v>
      </c>
      <c r="D10" s="10">
        <f t="shared" si="0"/>
        <v>180632629.59399998</v>
      </c>
    </row>
    <row r="11" spans="1:26" x14ac:dyDescent="0.25">
      <c r="A11" t="s">
        <v>12</v>
      </c>
      <c r="B11" s="10">
        <f>L7</f>
        <v>178802371.00800002</v>
      </c>
      <c r="C11" s="10">
        <f>L8</f>
        <v>2574802</v>
      </c>
      <c r="D11" s="10">
        <f t="shared" si="0"/>
        <v>176227569.00800002</v>
      </c>
    </row>
    <row r="12" spans="1:26" x14ac:dyDescent="0.25">
      <c r="A12" t="s">
        <v>13</v>
      </c>
      <c r="B12" s="10">
        <f>M7</f>
        <v>198505634.22799999</v>
      </c>
      <c r="C12" s="10">
        <f>M8</f>
        <v>3646859</v>
      </c>
      <c r="D12" s="10">
        <f t="shared" si="0"/>
        <v>194858775.22799999</v>
      </c>
    </row>
    <row r="13" spans="1:26" x14ac:dyDescent="0.25">
      <c r="A13" t="s">
        <v>14</v>
      </c>
      <c r="B13" s="10">
        <f>N7</f>
        <v>235226914.127</v>
      </c>
      <c r="C13" s="10">
        <f>N8</f>
        <v>2428547</v>
      </c>
      <c r="D13" s="10">
        <f t="shared" si="0"/>
        <v>232798367.127</v>
      </c>
    </row>
    <row r="14" spans="1:26" x14ac:dyDescent="0.25">
      <c r="A14" t="s">
        <v>15</v>
      </c>
      <c r="B14" s="10">
        <f>O7</f>
        <v>255180472.64999998</v>
      </c>
      <c r="C14" s="10">
        <f>O8</f>
        <v>3164653</v>
      </c>
      <c r="D14" s="10">
        <f t="shared" si="0"/>
        <v>252015819.64999998</v>
      </c>
      <c r="H14" s="10"/>
    </row>
    <row r="15" spans="1:26" x14ac:dyDescent="0.25">
      <c r="A15" t="s">
        <v>16</v>
      </c>
      <c r="B15" s="10">
        <f>P7</f>
        <v>256061336.98500001</v>
      </c>
      <c r="C15" s="10">
        <f>P8</f>
        <v>3046798</v>
      </c>
      <c r="D15" s="10">
        <f t="shared" si="0"/>
        <v>253014538.98500001</v>
      </c>
    </row>
    <row r="16" spans="1:26" x14ac:dyDescent="0.25">
      <c r="A16" t="s">
        <v>17</v>
      </c>
      <c r="B16" s="10">
        <f>Q7</f>
        <v>260080580.211</v>
      </c>
      <c r="C16" s="10">
        <f>Q8</f>
        <v>1786236</v>
      </c>
      <c r="D16" s="10">
        <f t="shared" si="0"/>
        <v>258294344.211</v>
      </c>
    </row>
    <row r="17" spans="1:12" x14ac:dyDescent="0.25">
      <c r="A17" t="s">
        <v>18</v>
      </c>
      <c r="B17" s="10">
        <f>R7</f>
        <v>255642061.21100003</v>
      </c>
      <c r="C17" s="10">
        <f>R8</f>
        <v>2807891</v>
      </c>
      <c r="D17" s="10">
        <f t="shared" si="0"/>
        <v>252834170.21100003</v>
      </c>
    </row>
    <row r="18" spans="1:12" x14ac:dyDescent="0.25">
      <c r="A18" t="s">
        <v>19</v>
      </c>
      <c r="B18" s="10">
        <f>S7</f>
        <v>256838189.59800005</v>
      </c>
      <c r="C18" s="10">
        <f>S8</f>
        <v>3108644</v>
      </c>
      <c r="D18" s="10">
        <f t="shared" si="0"/>
        <v>253729545.59800005</v>
      </c>
    </row>
    <row r="19" spans="1:12" x14ac:dyDescent="0.25">
      <c r="A19" s="3" t="s">
        <v>54</v>
      </c>
      <c r="B19" s="11">
        <f>SUM(B7:B13)</f>
        <v>1334658496.4319999</v>
      </c>
      <c r="C19" s="11">
        <f>SUM(C7:C13)</f>
        <v>17997943</v>
      </c>
      <c r="D19" s="11">
        <f>B19-C19</f>
        <v>1316660553.4319999</v>
      </c>
      <c r="E19" s="10"/>
    </row>
    <row r="20" spans="1:12" x14ac:dyDescent="0.25">
      <c r="A20" s="2" t="s">
        <v>49</v>
      </c>
    </row>
    <row r="21" spans="1:12" x14ac:dyDescent="0.25">
      <c r="A21" t="s">
        <v>8</v>
      </c>
      <c r="B21" s="10">
        <f>T7</f>
        <v>186846252.259</v>
      </c>
      <c r="C21" s="10">
        <f>T8</f>
        <v>1772945</v>
      </c>
      <c r="D21" s="10">
        <f t="shared" ref="D21:D27" si="3">B21-C21</f>
        <v>185073307.259</v>
      </c>
    </row>
    <row r="22" spans="1:12" x14ac:dyDescent="0.25">
      <c r="A22" t="s">
        <v>9</v>
      </c>
      <c r="B22" s="10">
        <f>U7</f>
        <v>174030750.80599999</v>
      </c>
      <c r="C22" s="10">
        <f>U8</f>
        <v>2958765</v>
      </c>
      <c r="D22" s="10">
        <f t="shared" si="3"/>
        <v>171071985.80599999</v>
      </c>
      <c r="K22" s="10"/>
      <c r="L22" s="10"/>
    </row>
    <row r="23" spans="1:12" x14ac:dyDescent="0.25">
      <c r="A23" t="s">
        <v>10</v>
      </c>
      <c r="B23" s="10">
        <f>V7</f>
        <v>275576395.26499999</v>
      </c>
      <c r="C23" s="10">
        <f>V8</f>
        <v>5786006</v>
      </c>
      <c r="D23" s="10">
        <f t="shared" si="3"/>
        <v>269790389.26499999</v>
      </c>
    </row>
    <row r="24" spans="1:12" x14ac:dyDescent="0.25">
      <c r="A24" t="s">
        <v>11</v>
      </c>
      <c r="B24" s="10">
        <f>W7</f>
        <v>233521788.546</v>
      </c>
      <c r="C24" s="10">
        <f>W8</f>
        <v>2306259</v>
      </c>
      <c r="D24" s="10">
        <f t="shared" si="3"/>
        <v>231215529.546</v>
      </c>
    </row>
    <row r="25" spans="1:12" x14ac:dyDescent="0.25">
      <c r="A25" t="s">
        <v>12</v>
      </c>
      <c r="B25" s="10">
        <f>X7</f>
        <v>255462295.667</v>
      </c>
      <c r="C25" s="10">
        <f>X8</f>
        <v>1260326</v>
      </c>
      <c r="D25" s="10">
        <f t="shared" si="3"/>
        <v>254201969.667</v>
      </c>
    </row>
    <row r="26" spans="1:12" x14ac:dyDescent="0.25">
      <c r="A26" t="s">
        <v>13</v>
      </c>
      <c r="B26" s="10">
        <f>Y7</f>
        <v>308453420.93700004</v>
      </c>
      <c r="C26" s="10">
        <f>Y8</f>
        <v>3572033</v>
      </c>
      <c r="D26" s="10">
        <f t="shared" si="3"/>
        <v>304881387.93700004</v>
      </c>
    </row>
    <row r="27" spans="1:12" x14ac:dyDescent="0.25">
      <c r="A27" t="s">
        <v>14</v>
      </c>
      <c r="B27" s="10">
        <f>Z7</f>
        <v>0</v>
      </c>
      <c r="C27" s="10">
        <f>Z8</f>
        <v>0</v>
      </c>
      <c r="D27" s="10">
        <f t="shared" si="3"/>
        <v>0</v>
      </c>
    </row>
    <row r="28" spans="1:12" x14ac:dyDescent="0.25">
      <c r="A28" s="4" t="s">
        <v>54</v>
      </c>
      <c r="B28" s="12">
        <f>SUM(B21:B27)</f>
        <v>1433890903.48</v>
      </c>
      <c r="C28" s="12">
        <f>SUM(C21:C27)</f>
        <v>17656334</v>
      </c>
      <c r="D28" s="12">
        <f>B28-C28</f>
        <v>1416234569.48</v>
      </c>
      <c r="E28" s="10"/>
    </row>
    <row r="30" spans="1:12" x14ac:dyDescent="0.25">
      <c r="A30" s="6" t="s">
        <v>6</v>
      </c>
      <c r="B30" s="14" t="s">
        <v>20</v>
      </c>
      <c r="C30" s="14" t="s">
        <v>49</v>
      </c>
    </row>
    <row r="31" spans="1:12" x14ac:dyDescent="0.25">
      <c r="A31" t="s">
        <v>36</v>
      </c>
      <c r="B31" s="17">
        <f>D7/1000000</f>
        <v>168.243597462</v>
      </c>
      <c r="C31" s="17">
        <f>D21/1000000</f>
        <v>185.07330725899999</v>
      </c>
    </row>
    <row r="32" spans="1:12" x14ac:dyDescent="0.25">
      <c r="A32" t="s">
        <v>46</v>
      </c>
      <c r="B32" s="17">
        <f t="shared" ref="B32:B42" si="4">D8/1000000</f>
        <v>156.67291098800001</v>
      </c>
      <c r="C32" s="17">
        <f t="shared" ref="C32:C33" si="5">D22/1000000</f>
        <v>171.07198580599999</v>
      </c>
    </row>
    <row r="33" spans="1:4" x14ac:dyDescent="0.25">
      <c r="A33" t="s">
        <v>37</v>
      </c>
      <c r="B33" s="17">
        <f t="shared" si="4"/>
        <v>207.22670402499998</v>
      </c>
      <c r="C33" s="17">
        <f t="shared" si="5"/>
        <v>269.79038926499999</v>
      </c>
    </row>
    <row r="34" spans="1:4" x14ac:dyDescent="0.25">
      <c r="A34" t="s">
        <v>38</v>
      </c>
      <c r="B34" s="17">
        <f t="shared" si="4"/>
        <v>180.63262959399998</v>
      </c>
      <c r="C34" s="17">
        <f>D24/1000000</f>
        <v>231.215529546</v>
      </c>
    </row>
    <row r="35" spans="1:4" x14ac:dyDescent="0.25">
      <c r="A35" t="s">
        <v>12</v>
      </c>
      <c r="B35" s="17">
        <f>D11/1000000</f>
        <v>176.22756900800002</v>
      </c>
      <c r="C35" s="17">
        <f>D25/1000000</f>
        <v>254.20196966699999</v>
      </c>
    </row>
    <row r="36" spans="1:4" x14ac:dyDescent="0.25">
      <c r="A36" t="s">
        <v>39</v>
      </c>
      <c r="B36" s="17">
        <f t="shared" si="4"/>
        <v>194.85877522799998</v>
      </c>
      <c r="C36" s="17">
        <f>D26/1000000</f>
        <v>304.88138793700006</v>
      </c>
    </row>
    <row r="37" spans="1:4" x14ac:dyDescent="0.25">
      <c r="A37" t="s">
        <v>40</v>
      </c>
      <c r="B37" s="17">
        <f t="shared" si="4"/>
        <v>232.79836712700001</v>
      </c>
      <c r="C37" s="17">
        <f>D27/1000000</f>
        <v>0</v>
      </c>
    </row>
    <row r="38" spans="1:4" x14ac:dyDescent="0.25">
      <c r="A38" t="s">
        <v>41</v>
      </c>
      <c r="B38" s="17">
        <f t="shared" si="4"/>
        <v>252.01581964999997</v>
      </c>
    </row>
    <row r="39" spans="1:4" x14ac:dyDescent="0.25">
      <c r="A39" t="s">
        <v>42</v>
      </c>
      <c r="B39" s="17">
        <f t="shared" si="4"/>
        <v>253.014538985</v>
      </c>
    </row>
    <row r="40" spans="1:4" x14ac:dyDescent="0.25">
      <c r="A40" t="s">
        <v>43</v>
      </c>
      <c r="B40" s="17">
        <f t="shared" si="4"/>
        <v>258.29434421100001</v>
      </c>
    </row>
    <row r="41" spans="1:4" x14ac:dyDescent="0.25">
      <c r="A41" t="s">
        <v>44</v>
      </c>
      <c r="B41" s="17">
        <f t="shared" si="4"/>
        <v>252.83417021100001</v>
      </c>
    </row>
    <row r="42" spans="1:4" x14ac:dyDescent="0.25">
      <c r="A42" t="s">
        <v>45</v>
      </c>
      <c r="B42" s="17">
        <f t="shared" si="4"/>
        <v>253.72954559800004</v>
      </c>
      <c r="C42" s="13"/>
    </row>
    <row r="43" spans="1:4" x14ac:dyDescent="0.25">
      <c r="B43" s="13">
        <f>SUM(B31:B37)</f>
        <v>1316.6605534320001</v>
      </c>
      <c r="C43" s="13">
        <f>SUM(C31:C37)</f>
        <v>1416.2345694799999</v>
      </c>
    </row>
    <row r="48" spans="1:4" x14ac:dyDescent="0.25">
      <c r="A48" s="2" t="s">
        <v>50</v>
      </c>
      <c r="B48" s="1" t="s">
        <v>55</v>
      </c>
      <c r="C48" s="1" t="s">
        <v>56</v>
      </c>
      <c r="D48" t="s">
        <v>47</v>
      </c>
    </row>
    <row r="49" spans="1:4" x14ac:dyDescent="0.25">
      <c r="A49" t="s">
        <v>4</v>
      </c>
      <c r="B49" s="15">
        <f>B19/1000000</f>
        <v>1334.658496432</v>
      </c>
      <c r="C49" s="15">
        <f>B28/1000000</f>
        <v>1433.8909034799999</v>
      </c>
      <c r="D49" s="16">
        <f>((B28-B19)/B19)*100</f>
        <v>7.4350410470755151</v>
      </c>
    </row>
    <row r="50" spans="1:4" x14ac:dyDescent="0.25">
      <c r="A50" t="s">
        <v>5</v>
      </c>
      <c r="B50" s="15">
        <f>C19/1000000</f>
        <v>17.997942999999999</v>
      </c>
      <c r="C50" s="15">
        <f>C28/1000000</f>
        <v>17.656334000000001</v>
      </c>
      <c r="D50" s="13">
        <f>((C28-C19)/C19)*100</f>
        <v>-1.8980446821061716</v>
      </c>
    </row>
    <row r="51" spans="1:4" x14ac:dyDescent="0.25">
      <c r="A51" t="s">
        <v>7</v>
      </c>
      <c r="B51" s="16">
        <f>B49-B50</f>
        <v>1316.6605534319999</v>
      </c>
      <c r="C51" s="16">
        <f>C49-C50</f>
        <v>1416.2345694799999</v>
      </c>
    </row>
  </sheetData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BPSAdmin</dc:creator>
  <cp:lastModifiedBy>BPSAdmin</cp:lastModifiedBy>
  <dcterms:created xsi:type="dcterms:W3CDTF">2022-01-04T00:54:42Z</dcterms:created>
  <dcterms:modified xsi:type="dcterms:W3CDTF">2022-08-24T03:41:49Z</dcterms:modified>
</cp:coreProperties>
</file>