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cuments\00 2022\CKP\"/>
    </mc:Choice>
  </mc:AlternateContent>
  <bookViews>
    <workbookView xWindow="0" yWindow="0" windowWidth="20490" windowHeight="7755" firstSheet="3" activeTab="8"/>
  </bookViews>
  <sheets>
    <sheet name="penjelasan CKP" sheetId="18" state="hidden" r:id="rId1"/>
    <sheet name="Sheet1" sheetId="10" state="hidden" r:id="rId2"/>
    <sheet name="Januari 2022" sheetId="24" r:id="rId3"/>
    <sheet name="Februari 2022 " sheetId="26" r:id="rId4"/>
    <sheet name="Maret 2022" sheetId="27" r:id="rId5"/>
    <sheet name="April 2022" sheetId="30" r:id="rId6"/>
    <sheet name="Mei 2022" sheetId="32" r:id="rId7"/>
    <sheet name="Juni 2022" sheetId="33" r:id="rId8"/>
    <sheet name="Juli 2022" sheetId="34" r:id="rId9"/>
    <sheet name="Rekap PAK" sheetId="31" r:id="rId10"/>
  </sheets>
  <definedNames>
    <definedName name="_xlnm.Print_Area" localSheetId="5">'April 2022'!$K$1:$U$65</definedName>
    <definedName name="_xlnm.Print_Area" localSheetId="3">'Februari 2022 '!$K$1:$U$62</definedName>
    <definedName name="_xlnm.Print_Area" localSheetId="2">'Januari 2022'!$K$1:$U$72</definedName>
    <definedName name="_xlnm.Print_Area" localSheetId="8">'Juli 2022'!$K$1:$U$69</definedName>
    <definedName name="_xlnm.Print_Area" localSheetId="7">'Juni 2022'!$K$1:$U$76</definedName>
    <definedName name="_xlnm.Print_Area" localSheetId="4">'Maret 2022'!$K$1:$U$68</definedName>
    <definedName name="_xlnm.Print_Area" localSheetId="6">'Mei 2022'!$K$1:$U$65</definedName>
    <definedName name="_xlnm.Print_Area" localSheetId="0">'penjelasan CKP'!$A$2:$E$63</definedName>
  </definedNames>
  <calcPr calcId="152511"/>
</workbook>
</file>

<file path=xl/calcChain.xml><?xml version="1.0" encoding="utf-8"?>
<calcChain xmlns="http://schemas.openxmlformats.org/spreadsheetml/2006/main">
  <c r="S47" i="34" l="1"/>
  <c r="P47" i="34"/>
  <c r="O47" i="34"/>
  <c r="N47" i="34"/>
  <c r="G23" i="34"/>
  <c r="G24" i="34"/>
  <c r="T14" i="34" l="1"/>
  <c r="T15" i="34"/>
  <c r="T16" i="34"/>
  <c r="T17" i="34"/>
  <c r="T18" i="34"/>
  <c r="T19" i="34"/>
  <c r="T20" i="34"/>
  <c r="T21" i="34"/>
  <c r="T22" i="34"/>
  <c r="T23" i="34"/>
  <c r="T53" i="34" s="1"/>
  <c r="T25" i="34"/>
  <c r="T26" i="34"/>
  <c r="T27" i="34"/>
  <c r="T28" i="34"/>
  <c r="T29" i="34"/>
  <c r="T30" i="34"/>
  <c r="T31" i="34"/>
  <c r="T32" i="34"/>
  <c r="T33" i="34"/>
  <c r="T34" i="34"/>
  <c r="S14" i="34"/>
  <c r="S15" i="34"/>
  <c r="S16" i="34"/>
  <c r="S17" i="34"/>
  <c r="S18" i="34"/>
  <c r="S19" i="34"/>
  <c r="S20" i="34"/>
  <c r="S21" i="34"/>
  <c r="S22" i="34"/>
  <c r="S23" i="34"/>
  <c r="S24" i="34"/>
  <c r="S25" i="34"/>
  <c r="S26" i="34"/>
  <c r="S27" i="34"/>
  <c r="S28" i="34"/>
  <c r="S29" i="34"/>
  <c r="S30" i="34"/>
  <c r="S31" i="34"/>
  <c r="S32" i="34"/>
  <c r="S33" i="34"/>
  <c r="S34" i="34"/>
  <c r="Q34" i="34"/>
  <c r="Q32" i="34"/>
  <c r="Q31" i="34"/>
  <c r="O14" i="34"/>
  <c r="O15" i="34"/>
  <c r="O16" i="34"/>
  <c r="O17" i="34"/>
  <c r="O18" i="34"/>
  <c r="O19" i="34"/>
  <c r="O20" i="34"/>
  <c r="O21" i="34"/>
  <c r="O22" i="34"/>
  <c r="O23" i="34"/>
  <c r="Q23" i="34" s="1"/>
  <c r="O24" i="34"/>
  <c r="O25" i="34"/>
  <c r="O26" i="34"/>
  <c r="O27" i="34"/>
  <c r="O28" i="34"/>
  <c r="O29" i="34"/>
  <c r="O30" i="34"/>
  <c r="O31" i="34"/>
  <c r="O32" i="34"/>
  <c r="O33" i="34"/>
  <c r="O34" i="34"/>
  <c r="N14" i="34"/>
  <c r="N15" i="34"/>
  <c r="N16" i="34"/>
  <c r="N17" i="34"/>
  <c r="N18" i="34"/>
  <c r="N19" i="34"/>
  <c r="N20" i="34"/>
  <c r="N21" i="34"/>
  <c r="N22" i="34"/>
  <c r="N23" i="34"/>
  <c r="N24" i="34"/>
  <c r="N25" i="34"/>
  <c r="N26" i="34"/>
  <c r="N27" i="34"/>
  <c r="N28" i="34"/>
  <c r="N29" i="34"/>
  <c r="N30" i="34"/>
  <c r="N31" i="34"/>
  <c r="N32" i="34"/>
  <c r="N33" i="34"/>
  <c r="N34" i="34"/>
  <c r="L47" i="34"/>
  <c r="L34" i="34"/>
  <c r="L31" i="34"/>
  <c r="L32" i="34"/>
  <c r="L23" i="34"/>
  <c r="G34" i="34"/>
  <c r="G32" i="34"/>
  <c r="G31" i="34"/>
  <c r="T69" i="34" l="1"/>
  <c r="M69" i="34"/>
  <c r="T68" i="34"/>
  <c r="M68" i="34"/>
  <c r="R54" i="34"/>
  <c r="O50" i="34"/>
  <c r="N50" i="34"/>
  <c r="L50" i="34"/>
  <c r="O49" i="34"/>
  <c r="N49" i="34"/>
  <c r="L49" i="34"/>
  <c r="S48" i="34"/>
  <c r="P48" i="34"/>
  <c r="O48" i="34"/>
  <c r="N48" i="34"/>
  <c r="L48" i="34"/>
  <c r="W44" i="34"/>
  <c r="T44" i="34" s="1"/>
  <c r="S44" i="34"/>
  <c r="O44" i="34"/>
  <c r="Q44" i="34" s="1"/>
  <c r="N44" i="34"/>
  <c r="L44" i="34"/>
  <c r="G44" i="34"/>
  <c r="W43" i="34"/>
  <c r="T43" i="34" s="1"/>
  <c r="S43" i="34"/>
  <c r="O43" i="34"/>
  <c r="Q43" i="34" s="1"/>
  <c r="N43" i="34"/>
  <c r="L43" i="34"/>
  <c r="G43" i="34"/>
  <c r="W42" i="34"/>
  <c r="T42" i="34" s="1"/>
  <c r="S42" i="34"/>
  <c r="O42" i="34"/>
  <c r="Q42" i="34" s="1"/>
  <c r="N42" i="34"/>
  <c r="L42" i="34"/>
  <c r="G42" i="34"/>
  <c r="W41" i="34"/>
  <c r="T41" i="34" s="1"/>
  <c r="S41" i="34"/>
  <c r="O41" i="34"/>
  <c r="Q41" i="34" s="1"/>
  <c r="N41" i="34"/>
  <c r="L41" i="34"/>
  <c r="G41" i="34"/>
  <c r="W40" i="34"/>
  <c r="T40" i="34" s="1"/>
  <c r="S40" i="34"/>
  <c r="O40" i="34"/>
  <c r="Q40" i="34" s="1"/>
  <c r="N40" i="34"/>
  <c r="L40" i="34"/>
  <c r="G40" i="34"/>
  <c r="W39" i="34"/>
  <c r="T39" i="34" s="1"/>
  <c r="S39" i="34"/>
  <c r="O39" i="34"/>
  <c r="Q39" i="34" s="1"/>
  <c r="N39" i="34"/>
  <c r="L39" i="34"/>
  <c r="G39" i="34"/>
  <c r="W38" i="34"/>
  <c r="T38" i="34" s="1"/>
  <c r="S38" i="34"/>
  <c r="O38" i="34"/>
  <c r="Q38" i="34" s="1"/>
  <c r="N38" i="34"/>
  <c r="L38" i="34"/>
  <c r="G38" i="34"/>
  <c r="W37" i="34"/>
  <c r="T37" i="34" s="1"/>
  <c r="S37" i="34"/>
  <c r="O37" i="34"/>
  <c r="Q37" i="34" s="1"/>
  <c r="N37" i="34"/>
  <c r="L37" i="34"/>
  <c r="G37" i="34"/>
  <c r="W36" i="34"/>
  <c r="T36" i="34" s="1"/>
  <c r="S36" i="34"/>
  <c r="O36" i="34"/>
  <c r="Q36" i="34" s="1"/>
  <c r="N36" i="34"/>
  <c r="L36" i="34"/>
  <c r="G36" i="34"/>
  <c r="W33" i="34"/>
  <c r="Q33" i="34"/>
  <c r="L33" i="34"/>
  <c r="G33" i="34"/>
  <c r="W30" i="34"/>
  <c r="Q30" i="34"/>
  <c r="L30" i="34"/>
  <c r="G30" i="34"/>
  <c r="W29" i="34"/>
  <c r="Q29" i="34"/>
  <c r="L29" i="34"/>
  <c r="G29" i="34"/>
  <c r="Q28" i="34"/>
  <c r="L28" i="34"/>
  <c r="G28" i="34"/>
  <c r="W27" i="34"/>
  <c r="Q27" i="34"/>
  <c r="L27" i="34"/>
  <c r="G27" i="34"/>
  <c r="W26" i="34"/>
  <c r="Q26" i="34"/>
  <c r="L26" i="34"/>
  <c r="G26" i="34"/>
  <c r="W25" i="34"/>
  <c r="Q25" i="34"/>
  <c r="L25" i="34"/>
  <c r="G25" i="34"/>
  <c r="W24" i="34"/>
  <c r="T24" i="34" s="1"/>
  <c r="Q24" i="34"/>
  <c r="L24" i="34"/>
  <c r="W22" i="34"/>
  <c r="Q22" i="34"/>
  <c r="L22" i="34"/>
  <c r="G22" i="34"/>
  <c r="W21" i="34"/>
  <c r="Q21" i="34"/>
  <c r="L21" i="34"/>
  <c r="G21" i="34"/>
  <c r="W20" i="34"/>
  <c r="Q20" i="34"/>
  <c r="L20" i="34"/>
  <c r="G20" i="34"/>
  <c r="W19" i="34"/>
  <c r="Q19" i="34"/>
  <c r="L19" i="34"/>
  <c r="G19" i="34"/>
  <c r="W18" i="34"/>
  <c r="Q18" i="34"/>
  <c r="L18" i="34"/>
  <c r="G18" i="34"/>
  <c r="W17" i="34"/>
  <c r="Q17" i="34"/>
  <c r="L17" i="34"/>
  <c r="G17" i="34"/>
  <c r="W16" i="34"/>
  <c r="Q16" i="34"/>
  <c r="L16" i="34"/>
  <c r="G16" i="34"/>
  <c r="W15" i="34"/>
  <c r="Q15" i="34"/>
  <c r="L15" i="34"/>
  <c r="G15" i="34"/>
  <c r="W14" i="34"/>
  <c r="Q14" i="34"/>
  <c r="L14" i="34"/>
  <c r="G14" i="34"/>
  <c r="W13" i="34"/>
  <c r="T13" i="34" s="1"/>
  <c r="S13" i="34"/>
  <c r="O13" i="34"/>
  <c r="Q13" i="34" s="1"/>
  <c r="N13" i="34"/>
  <c r="L13" i="34"/>
  <c r="G13" i="34"/>
  <c r="L11" i="34"/>
  <c r="N11" i="34" s="1"/>
  <c r="O11" i="34" s="1"/>
  <c r="P11" i="34" s="1"/>
  <c r="Q11" i="34" s="1"/>
  <c r="R11" i="34" s="1"/>
  <c r="S11" i="34" s="1"/>
  <c r="T11" i="34" s="1"/>
  <c r="U11" i="34" s="1"/>
  <c r="M7" i="34"/>
  <c r="M6" i="34"/>
  <c r="M5" i="34"/>
  <c r="M4" i="34"/>
  <c r="Q54" i="34" l="1"/>
  <c r="Q55" i="34" s="1"/>
  <c r="G53" i="34"/>
  <c r="C9" i="31"/>
  <c r="S38" i="33"/>
  <c r="G37" i="33"/>
  <c r="G30" i="30"/>
  <c r="G38" i="33"/>
  <c r="S30" i="30"/>
  <c r="T30" i="30"/>
  <c r="O30" i="30"/>
  <c r="Q30" i="30" s="1"/>
  <c r="N30" i="30"/>
  <c r="L30" i="30"/>
  <c r="W14" i="33" l="1"/>
  <c r="W15" i="33"/>
  <c r="W16" i="33"/>
  <c r="W17" i="33"/>
  <c r="T17" i="33" s="1"/>
  <c r="W18" i="33"/>
  <c r="W19" i="33"/>
  <c r="W20" i="33"/>
  <c r="W21" i="33"/>
  <c r="T21" i="33" s="1"/>
  <c r="W22" i="33"/>
  <c r="W23" i="33"/>
  <c r="T23" i="33" s="1"/>
  <c r="W24" i="33"/>
  <c r="W25" i="33"/>
  <c r="T25" i="33" s="1"/>
  <c r="W26" i="33"/>
  <c r="W27" i="33"/>
  <c r="W28" i="33"/>
  <c r="W29" i="33"/>
  <c r="T29" i="33" s="1"/>
  <c r="W30" i="33"/>
  <c r="W31" i="33"/>
  <c r="W32" i="33"/>
  <c r="W33" i="33"/>
  <c r="T33" i="33" s="1"/>
  <c r="W34" i="33"/>
  <c r="W35" i="33"/>
  <c r="W36" i="33"/>
  <c r="W37" i="33"/>
  <c r="T37" i="33" s="1"/>
  <c r="W39" i="33"/>
  <c r="W40" i="33"/>
  <c r="W41" i="33"/>
  <c r="T41" i="33" s="1"/>
  <c r="W42" i="33"/>
  <c r="T14" i="33"/>
  <c r="T15" i="33"/>
  <c r="T16" i="33"/>
  <c r="T18" i="33"/>
  <c r="T19" i="33"/>
  <c r="T20" i="33"/>
  <c r="T22" i="33"/>
  <c r="T24" i="33"/>
  <c r="T26" i="33"/>
  <c r="T27" i="33"/>
  <c r="T28" i="33"/>
  <c r="T30" i="33"/>
  <c r="T31" i="33"/>
  <c r="T32" i="33"/>
  <c r="T34" i="33"/>
  <c r="T35" i="33"/>
  <c r="T36" i="33"/>
  <c r="T38" i="33"/>
  <c r="T39" i="33"/>
  <c r="T40" i="33"/>
  <c r="T42" i="33"/>
  <c r="S14" i="33"/>
  <c r="S15" i="33"/>
  <c r="S16" i="33"/>
  <c r="S17" i="33"/>
  <c r="S18" i="33"/>
  <c r="S19" i="33"/>
  <c r="S20" i="33"/>
  <c r="S21" i="33"/>
  <c r="S22" i="33"/>
  <c r="S23" i="33"/>
  <c r="S24" i="33"/>
  <c r="S25" i="33"/>
  <c r="S26" i="33"/>
  <c r="S27" i="33"/>
  <c r="S28" i="33"/>
  <c r="S29" i="33"/>
  <c r="S30" i="33"/>
  <c r="S31" i="33"/>
  <c r="S32" i="33"/>
  <c r="S33" i="33"/>
  <c r="S34" i="33"/>
  <c r="S35" i="33"/>
  <c r="S36" i="33"/>
  <c r="S37" i="33"/>
  <c r="S39" i="33"/>
  <c r="S40" i="33"/>
  <c r="S41" i="33"/>
  <c r="S42" i="33"/>
  <c r="Q42" i="33"/>
  <c r="Q41" i="33"/>
  <c r="Q40" i="33"/>
  <c r="Q39" i="33"/>
  <c r="Q38" i="33"/>
  <c r="Q36" i="33"/>
  <c r="Q35" i="33"/>
  <c r="Q34" i="33"/>
  <c r="Q33" i="33"/>
  <c r="Q29" i="33"/>
  <c r="Q28" i="33"/>
  <c r="Q21" i="33"/>
  <c r="Q20" i="33"/>
  <c r="Q14" i="33"/>
  <c r="N14" i="33"/>
  <c r="O14" i="33"/>
  <c r="N15" i="33"/>
  <c r="O15" i="33"/>
  <c r="N16" i="33"/>
  <c r="O16" i="33"/>
  <c r="N17" i="33"/>
  <c r="O17" i="33"/>
  <c r="N18" i="33"/>
  <c r="O18" i="33"/>
  <c r="N19" i="33"/>
  <c r="O19" i="33"/>
  <c r="N20" i="33"/>
  <c r="O20" i="33"/>
  <c r="N21" i="33"/>
  <c r="O21" i="33"/>
  <c r="N22" i="33"/>
  <c r="O22" i="33"/>
  <c r="N23" i="33"/>
  <c r="O23" i="33"/>
  <c r="N24" i="33"/>
  <c r="O24" i="33"/>
  <c r="N25" i="33"/>
  <c r="O25" i="33"/>
  <c r="N26" i="33"/>
  <c r="O26" i="33"/>
  <c r="Q26" i="33" s="1"/>
  <c r="N27" i="33"/>
  <c r="O27" i="33"/>
  <c r="N28" i="33"/>
  <c r="O28" i="33"/>
  <c r="N29" i="33"/>
  <c r="O29" i="33"/>
  <c r="N30" i="33"/>
  <c r="O30" i="33"/>
  <c r="N31" i="33"/>
  <c r="O31" i="33"/>
  <c r="N32" i="33"/>
  <c r="O32" i="33"/>
  <c r="N33" i="33"/>
  <c r="O33" i="33"/>
  <c r="N34" i="33"/>
  <c r="O34" i="33"/>
  <c r="N35" i="33"/>
  <c r="O35" i="33"/>
  <c r="N36" i="33"/>
  <c r="O36" i="33"/>
  <c r="N37" i="33"/>
  <c r="O37" i="33"/>
  <c r="Q37" i="33" s="1"/>
  <c r="N38" i="33"/>
  <c r="O38" i="33"/>
  <c r="N39" i="33"/>
  <c r="O39" i="33"/>
  <c r="N40" i="33"/>
  <c r="O40" i="33"/>
  <c r="N41" i="33"/>
  <c r="O41" i="33"/>
  <c r="N42" i="33"/>
  <c r="O42" i="33"/>
  <c r="L38" i="33"/>
  <c r="L33" i="33"/>
  <c r="L34" i="33"/>
  <c r="L35" i="33"/>
  <c r="L36" i="33"/>
  <c r="L37" i="33"/>
  <c r="L39" i="33"/>
  <c r="L40" i="33"/>
  <c r="L41" i="33"/>
  <c r="L42" i="33"/>
  <c r="L26" i="33"/>
  <c r="L27" i="33"/>
  <c r="L28" i="33"/>
  <c r="L29" i="33"/>
  <c r="L20" i="33"/>
  <c r="L21" i="33"/>
  <c r="G42" i="33"/>
  <c r="G41" i="33"/>
  <c r="G40" i="33"/>
  <c r="G39" i="33"/>
  <c r="G36" i="33"/>
  <c r="G35" i="33"/>
  <c r="G34" i="33"/>
  <c r="G33" i="33"/>
  <c r="G29" i="33"/>
  <c r="G28" i="33"/>
  <c r="S25" i="24"/>
  <c r="G20" i="33"/>
  <c r="G21" i="33"/>
  <c r="T76" i="33"/>
  <c r="M76" i="33"/>
  <c r="T75" i="33"/>
  <c r="M75" i="33"/>
  <c r="R61" i="33"/>
  <c r="O57" i="33"/>
  <c r="N57" i="33"/>
  <c r="L57" i="33"/>
  <c r="O56" i="33"/>
  <c r="N56" i="33"/>
  <c r="L56" i="33"/>
  <c r="S55" i="33"/>
  <c r="P55" i="33"/>
  <c r="O55" i="33"/>
  <c r="N55" i="33"/>
  <c r="L55" i="33"/>
  <c r="W52" i="33"/>
  <c r="T52" i="33" s="1"/>
  <c r="S52" i="33"/>
  <c r="O52" i="33"/>
  <c r="Q52" i="33" s="1"/>
  <c r="N52" i="33"/>
  <c r="L52" i="33"/>
  <c r="G52" i="33"/>
  <c r="W51" i="33"/>
  <c r="T51" i="33" s="1"/>
  <c r="S51" i="33"/>
  <c r="O51" i="33"/>
  <c r="Q51" i="33" s="1"/>
  <c r="N51" i="33"/>
  <c r="L51" i="33"/>
  <c r="G51" i="33"/>
  <c r="W50" i="33"/>
  <c r="T50" i="33" s="1"/>
  <c r="S50" i="33"/>
  <c r="O50" i="33"/>
  <c r="Q50" i="33" s="1"/>
  <c r="N50" i="33"/>
  <c r="L50" i="33"/>
  <c r="G50" i="33"/>
  <c r="W49" i="33"/>
  <c r="T49" i="33" s="1"/>
  <c r="S49" i="33"/>
  <c r="O49" i="33"/>
  <c r="Q49" i="33" s="1"/>
  <c r="N49" i="33"/>
  <c r="L49" i="33"/>
  <c r="G49" i="33"/>
  <c r="W48" i="33"/>
  <c r="T48" i="33" s="1"/>
  <c r="S48" i="33"/>
  <c r="O48" i="33"/>
  <c r="Q48" i="33" s="1"/>
  <c r="N48" i="33"/>
  <c r="L48" i="33"/>
  <c r="G48" i="33"/>
  <c r="W47" i="33"/>
  <c r="T47" i="33" s="1"/>
  <c r="S47" i="33"/>
  <c r="O47" i="33"/>
  <c r="Q47" i="33" s="1"/>
  <c r="N47" i="33"/>
  <c r="L47" i="33"/>
  <c r="G47" i="33"/>
  <c r="W46" i="33"/>
  <c r="T46" i="33" s="1"/>
  <c r="S46" i="33"/>
  <c r="O46" i="33"/>
  <c r="Q46" i="33" s="1"/>
  <c r="N46" i="33"/>
  <c r="L46" i="33"/>
  <c r="G46" i="33"/>
  <c r="W45" i="33"/>
  <c r="T45" i="33" s="1"/>
  <c r="S45" i="33"/>
  <c r="O45" i="33"/>
  <c r="Q45" i="33" s="1"/>
  <c r="N45" i="33"/>
  <c r="L45" i="33"/>
  <c r="G45" i="33"/>
  <c r="W44" i="33"/>
  <c r="T44" i="33" s="1"/>
  <c r="S44" i="33"/>
  <c r="O44" i="33"/>
  <c r="Q44" i="33" s="1"/>
  <c r="N44" i="33"/>
  <c r="L44" i="33"/>
  <c r="G44" i="33"/>
  <c r="Q32" i="33"/>
  <c r="L32" i="33"/>
  <c r="G32" i="33"/>
  <c r="L31" i="33"/>
  <c r="G31" i="33"/>
  <c r="Q30" i="33"/>
  <c r="L30" i="33"/>
  <c r="G30" i="33"/>
  <c r="G27" i="33"/>
  <c r="G26" i="33"/>
  <c r="L25" i="33"/>
  <c r="G25" i="33"/>
  <c r="L24" i="33"/>
  <c r="G24" i="33"/>
  <c r="L23" i="33"/>
  <c r="G23" i="33"/>
  <c r="Q22" i="33"/>
  <c r="L22" i="33"/>
  <c r="G22" i="33"/>
  <c r="L19" i="33"/>
  <c r="G19" i="33"/>
  <c r="Q18" i="33"/>
  <c r="L18" i="33"/>
  <c r="G18" i="33"/>
  <c r="L17" i="33"/>
  <c r="G17" i="33"/>
  <c r="Q16" i="33"/>
  <c r="L16" i="33"/>
  <c r="G16" i="33"/>
  <c r="L15" i="33"/>
  <c r="G15" i="33"/>
  <c r="L14" i="33"/>
  <c r="G14" i="33"/>
  <c r="W13" i="33"/>
  <c r="T13" i="33" s="1"/>
  <c r="S13" i="33"/>
  <c r="O13" i="33"/>
  <c r="Q13" i="33" s="1"/>
  <c r="N13" i="33"/>
  <c r="L13" i="33"/>
  <c r="G13" i="33"/>
  <c r="L11" i="33"/>
  <c r="N11" i="33" s="1"/>
  <c r="O11" i="33" s="1"/>
  <c r="P11" i="33" s="1"/>
  <c r="Q11" i="33" s="1"/>
  <c r="R11" i="33" s="1"/>
  <c r="S11" i="33" s="1"/>
  <c r="T11" i="33" s="1"/>
  <c r="U11" i="33" s="1"/>
  <c r="M7" i="33"/>
  <c r="M6" i="33"/>
  <c r="M5" i="33"/>
  <c r="M4" i="33"/>
  <c r="Q25" i="33" l="1"/>
  <c r="Q17" i="33"/>
  <c r="Q24" i="33"/>
  <c r="Q31" i="33"/>
  <c r="Q27" i="33"/>
  <c r="Q23" i="33"/>
  <c r="Q19" i="33"/>
  <c r="Q15" i="33"/>
  <c r="G60" i="33"/>
  <c r="C8" i="31" s="1"/>
  <c r="N27" i="26"/>
  <c r="O27" i="26"/>
  <c r="Q27" i="26"/>
  <c r="S27" i="26"/>
  <c r="T27" i="26"/>
  <c r="L27" i="26"/>
  <c r="G27" i="26"/>
  <c r="T36" i="24"/>
  <c r="S36" i="24"/>
  <c r="Q36" i="24"/>
  <c r="L36" i="24"/>
  <c r="G36" i="24"/>
  <c r="O36" i="24"/>
  <c r="N36" i="24"/>
  <c r="T60" i="33" l="1"/>
  <c r="Q61" i="33"/>
  <c r="Q62" i="33" s="1"/>
  <c r="T34" i="24"/>
  <c r="S34" i="24"/>
  <c r="Q34" i="24"/>
  <c r="L34" i="24"/>
  <c r="G34" i="24"/>
  <c r="O34" i="24"/>
  <c r="N34" i="24"/>
  <c r="N29" i="32" l="1"/>
  <c r="O29" i="32"/>
  <c r="Q29" i="32" s="1"/>
  <c r="N30" i="32"/>
  <c r="O30" i="32"/>
  <c r="S29" i="32"/>
  <c r="T29" i="32"/>
  <c r="Q30" i="32"/>
  <c r="S30" i="32"/>
  <c r="T30" i="32"/>
  <c r="L30" i="32"/>
  <c r="L29" i="32"/>
  <c r="G30" i="32"/>
  <c r="G29" i="32"/>
  <c r="T26" i="32" l="1"/>
  <c r="S26" i="32"/>
  <c r="T25" i="32"/>
  <c r="S25" i="32"/>
  <c r="Q26" i="32"/>
  <c r="Q25" i="32"/>
  <c r="O25" i="32"/>
  <c r="O26" i="32"/>
  <c r="N25" i="32"/>
  <c r="N26" i="32"/>
  <c r="L25" i="32"/>
  <c r="L26" i="32"/>
  <c r="G26" i="32"/>
  <c r="G25" i="32"/>
  <c r="T65" i="32"/>
  <c r="M65" i="32"/>
  <c r="T64" i="32"/>
  <c r="M64" i="32"/>
  <c r="R50" i="32"/>
  <c r="O46" i="32"/>
  <c r="N46" i="32"/>
  <c r="L46" i="32"/>
  <c r="O45" i="32"/>
  <c r="N45" i="32"/>
  <c r="L45" i="32"/>
  <c r="S44" i="32"/>
  <c r="P44" i="32"/>
  <c r="O44" i="32"/>
  <c r="N44" i="32"/>
  <c r="L44" i="32"/>
  <c r="S43" i="32"/>
  <c r="P43" i="32"/>
  <c r="O43" i="32"/>
  <c r="N43" i="32"/>
  <c r="L43" i="32"/>
  <c r="W40" i="32"/>
  <c r="T40" i="32" s="1"/>
  <c r="S40" i="32"/>
  <c r="O40" i="32"/>
  <c r="Q40" i="32" s="1"/>
  <c r="N40" i="32"/>
  <c r="L40" i="32"/>
  <c r="G40" i="32"/>
  <c r="W39" i="32"/>
  <c r="T39" i="32" s="1"/>
  <c r="S39" i="32"/>
  <c r="O39" i="32"/>
  <c r="Q39" i="32" s="1"/>
  <c r="N39" i="32"/>
  <c r="L39" i="32"/>
  <c r="G39" i="32"/>
  <c r="W38" i="32"/>
  <c r="T38" i="32" s="1"/>
  <c r="S38" i="32"/>
  <c r="O38" i="32"/>
  <c r="Q38" i="32" s="1"/>
  <c r="N38" i="32"/>
  <c r="L38" i="32"/>
  <c r="G38" i="32"/>
  <c r="W37" i="32"/>
  <c r="T37" i="32" s="1"/>
  <c r="S37" i="32"/>
  <c r="O37" i="32"/>
  <c r="Q37" i="32" s="1"/>
  <c r="N37" i="32"/>
  <c r="L37" i="32"/>
  <c r="G37" i="32"/>
  <c r="W36" i="32"/>
  <c r="T36" i="32" s="1"/>
  <c r="S36" i="32"/>
  <c r="O36" i="32"/>
  <c r="Q36" i="32" s="1"/>
  <c r="N36" i="32"/>
  <c r="L36" i="32"/>
  <c r="G36" i="32"/>
  <c r="W35" i="32"/>
  <c r="T35" i="32" s="1"/>
  <c r="S35" i="32"/>
  <c r="O35" i="32"/>
  <c r="Q35" i="32" s="1"/>
  <c r="N35" i="32"/>
  <c r="L35" i="32"/>
  <c r="G35" i="32"/>
  <c r="W34" i="32"/>
  <c r="T34" i="32" s="1"/>
  <c r="S34" i="32"/>
  <c r="O34" i="32"/>
  <c r="Q34" i="32" s="1"/>
  <c r="N34" i="32"/>
  <c r="L34" i="32"/>
  <c r="G34" i="32"/>
  <c r="W33" i="32"/>
  <c r="T33" i="32" s="1"/>
  <c r="S33" i="32"/>
  <c r="O33" i="32"/>
  <c r="Q33" i="32" s="1"/>
  <c r="N33" i="32"/>
  <c r="L33" i="32"/>
  <c r="G33" i="32"/>
  <c r="W32" i="32"/>
  <c r="T32" i="32" s="1"/>
  <c r="S32" i="32"/>
  <c r="O32" i="32"/>
  <c r="Q32" i="32" s="1"/>
  <c r="N32" i="32"/>
  <c r="L32" i="32"/>
  <c r="G32" i="32"/>
  <c r="T28" i="32"/>
  <c r="S28" i="32"/>
  <c r="O28" i="32"/>
  <c r="Q28" i="32" s="1"/>
  <c r="N28" i="32"/>
  <c r="L28" i="32"/>
  <c r="G28" i="32"/>
  <c r="T27" i="32"/>
  <c r="S27" i="32"/>
  <c r="O27" i="32"/>
  <c r="Q27" i="32" s="1"/>
  <c r="N27" i="32"/>
  <c r="L27" i="32"/>
  <c r="G27" i="32"/>
  <c r="T24" i="32"/>
  <c r="S24" i="32"/>
  <c r="O24" i="32"/>
  <c r="Q24" i="32" s="1"/>
  <c r="N24" i="32"/>
  <c r="L24" i="32"/>
  <c r="G24" i="32"/>
  <c r="T23" i="32"/>
  <c r="S23" i="32"/>
  <c r="O23" i="32"/>
  <c r="Q23" i="32" s="1"/>
  <c r="N23" i="32"/>
  <c r="L23" i="32"/>
  <c r="G23" i="32"/>
  <c r="T22" i="32"/>
  <c r="S22" i="32"/>
  <c r="O22" i="32"/>
  <c r="Q22" i="32" s="1"/>
  <c r="N22" i="32"/>
  <c r="L22" i="32"/>
  <c r="G22" i="32"/>
  <c r="T21" i="32"/>
  <c r="S21" i="32"/>
  <c r="O21" i="32"/>
  <c r="Q21" i="32" s="1"/>
  <c r="N21" i="32"/>
  <c r="L21" i="32"/>
  <c r="G21" i="32"/>
  <c r="T20" i="32"/>
  <c r="S20" i="32"/>
  <c r="O20" i="32"/>
  <c r="Q20" i="32" s="1"/>
  <c r="N20" i="32"/>
  <c r="L20" i="32"/>
  <c r="G20" i="32"/>
  <c r="W19" i="32"/>
  <c r="T19" i="32" s="1"/>
  <c r="S19" i="32"/>
  <c r="O19" i="32"/>
  <c r="Q19" i="32" s="1"/>
  <c r="N19" i="32"/>
  <c r="L19" i="32"/>
  <c r="G19" i="32"/>
  <c r="W18" i="32"/>
  <c r="T18" i="32" s="1"/>
  <c r="S18" i="32"/>
  <c r="Q18" i="32"/>
  <c r="N18" i="32"/>
  <c r="L18" i="32"/>
  <c r="G18" i="32"/>
  <c r="W17" i="32"/>
  <c r="T17" i="32" s="1"/>
  <c r="S17" i="32"/>
  <c r="O17" i="32"/>
  <c r="Q17" i="32" s="1"/>
  <c r="N17" i="32"/>
  <c r="L17" i="32"/>
  <c r="G17" i="32"/>
  <c r="W16" i="32"/>
  <c r="T16" i="32" s="1"/>
  <c r="S16" i="32"/>
  <c r="O16" i="32"/>
  <c r="Q16" i="32" s="1"/>
  <c r="N16" i="32"/>
  <c r="L16" i="32"/>
  <c r="G16" i="32"/>
  <c r="W15" i="32"/>
  <c r="T15" i="32" s="1"/>
  <c r="S15" i="32"/>
  <c r="O15" i="32"/>
  <c r="Q15" i="32" s="1"/>
  <c r="N15" i="32"/>
  <c r="L15" i="32"/>
  <c r="G15" i="32"/>
  <c r="W14" i="32"/>
  <c r="T14" i="32" s="1"/>
  <c r="S14" i="32"/>
  <c r="O14" i="32"/>
  <c r="Q14" i="32" s="1"/>
  <c r="N14" i="32"/>
  <c r="L14" i="32"/>
  <c r="G14" i="32"/>
  <c r="W13" i="32"/>
  <c r="T13" i="32" s="1"/>
  <c r="S13" i="32"/>
  <c r="O13" i="32"/>
  <c r="Q13" i="32" s="1"/>
  <c r="N13" i="32"/>
  <c r="L13" i="32"/>
  <c r="G13" i="32"/>
  <c r="L11" i="32"/>
  <c r="N11" i="32" s="1"/>
  <c r="O11" i="32" s="1"/>
  <c r="P11" i="32" s="1"/>
  <c r="Q11" i="32" s="1"/>
  <c r="R11" i="32" s="1"/>
  <c r="S11" i="32" s="1"/>
  <c r="T11" i="32" s="1"/>
  <c r="U11" i="32" s="1"/>
  <c r="M7" i="32"/>
  <c r="M6" i="32"/>
  <c r="M5" i="32"/>
  <c r="M4" i="32"/>
  <c r="G49" i="32" l="1"/>
  <c r="Q50" i="32"/>
  <c r="Q51" i="32" s="1"/>
  <c r="T49" i="32"/>
  <c r="C7" i="31" s="1"/>
  <c r="T16" i="30"/>
  <c r="Q29" i="30"/>
  <c r="T44" i="30"/>
  <c r="S44" i="30"/>
  <c r="O44" i="30"/>
  <c r="N44" i="30"/>
  <c r="L44" i="30"/>
  <c r="G27" i="30"/>
  <c r="G22" i="30"/>
  <c r="G28" i="30"/>
  <c r="G44" i="30"/>
  <c r="O30" i="24" l="1"/>
  <c r="T65" i="30" l="1"/>
  <c r="M65" i="30"/>
  <c r="T64" i="30"/>
  <c r="M64" i="30"/>
  <c r="R50" i="30"/>
  <c r="O46" i="30"/>
  <c r="N46" i="30"/>
  <c r="L46" i="30"/>
  <c r="O45" i="30"/>
  <c r="N45" i="30"/>
  <c r="L45" i="30"/>
  <c r="S43" i="30"/>
  <c r="P43" i="30"/>
  <c r="O43" i="30"/>
  <c r="N43" i="30"/>
  <c r="L43" i="30"/>
  <c r="S42" i="30"/>
  <c r="P42" i="30"/>
  <c r="O42" i="30"/>
  <c r="N42" i="30"/>
  <c r="L42" i="30"/>
  <c r="W39" i="30"/>
  <c r="T39" i="30" s="1"/>
  <c r="S39" i="30"/>
  <c r="O39" i="30"/>
  <c r="Q39" i="30" s="1"/>
  <c r="N39" i="30"/>
  <c r="L39" i="30"/>
  <c r="G39" i="30"/>
  <c r="W38" i="30"/>
  <c r="T38" i="30" s="1"/>
  <c r="S38" i="30"/>
  <c r="O38" i="30"/>
  <c r="Q38" i="30" s="1"/>
  <c r="N38" i="30"/>
  <c r="L38" i="30"/>
  <c r="G38" i="30"/>
  <c r="W37" i="30"/>
  <c r="T37" i="30" s="1"/>
  <c r="S37" i="30"/>
  <c r="O37" i="30"/>
  <c r="Q37" i="30" s="1"/>
  <c r="N37" i="30"/>
  <c r="L37" i="30"/>
  <c r="G37" i="30"/>
  <c r="W36" i="30"/>
  <c r="T36" i="30" s="1"/>
  <c r="S36" i="30"/>
  <c r="O36" i="30"/>
  <c r="Q36" i="30" s="1"/>
  <c r="N36" i="30"/>
  <c r="L36" i="30"/>
  <c r="G36" i="30"/>
  <c r="W35" i="30"/>
  <c r="T35" i="30" s="1"/>
  <c r="S35" i="30"/>
  <c r="O35" i="30"/>
  <c r="Q35" i="30" s="1"/>
  <c r="N35" i="30"/>
  <c r="L35" i="30"/>
  <c r="G35" i="30"/>
  <c r="W34" i="30"/>
  <c r="T34" i="30" s="1"/>
  <c r="S34" i="30"/>
  <c r="O34" i="30"/>
  <c r="Q34" i="30" s="1"/>
  <c r="N34" i="30"/>
  <c r="L34" i="30"/>
  <c r="G34" i="30"/>
  <c r="W33" i="30"/>
  <c r="T33" i="30" s="1"/>
  <c r="S33" i="30"/>
  <c r="O33" i="30"/>
  <c r="Q33" i="30" s="1"/>
  <c r="N33" i="30"/>
  <c r="L33" i="30"/>
  <c r="G33" i="30"/>
  <c r="W32" i="30"/>
  <c r="T32" i="30" s="1"/>
  <c r="S32" i="30"/>
  <c r="O32" i="30"/>
  <c r="Q32" i="30" s="1"/>
  <c r="N32" i="30"/>
  <c r="L32" i="30"/>
  <c r="G32" i="30"/>
  <c r="W31" i="30"/>
  <c r="T31" i="30" s="1"/>
  <c r="S31" i="30"/>
  <c r="O31" i="30"/>
  <c r="Q31" i="30" s="1"/>
  <c r="N31" i="30"/>
  <c r="L31" i="30"/>
  <c r="G31" i="30"/>
  <c r="T29" i="30"/>
  <c r="S29" i="30"/>
  <c r="O29" i="30"/>
  <c r="N29" i="30"/>
  <c r="L29" i="30"/>
  <c r="G29" i="30"/>
  <c r="T28" i="30"/>
  <c r="S28" i="30"/>
  <c r="O28" i="30"/>
  <c r="Q28" i="30" s="1"/>
  <c r="N28" i="30"/>
  <c r="L28" i="30"/>
  <c r="T27" i="30"/>
  <c r="S27" i="30"/>
  <c r="O27" i="30"/>
  <c r="Q27" i="30" s="1"/>
  <c r="N27" i="30"/>
  <c r="L27" i="30"/>
  <c r="T26" i="30"/>
  <c r="S26" i="30"/>
  <c r="O26" i="30"/>
  <c r="Q26" i="30" s="1"/>
  <c r="N26" i="30"/>
  <c r="L26" i="30"/>
  <c r="G26" i="30"/>
  <c r="T25" i="30"/>
  <c r="S25" i="30"/>
  <c r="O25" i="30"/>
  <c r="Q25" i="30" s="1"/>
  <c r="N25" i="30"/>
  <c r="L25" i="30"/>
  <c r="G25" i="30"/>
  <c r="T24" i="30"/>
  <c r="S24" i="30"/>
  <c r="O24" i="30"/>
  <c r="Q24" i="30" s="1"/>
  <c r="N24" i="30"/>
  <c r="L24" i="30"/>
  <c r="G24" i="30"/>
  <c r="T23" i="30"/>
  <c r="S23" i="30"/>
  <c r="O23" i="30"/>
  <c r="Q23" i="30" s="1"/>
  <c r="N23" i="30"/>
  <c r="L23" i="30"/>
  <c r="G23" i="30"/>
  <c r="T22" i="30"/>
  <c r="S22" i="30"/>
  <c r="O22" i="30"/>
  <c r="Q22" i="30" s="1"/>
  <c r="N22" i="30"/>
  <c r="L22" i="30"/>
  <c r="T21" i="30"/>
  <c r="S21" i="30"/>
  <c r="O21" i="30"/>
  <c r="Q21" i="30" s="1"/>
  <c r="N21" i="30"/>
  <c r="L21" i="30"/>
  <c r="G21" i="30"/>
  <c r="T20" i="30"/>
  <c r="S20" i="30"/>
  <c r="O20" i="30"/>
  <c r="Q20" i="30" s="1"/>
  <c r="N20" i="30"/>
  <c r="L20" i="30"/>
  <c r="G20" i="30"/>
  <c r="W19" i="30"/>
  <c r="T19" i="30" s="1"/>
  <c r="S19" i="30"/>
  <c r="O19" i="30"/>
  <c r="Q19" i="30" s="1"/>
  <c r="N19" i="30"/>
  <c r="L19" i="30"/>
  <c r="G19" i="30"/>
  <c r="W18" i="30"/>
  <c r="T18" i="30" s="1"/>
  <c r="S18" i="30"/>
  <c r="Q18" i="30"/>
  <c r="N18" i="30"/>
  <c r="L18" i="30"/>
  <c r="G18" i="30"/>
  <c r="G49" i="30" s="1"/>
  <c r="W17" i="30"/>
  <c r="T17" i="30" s="1"/>
  <c r="S17" i="30"/>
  <c r="O17" i="30"/>
  <c r="Q17" i="30" s="1"/>
  <c r="N17" i="30"/>
  <c r="L17" i="30"/>
  <c r="G17" i="30"/>
  <c r="W16" i="30"/>
  <c r="S16" i="30"/>
  <c r="O16" i="30"/>
  <c r="Q16" i="30" s="1"/>
  <c r="N16" i="30"/>
  <c r="L16" i="30"/>
  <c r="G16" i="30"/>
  <c r="W15" i="30"/>
  <c r="T15" i="30" s="1"/>
  <c r="S15" i="30"/>
  <c r="O15" i="30"/>
  <c r="Q15" i="30" s="1"/>
  <c r="N15" i="30"/>
  <c r="L15" i="30"/>
  <c r="G15" i="30"/>
  <c r="W14" i="30"/>
  <c r="T14" i="30" s="1"/>
  <c r="S14" i="30"/>
  <c r="O14" i="30"/>
  <c r="Q14" i="30" s="1"/>
  <c r="N14" i="30"/>
  <c r="L14" i="30"/>
  <c r="G14" i="30"/>
  <c r="W13" i="30"/>
  <c r="T13" i="30" s="1"/>
  <c r="S13" i="30"/>
  <c r="O13" i="30"/>
  <c r="Q13" i="30" s="1"/>
  <c r="N13" i="30"/>
  <c r="L13" i="30"/>
  <c r="G13" i="30"/>
  <c r="L11" i="30"/>
  <c r="N11" i="30" s="1"/>
  <c r="O11" i="30" s="1"/>
  <c r="P11" i="30" s="1"/>
  <c r="Q11" i="30" s="1"/>
  <c r="R11" i="30" s="1"/>
  <c r="S11" i="30" s="1"/>
  <c r="T11" i="30" s="1"/>
  <c r="U11" i="30" s="1"/>
  <c r="M7" i="30"/>
  <c r="M6" i="30"/>
  <c r="M5" i="30"/>
  <c r="M4" i="30"/>
  <c r="T49" i="30" l="1"/>
  <c r="C6" i="31" s="1"/>
  <c r="Q50" i="30"/>
  <c r="Q51" i="30" s="1"/>
  <c r="S32" i="24"/>
  <c r="T32" i="24"/>
  <c r="S33" i="24"/>
  <c r="T33" i="24"/>
  <c r="N32" i="24"/>
  <c r="O32" i="24"/>
  <c r="Q32" i="24"/>
  <c r="N33" i="24"/>
  <c r="O33" i="24"/>
  <c r="Q33" i="24" s="1"/>
  <c r="L32" i="24"/>
  <c r="L33" i="24"/>
  <c r="G33" i="24"/>
  <c r="G32" i="24"/>
  <c r="O31" i="24" l="1"/>
  <c r="O35" i="24"/>
  <c r="E18" i="27" l="1"/>
  <c r="S46" i="27" l="1"/>
  <c r="P46" i="27"/>
  <c r="O46" i="27"/>
  <c r="N46" i="27"/>
  <c r="W19" i="27"/>
  <c r="T29" i="27"/>
  <c r="T32" i="27"/>
  <c r="T31" i="27"/>
  <c r="T30" i="27"/>
  <c r="T19" i="27"/>
  <c r="T20" i="27"/>
  <c r="T21" i="27"/>
  <c r="T22" i="27"/>
  <c r="T23" i="27"/>
  <c r="T24" i="27"/>
  <c r="T25" i="27"/>
  <c r="T26" i="27"/>
  <c r="T27" i="27"/>
  <c r="T28" i="27"/>
  <c r="S29" i="27"/>
  <c r="S30" i="27"/>
  <c r="S31" i="27"/>
  <c r="S32" i="27"/>
  <c r="S23" i="27"/>
  <c r="S24" i="27"/>
  <c r="S19" i="27"/>
  <c r="O23" i="27"/>
  <c r="O24" i="27"/>
  <c r="O25" i="27"/>
  <c r="Q25" i="27" s="1"/>
  <c r="O26" i="27"/>
  <c r="Q26" i="27" s="1"/>
  <c r="O27" i="27"/>
  <c r="O28" i="27"/>
  <c r="O29" i="27"/>
  <c r="Q29" i="27" s="1"/>
  <c r="O30" i="27"/>
  <c r="Q30" i="27" s="1"/>
  <c r="O31" i="27"/>
  <c r="O32" i="27"/>
  <c r="Q19" i="27"/>
  <c r="Q20" i="27"/>
  <c r="Q21" i="27"/>
  <c r="Q22" i="27"/>
  <c r="Q23" i="27"/>
  <c r="Q24" i="27"/>
  <c r="Q27" i="27"/>
  <c r="Q28" i="27"/>
  <c r="Q31" i="27"/>
  <c r="Q32" i="27"/>
  <c r="N23" i="27"/>
  <c r="N24" i="27"/>
  <c r="N19" i="27"/>
  <c r="L46" i="27"/>
  <c r="L30" i="27"/>
  <c r="L31" i="27"/>
  <c r="L32" i="27"/>
  <c r="L23" i="27"/>
  <c r="L24" i="27"/>
  <c r="L19" i="27"/>
  <c r="G32" i="27"/>
  <c r="N32" i="27"/>
  <c r="G31" i="27"/>
  <c r="N31" i="27"/>
  <c r="G30" i="27"/>
  <c r="N30" i="27"/>
  <c r="G29" i="27"/>
  <c r="G19" i="27"/>
  <c r="G18" i="27"/>
  <c r="L26" i="26" l="1"/>
  <c r="G23" i="27"/>
  <c r="G24" i="27"/>
  <c r="G28" i="27"/>
  <c r="N29" i="27"/>
  <c r="L29" i="27"/>
  <c r="W16" i="27"/>
  <c r="W17" i="27"/>
  <c r="W16" i="26"/>
  <c r="W17" i="26"/>
  <c r="W16" i="24"/>
  <c r="W17" i="24"/>
  <c r="T16" i="24"/>
  <c r="T31" i="24"/>
  <c r="M68" i="27" l="1"/>
  <c r="T68" i="27"/>
  <c r="M67" i="27"/>
  <c r="T67" i="27"/>
  <c r="R53" i="27"/>
  <c r="O49" i="27"/>
  <c r="N49" i="27"/>
  <c r="L49" i="27"/>
  <c r="O48" i="27"/>
  <c r="N48" i="27"/>
  <c r="L48" i="27"/>
  <c r="S45" i="27"/>
  <c r="P45" i="27"/>
  <c r="O45" i="27"/>
  <c r="N45" i="27"/>
  <c r="L45" i="27"/>
  <c r="W42" i="27"/>
  <c r="T42" i="27" s="1"/>
  <c r="S42" i="27"/>
  <c r="O42" i="27"/>
  <c r="Q42" i="27" s="1"/>
  <c r="N42" i="27"/>
  <c r="L42" i="27"/>
  <c r="G42" i="27"/>
  <c r="W41" i="27"/>
  <c r="T41" i="27" s="1"/>
  <c r="S41" i="27"/>
  <c r="O41" i="27"/>
  <c r="Q41" i="27" s="1"/>
  <c r="N41" i="27"/>
  <c r="L41" i="27"/>
  <c r="G41" i="27"/>
  <c r="W40" i="27"/>
  <c r="T40" i="27" s="1"/>
  <c r="S40" i="27"/>
  <c r="O40" i="27"/>
  <c r="Q40" i="27" s="1"/>
  <c r="N40" i="27"/>
  <c r="L40" i="27"/>
  <c r="G40" i="27"/>
  <c r="W39" i="27"/>
  <c r="T39" i="27" s="1"/>
  <c r="S39" i="27"/>
  <c r="Q39" i="27"/>
  <c r="O39" i="27"/>
  <c r="N39" i="27"/>
  <c r="L39" i="27"/>
  <c r="G39" i="27"/>
  <c r="W38" i="27"/>
  <c r="T38" i="27" s="1"/>
  <c r="S38" i="27"/>
  <c r="O38" i="27"/>
  <c r="Q38" i="27" s="1"/>
  <c r="N38" i="27"/>
  <c r="L38" i="27"/>
  <c r="G38" i="27"/>
  <c r="W37" i="27"/>
  <c r="T37" i="27" s="1"/>
  <c r="S37" i="27"/>
  <c r="O37" i="27"/>
  <c r="Q37" i="27" s="1"/>
  <c r="N37" i="27"/>
  <c r="L37" i="27"/>
  <c r="G37" i="27"/>
  <c r="W36" i="27"/>
  <c r="T36" i="27" s="1"/>
  <c r="S36" i="27"/>
  <c r="O36" i="27"/>
  <c r="Q36" i="27" s="1"/>
  <c r="N36" i="27"/>
  <c r="L36" i="27"/>
  <c r="G36" i="27"/>
  <c r="W35" i="27"/>
  <c r="T35" i="27" s="1"/>
  <c r="S35" i="27"/>
  <c r="O35" i="27"/>
  <c r="Q35" i="27" s="1"/>
  <c r="N35" i="27"/>
  <c r="L35" i="27"/>
  <c r="G35" i="27"/>
  <c r="W34" i="27"/>
  <c r="T34" i="27" s="1"/>
  <c r="S34" i="27"/>
  <c r="O34" i="27"/>
  <c r="Q34" i="27" s="1"/>
  <c r="N34" i="27"/>
  <c r="L34" i="27"/>
  <c r="G34" i="27"/>
  <c r="S28" i="27"/>
  <c r="N28" i="27"/>
  <c r="L28" i="27"/>
  <c r="S27" i="27"/>
  <c r="N27" i="27"/>
  <c r="L27" i="27"/>
  <c r="G27" i="27"/>
  <c r="S26" i="27"/>
  <c r="N26" i="27"/>
  <c r="L26" i="27"/>
  <c r="G26" i="27"/>
  <c r="S25" i="27"/>
  <c r="N25" i="27"/>
  <c r="L25" i="27"/>
  <c r="G25" i="27"/>
  <c r="S22" i="27"/>
  <c r="O22" i="27"/>
  <c r="N22" i="27"/>
  <c r="L22" i="27"/>
  <c r="G22" i="27"/>
  <c r="W21" i="27"/>
  <c r="S21" i="27"/>
  <c r="O21" i="27"/>
  <c r="N21" i="27"/>
  <c r="L21" i="27"/>
  <c r="G21" i="27"/>
  <c r="W20" i="27"/>
  <c r="S20" i="27"/>
  <c r="O20" i="27"/>
  <c r="N20" i="27"/>
  <c r="L20" i="27"/>
  <c r="G20" i="27"/>
  <c r="W18" i="27"/>
  <c r="T18" i="27" s="1"/>
  <c r="T52" i="27" s="1"/>
  <c r="S18" i="27"/>
  <c r="O18" i="27"/>
  <c r="Q18" i="27" s="1"/>
  <c r="N18" i="27"/>
  <c r="L18" i="27"/>
  <c r="T17" i="27"/>
  <c r="S17" i="27"/>
  <c r="Q17" i="27"/>
  <c r="O17" i="27"/>
  <c r="N17" i="27"/>
  <c r="L17" i="27"/>
  <c r="G17" i="27"/>
  <c r="T16" i="27"/>
  <c r="S16" i="27"/>
  <c r="O16" i="27"/>
  <c r="Q16" i="27" s="1"/>
  <c r="N16" i="27"/>
  <c r="L16" i="27"/>
  <c r="G16" i="27"/>
  <c r="W15" i="27"/>
  <c r="T15" i="27" s="1"/>
  <c r="S15" i="27"/>
  <c r="O15" i="27"/>
  <c r="Q15" i="27" s="1"/>
  <c r="N15" i="27"/>
  <c r="L15" i="27"/>
  <c r="G15" i="27"/>
  <c r="W14" i="27"/>
  <c r="T14" i="27" s="1"/>
  <c r="S14" i="27"/>
  <c r="O14" i="27"/>
  <c r="Q14" i="27" s="1"/>
  <c r="N14" i="27"/>
  <c r="L14" i="27"/>
  <c r="G14" i="27"/>
  <c r="W13" i="27"/>
  <c r="T13" i="27" s="1"/>
  <c r="S13" i="27"/>
  <c r="O13" i="27"/>
  <c r="Q13" i="27" s="1"/>
  <c r="N13" i="27"/>
  <c r="L13" i="27"/>
  <c r="G13" i="27"/>
  <c r="L11" i="27"/>
  <c r="N11" i="27" s="1"/>
  <c r="O11" i="27" s="1"/>
  <c r="P11" i="27" s="1"/>
  <c r="Q11" i="27" s="1"/>
  <c r="R11" i="27" s="1"/>
  <c r="S11" i="27" s="1"/>
  <c r="T11" i="27" s="1"/>
  <c r="U11" i="27" s="1"/>
  <c r="M7" i="27"/>
  <c r="M6" i="27"/>
  <c r="M5" i="27"/>
  <c r="M4" i="27"/>
  <c r="G52" i="27" l="1"/>
  <c r="C5" i="31" s="1"/>
  <c r="Q53" i="27"/>
  <c r="Q54" i="27" s="1"/>
  <c r="G62" i="26"/>
  <c r="G61" i="26"/>
  <c r="T30" i="24" l="1"/>
  <c r="T35" i="24"/>
  <c r="S30" i="24"/>
  <c r="S31" i="24"/>
  <c r="S35" i="24"/>
  <c r="Q35" i="24"/>
  <c r="Q31" i="24"/>
  <c r="Q30" i="24"/>
  <c r="L31" i="24"/>
  <c r="L35" i="24"/>
  <c r="N35" i="24"/>
  <c r="L30" i="24"/>
  <c r="G35" i="24"/>
  <c r="G31" i="24"/>
  <c r="N31" i="24"/>
  <c r="G30" i="24"/>
  <c r="N30" i="24"/>
  <c r="T26" i="26" l="1"/>
  <c r="T25" i="26"/>
  <c r="S25" i="26"/>
  <c r="Q25" i="26"/>
  <c r="L25" i="26"/>
  <c r="G25" i="26"/>
  <c r="O25" i="26"/>
  <c r="N25" i="26"/>
  <c r="G23" i="26"/>
  <c r="T26" i="24"/>
  <c r="S26" i="24"/>
  <c r="Q26" i="24"/>
  <c r="L26" i="24"/>
  <c r="G26" i="24"/>
  <c r="O26" i="24"/>
  <c r="N26" i="24"/>
  <c r="T62" i="26"/>
  <c r="M62" i="26"/>
  <c r="T61" i="26"/>
  <c r="M61" i="26"/>
  <c r="R47" i="26"/>
  <c r="O43" i="26"/>
  <c r="N43" i="26"/>
  <c r="L43" i="26"/>
  <c r="O42" i="26"/>
  <c r="N42" i="26"/>
  <c r="L42" i="26"/>
  <c r="S40" i="26"/>
  <c r="P40" i="26"/>
  <c r="O40" i="26"/>
  <c r="N40" i="26"/>
  <c r="L40" i="26"/>
  <c r="W37" i="26"/>
  <c r="T37" i="26" s="1"/>
  <c r="S37" i="26"/>
  <c r="O37" i="26"/>
  <c r="Q37" i="26" s="1"/>
  <c r="N37" i="26"/>
  <c r="L37" i="26"/>
  <c r="G37" i="26"/>
  <c r="W36" i="26"/>
  <c r="T36" i="26" s="1"/>
  <c r="S36" i="26"/>
  <c r="O36" i="26"/>
  <c r="Q36" i="26" s="1"/>
  <c r="N36" i="26"/>
  <c r="L36" i="26"/>
  <c r="G36" i="26"/>
  <c r="W35" i="26"/>
  <c r="T35" i="26" s="1"/>
  <c r="S35" i="26"/>
  <c r="O35" i="26"/>
  <c r="Q35" i="26" s="1"/>
  <c r="N35" i="26"/>
  <c r="L35" i="26"/>
  <c r="G35" i="26"/>
  <c r="W34" i="26"/>
  <c r="T34" i="26" s="1"/>
  <c r="S34" i="26"/>
  <c r="O34" i="26"/>
  <c r="Q34" i="26" s="1"/>
  <c r="N34" i="26"/>
  <c r="L34" i="26"/>
  <c r="G34" i="26"/>
  <c r="W33" i="26"/>
  <c r="T33" i="26" s="1"/>
  <c r="S33" i="26"/>
  <c r="O33" i="26"/>
  <c r="Q33" i="26" s="1"/>
  <c r="N33" i="26"/>
  <c r="L33" i="26"/>
  <c r="G33" i="26"/>
  <c r="W32" i="26"/>
  <c r="T32" i="26" s="1"/>
  <c r="S32" i="26"/>
  <c r="O32" i="26"/>
  <c r="Q32" i="26" s="1"/>
  <c r="N32" i="26"/>
  <c r="L32" i="26"/>
  <c r="G32" i="26"/>
  <c r="W31" i="26"/>
  <c r="T31" i="26" s="1"/>
  <c r="S31" i="26"/>
  <c r="O31" i="26"/>
  <c r="Q31" i="26" s="1"/>
  <c r="N31" i="26"/>
  <c r="L31" i="26"/>
  <c r="G31" i="26"/>
  <c r="W30" i="26"/>
  <c r="T30" i="26" s="1"/>
  <c r="S30" i="26"/>
  <c r="O30" i="26"/>
  <c r="Q30" i="26" s="1"/>
  <c r="N30" i="26"/>
  <c r="L30" i="26"/>
  <c r="G30" i="26"/>
  <c r="W29" i="26"/>
  <c r="T29" i="26" s="1"/>
  <c r="S29" i="26"/>
  <c r="O29" i="26"/>
  <c r="Q29" i="26" s="1"/>
  <c r="N29" i="26"/>
  <c r="L29" i="26"/>
  <c r="G29" i="26"/>
  <c r="S26" i="26"/>
  <c r="O26" i="26"/>
  <c r="Q26" i="26" s="1"/>
  <c r="N26" i="26"/>
  <c r="G26" i="26"/>
  <c r="T24" i="26"/>
  <c r="S24" i="26"/>
  <c r="O24" i="26"/>
  <c r="Q24" i="26" s="1"/>
  <c r="N24" i="26"/>
  <c r="L24" i="26"/>
  <c r="G24" i="26"/>
  <c r="T23" i="26"/>
  <c r="S23" i="26"/>
  <c r="O23" i="26"/>
  <c r="Q23" i="26" s="1"/>
  <c r="N23" i="26"/>
  <c r="L23" i="26"/>
  <c r="T22" i="26"/>
  <c r="S22" i="26"/>
  <c r="O22" i="26"/>
  <c r="Q22" i="26" s="1"/>
  <c r="N22" i="26"/>
  <c r="L22" i="26"/>
  <c r="G22" i="26"/>
  <c r="T21" i="26"/>
  <c r="S21" i="26"/>
  <c r="O21" i="26"/>
  <c r="Q21" i="26" s="1"/>
  <c r="N21" i="26"/>
  <c r="L21" i="26"/>
  <c r="G21" i="26"/>
  <c r="W20" i="26"/>
  <c r="T20" i="26" s="1"/>
  <c r="S20" i="26"/>
  <c r="O20" i="26"/>
  <c r="Q20" i="26" s="1"/>
  <c r="N20" i="26"/>
  <c r="L20" i="26"/>
  <c r="G20" i="26"/>
  <c r="W19" i="26"/>
  <c r="T19" i="26" s="1"/>
  <c r="S19" i="26"/>
  <c r="O19" i="26"/>
  <c r="Q19" i="26" s="1"/>
  <c r="N19" i="26"/>
  <c r="L19" i="26"/>
  <c r="G19" i="26"/>
  <c r="W18" i="26"/>
  <c r="T18" i="26" s="1"/>
  <c r="S18" i="26"/>
  <c r="O18" i="26"/>
  <c r="Q18" i="26" s="1"/>
  <c r="N18" i="26"/>
  <c r="L18" i="26"/>
  <c r="G18" i="26"/>
  <c r="T17" i="26"/>
  <c r="S17" i="26"/>
  <c r="O17" i="26"/>
  <c r="Q17" i="26" s="1"/>
  <c r="N17" i="26"/>
  <c r="L17" i="26"/>
  <c r="G17" i="26"/>
  <c r="T16" i="26"/>
  <c r="S16" i="26"/>
  <c r="O16" i="26"/>
  <c r="Q16" i="26" s="1"/>
  <c r="N16" i="26"/>
  <c r="L16" i="26"/>
  <c r="G16" i="26"/>
  <c r="W15" i="26"/>
  <c r="T15" i="26" s="1"/>
  <c r="S15" i="26"/>
  <c r="O15" i="26"/>
  <c r="Q15" i="26" s="1"/>
  <c r="N15" i="26"/>
  <c r="L15" i="26"/>
  <c r="G15" i="26"/>
  <c r="W14" i="26"/>
  <c r="T14" i="26" s="1"/>
  <c r="S14" i="26"/>
  <c r="O14" i="26"/>
  <c r="Q14" i="26" s="1"/>
  <c r="N14" i="26"/>
  <c r="L14" i="26"/>
  <c r="G14" i="26"/>
  <c r="W13" i="26"/>
  <c r="T13" i="26" s="1"/>
  <c r="S13" i="26"/>
  <c r="O13" i="26"/>
  <c r="Q13" i="26" s="1"/>
  <c r="N13" i="26"/>
  <c r="L13" i="26"/>
  <c r="G13" i="26"/>
  <c r="L11" i="26"/>
  <c r="N11" i="26" s="1"/>
  <c r="O11" i="26" s="1"/>
  <c r="P11" i="26" s="1"/>
  <c r="Q11" i="26" s="1"/>
  <c r="R11" i="26" s="1"/>
  <c r="S11" i="26" s="1"/>
  <c r="T11" i="26" s="1"/>
  <c r="U11" i="26" s="1"/>
  <c r="M7" i="26"/>
  <c r="M6" i="26"/>
  <c r="M5" i="26"/>
  <c r="M4" i="26"/>
  <c r="T17" i="24"/>
  <c r="S17" i="24"/>
  <c r="Q17" i="24"/>
  <c r="S16" i="24"/>
  <c r="Q16" i="24"/>
  <c r="O16" i="24"/>
  <c r="O17" i="24"/>
  <c r="N16" i="24"/>
  <c r="N17" i="24"/>
  <c r="L17" i="24"/>
  <c r="L16" i="24"/>
  <c r="G17" i="24"/>
  <c r="G16" i="24"/>
  <c r="G46" i="26" l="1"/>
  <c r="C4" i="31" s="1"/>
  <c r="T46" i="26"/>
  <c r="Q47" i="26"/>
  <c r="Q48" i="26" s="1"/>
  <c r="Q13" i="24"/>
  <c r="Q14" i="24"/>
  <c r="Q15" i="24"/>
  <c r="Q18" i="24"/>
  <c r="S28" i="24"/>
  <c r="S29" i="24"/>
  <c r="Q29" i="24"/>
  <c r="T29" i="24"/>
  <c r="Q28" i="24"/>
  <c r="T28" i="24"/>
  <c r="O29" i="24"/>
  <c r="O28" i="24"/>
  <c r="L29" i="24"/>
  <c r="L28" i="24"/>
  <c r="G29" i="24"/>
  <c r="G28" i="24"/>
  <c r="N29" i="24"/>
  <c r="N28" i="24"/>
  <c r="T27" i="24"/>
  <c r="S27" i="24"/>
  <c r="Q27" i="24"/>
  <c r="G27" i="24"/>
  <c r="O27" i="24"/>
  <c r="N27" i="24"/>
  <c r="L27" i="24"/>
  <c r="T24" i="24"/>
  <c r="T25" i="24"/>
  <c r="Q25" i="24"/>
  <c r="Q24" i="24"/>
  <c r="L25" i="24"/>
  <c r="G25" i="24"/>
  <c r="G24" i="24"/>
  <c r="O25" i="24"/>
  <c r="N25" i="24"/>
  <c r="S24" i="24"/>
  <c r="O24" i="24"/>
  <c r="N24" i="24"/>
  <c r="L24" i="24"/>
  <c r="S49" i="24"/>
  <c r="P49" i="24"/>
  <c r="O49" i="24"/>
  <c r="N49" i="24"/>
  <c r="T22" i="24"/>
  <c r="T23" i="24"/>
  <c r="G22" i="24"/>
  <c r="G23" i="24"/>
  <c r="L23" i="24"/>
  <c r="N23" i="24"/>
  <c r="O23" i="24"/>
  <c r="Q23" i="24"/>
  <c r="S23" i="24"/>
  <c r="L22" i="24"/>
  <c r="N22" i="24"/>
  <c r="O22" i="24"/>
  <c r="Q22" i="24"/>
  <c r="S22" i="24"/>
  <c r="G21" i="24"/>
  <c r="R56" i="24" l="1"/>
  <c r="G20" i="24"/>
  <c r="S19" i="24"/>
  <c r="S20" i="24"/>
  <c r="S21" i="24"/>
  <c r="G19" i="24"/>
  <c r="L42" i="24" l="1"/>
  <c r="L39" i="24"/>
  <c r="G41" i="24" l="1"/>
  <c r="L41" i="24"/>
  <c r="N41" i="24"/>
  <c r="O41" i="24"/>
  <c r="Q41" i="24" s="1"/>
  <c r="S41" i="24"/>
  <c r="W41" i="24"/>
  <c r="T41" i="24" s="1"/>
  <c r="M4" i="24" l="1"/>
  <c r="M5" i="24"/>
  <c r="M6" i="24"/>
  <c r="M7" i="24"/>
  <c r="G18" i="24" l="1"/>
  <c r="W46" i="24" l="1"/>
  <c r="T46" i="24" s="1"/>
  <c r="W45" i="24"/>
  <c r="T45" i="24" s="1"/>
  <c r="W44" i="24"/>
  <c r="T44" i="24" s="1"/>
  <c r="W43" i="24"/>
  <c r="T43" i="24" s="1"/>
  <c r="W42" i="24"/>
  <c r="T42" i="24" s="1"/>
  <c r="S46" i="24"/>
  <c r="S45" i="24"/>
  <c r="S44" i="24"/>
  <c r="S43" i="24"/>
  <c r="S42" i="24"/>
  <c r="S40" i="24"/>
  <c r="S39" i="24"/>
  <c r="S38" i="24"/>
  <c r="L46" i="24"/>
  <c r="L45" i="24"/>
  <c r="L44" i="24"/>
  <c r="G46" i="24"/>
  <c r="O46" i="24"/>
  <c r="Q46" i="24" s="1"/>
  <c r="N46" i="24"/>
  <c r="G45" i="24"/>
  <c r="O45" i="24"/>
  <c r="Q45" i="24" s="1"/>
  <c r="N45" i="24"/>
  <c r="G44" i="24"/>
  <c r="O44" i="24"/>
  <c r="Q44" i="24" s="1"/>
  <c r="N44" i="24"/>
  <c r="L43" i="24"/>
  <c r="O43" i="24"/>
  <c r="Q43" i="24" s="1"/>
  <c r="N43" i="24"/>
  <c r="O42" i="24"/>
  <c r="Q42" i="24" s="1"/>
  <c r="N42" i="24"/>
  <c r="O40" i="24"/>
  <c r="Q40" i="24" s="1"/>
  <c r="N40" i="24"/>
  <c r="L40" i="24"/>
  <c r="O39" i="24"/>
  <c r="Q39" i="24" s="1"/>
  <c r="N39" i="24"/>
  <c r="O38" i="24"/>
  <c r="Q38" i="24" s="1"/>
  <c r="N38" i="24"/>
  <c r="L38" i="24"/>
  <c r="G39" i="24" l="1"/>
  <c r="G38" i="24"/>
  <c r="G15" i="24" l="1"/>
  <c r="G14" i="24"/>
  <c r="W40" i="24" l="1"/>
  <c r="W39" i="24"/>
  <c r="G42" i="24" l="1"/>
  <c r="G43" i="24"/>
  <c r="G40" i="24" l="1"/>
  <c r="S14" i="24" l="1"/>
  <c r="S15" i="24"/>
  <c r="S18" i="24"/>
  <c r="T40" i="24"/>
  <c r="T39" i="24"/>
  <c r="W38" i="24"/>
  <c r="T38" i="24" s="1"/>
  <c r="W21" i="24"/>
  <c r="T21" i="24" s="1"/>
  <c r="W20" i="24"/>
  <c r="T20" i="24" s="1"/>
  <c r="W19" i="24"/>
  <c r="T19" i="24" s="1"/>
  <c r="W18" i="24"/>
  <c r="W15" i="24"/>
  <c r="T15" i="24" s="1"/>
  <c r="W14" i="24"/>
  <c r="T14" i="24" s="1"/>
  <c r="S13" i="24"/>
  <c r="W13" i="24"/>
  <c r="O21" i="24"/>
  <c r="Q21" i="24" s="1"/>
  <c r="N21" i="24"/>
  <c r="O20" i="24"/>
  <c r="Q20" i="24" s="1"/>
  <c r="N20" i="24"/>
  <c r="O19" i="24"/>
  <c r="Q19" i="24" s="1"/>
  <c r="N19" i="24"/>
  <c r="L21" i="24"/>
  <c r="L20" i="24"/>
  <c r="L19" i="24"/>
  <c r="T13" i="24" l="1"/>
  <c r="O52" i="24"/>
  <c r="N52" i="24"/>
  <c r="L52" i="24"/>
  <c r="O51" i="24"/>
  <c r="N51" i="24"/>
  <c r="L51" i="24"/>
  <c r="O13" i="24" l="1"/>
  <c r="M71" i="24" l="1"/>
  <c r="M72" i="24"/>
  <c r="T71" i="24"/>
  <c r="T72" i="24"/>
  <c r="L49" i="24" l="1"/>
  <c r="G13" i="24" l="1"/>
  <c r="G55" i="24" s="1"/>
  <c r="C3" i="31" s="1"/>
  <c r="D2" i="31" s="1"/>
  <c r="N13" i="24" l="1"/>
  <c r="N14" i="24"/>
  <c r="N15" i="24"/>
  <c r="N18" i="24"/>
  <c r="T18" i="24" l="1"/>
  <c r="T55" i="24" s="1"/>
  <c r="O18" i="24"/>
  <c r="L18" i="24"/>
  <c r="O15" i="24"/>
  <c r="L15" i="24"/>
  <c r="O14" i="24"/>
  <c r="L14" i="24"/>
  <c r="L13" i="24"/>
  <c r="L11" i="24"/>
  <c r="N11" i="24" s="1"/>
  <c r="O11" i="24" s="1"/>
  <c r="P11" i="24" s="1"/>
  <c r="Q11" i="24" s="1"/>
  <c r="R11" i="24" s="1"/>
  <c r="S11" i="24" s="1"/>
  <c r="T11" i="24" s="1"/>
  <c r="U11" i="24" s="1"/>
  <c r="Q56" i="24" l="1"/>
  <c r="Q57" i="24" s="1"/>
  <c r="B15" i="10" l="1"/>
</calcChain>
</file>

<file path=xl/sharedStrings.xml><?xml version="1.0" encoding="utf-8"?>
<sst xmlns="http://schemas.openxmlformats.org/spreadsheetml/2006/main" count="1191" uniqueCount="326">
  <si>
    <t>Nama</t>
  </si>
  <si>
    <t>No</t>
  </si>
  <si>
    <t>Uraian Kegiatan</t>
  </si>
  <si>
    <t xml:space="preserve">Satuan </t>
  </si>
  <si>
    <t>Realisasi</t>
  </si>
  <si>
    <t>%</t>
  </si>
  <si>
    <t>Pejabat Penilai</t>
  </si>
  <si>
    <t>Pegawai Yang Dinilai</t>
  </si>
  <si>
    <t>:</t>
  </si>
  <si>
    <t>PETUNJUK PENGISIAN CAPAIAN KINERJA PEGAWAI (CKP) TAHUN 2013</t>
  </si>
  <si>
    <t>Kol (1). No</t>
  </si>
  <si>
    <t>Kol (2). Uraian Kegiatan</t>
  </si>
  <si>
    <t xml:space="preserve">Kol (3). Satuan </t>
  </si>
  <si>
    <t>Kol (5) Realisasi</t>
  </si>
  <si>
    <t>Keterangan</t>
  </si>
  <si>
    <t xml:space="preserve">Jabatan </t>
  </si>
  <si>
    <t>Jabatan</t>
  </si>
  <si>
    <t>-</t>
  </si>
  <si>
    <t>Satuan organisasi</t>
  </si>
  <si>
    <t>Satuan Organisasi</t>
  </si>
  <si>
    <t>Periode</t>
  </si>
  <si>
    <t xml:space="preserve">Periode </t>
  </si>
  <si>
    <t xml:space="preserve">Kol (4). Target </t>
  </si>
  <si>
    <t>Contoh :</t>
  </si>
  <si>
    <t/>
  </si>
  <si>
    <t xml:space="preserve">Contoh : </t>
  </si>
  <si>
    <t>Pekerjaan yang memerlukan waktu penyelesaian lebih dari satu periode penilaian seperti penyusunan publikasi, maka pada uraian kegiatan dituliskan sesuai dengan target yang ditentukan.</t>
  </si>
  <si>
    <t xml:space="preserve">Untuk publikasi yang terdiri dari 5 bab, target penyelesaian 3 bulan yaitu pada bulan pertama bab 1 dan 2, bulan kedua bab 3, dan bulan ketiga bab 4 dan 5, maka penulisan kegiatan pada kol (2) untuk bulan kedua adalah : penyusunan publikasi bab 3 </t>
  </si>
  <si>
    <t>RATA-RATA</t>
  </si>
  <si>
    <t>CAPAIAN KINERJA PEGAWAI (CKP)</t>
  </si>
  <si>
    <t>Target</t>
  </si>
  <si>
    <t>Kuantitas</t>
  </si>
  <si>
    <t>Tingkat Kualitas                  (%)</t>
  </si>
  <si>
    <t>Kol (7) Tingkat Kualitas (%)</t>
  </si>
  <si>
    <t xml:space="preserve">Untuk pejabat struktural ,  isikan satuan organisasi eselon di atasnya </t>
  </si>
  <si>
    <t>Penilaian Kinerja</t>
  </si>
  <si>
    <t>Keterbandingan besarnya target antar pegawai baik pada jenjang jabatan yang sama maupun antar jenjang harus diperhatikan</t>
  </si>
  <si>
    <t>UTAMA</t>
  </si>
  <si>
    <t>TAMBAHAN</t>
  </si>
  <si>
    <t>Isikan nama pegawai yang dinilai</t>
  </si>
  <si>
    <t>Isikan nama  jabatan, yaitu jabatan struktural, fungsional tertentu atau fungsional umum (sesuai SK Jabatan atau SK penugasan)</t>
  </si>
  <si>
    <t>Isikan nomor urut kegiatan dari 1 s.d. terakhir, sesuai banyaknya kegiatan yang dilakukan selama periode penilaian</t>
  </si>
  <si>
    <t>Kegiatan utama adalah kegiatan yang sesuai dengan tugas dan fungsi satuan organisasi dan atau jenjang jabatan yang diduduki.</t>
  </si>
  <si>
    <t>Kadar, S.ST statistisi pertama, mengerjakan pekerjaan administrasi keuangan. Pekerjaan tersebut bukan merupakan kegiatan utama seorang statistisi pertama, sehingga pekerjaan tersebut dicantumkan pada uraian kegiatan tambahan</t>
  </si>
  <si>
    <t>Kadir fungsional umum, mengerjakan pekerjaan entry data ST2013. Pekerjaan tersebut bukan merupakan kegiatan utama seorang fungsional umum, sehingga pekerjaan tersebut dicantumkan pada uraian kegiatan tambahan</t>
  </si>
  <si>
    <t xml:space="preserve">Isikan jumlah output dari setiap kegiatan yang telah selesai dikerjakan pada periode penilaian.  </t>
  </si>
  <si>
    <t>Isikan catatan jika diperlukan</t>
  </si>
  <si>
    <t>Isikan nama dan tanda tangan pegawai yang dinilai</t>
  </si>
  <si>
    <t>Isikan nama dan tanda tangan atasan langsung dari pegawai yang dinilai</t>
  </si>
  <si>
    <t>Angka Kredit</t>
  </si>
  <si>
    <t>bayar</t>
  </si>
  <si>
    <t>absen betul</t>
  </si>
  <si>
    <t xml:space="preserve">spj </t>
  </si>
  <si>
    <t>hari</t>
  </si>
  <si>
    <t>verivikasi spj</t>
  </si>
  <si>
    <t>spm terbit</t>
  </si>
  <si>
    <t>kpn</t>
  </si>
  <si>
    <t>cair ke rek pusat</t>
  </si>
  <si>
    <t>transfer ke prop</t>
  </si>
  <si>
    <t>transfer ke tk 2</t>
  </si>
  <si>
    <t>transfer ke peg</t>
  </si>
  <si>
    <t>tgl</t>
  </si>
  <si>
    <t>penyelesaian</t>
  </si>
  <si>
    <t xml:space="preserve">Penentuan target pekerjaan disesuaikan dengan waktu penyelesaian per satuan output. </t>
  </si>
  <si>
    <t>Atasan langsung pejabat struktural adalah pejabat struktural setingkat lebih tinggi</t>
  </si>
  <si>
    <t>Atasan langsung dari pejabat fungsional Tingkat Terampil, Tingkat Ahli (Jenjang Pertama), dan fungsional umum adalah pejabat eselon IV</t>
  </si>
  <si>
    <t>Untuk pejabat fungsional tertentu yang diberikan penugasan pada jenjang di bawahnya maka satuan organisasi yang dimaksud merujuk jabatan pada SK penugasan</t>
  </si>
  <si>
    <t>Pada kondisi tertentu target dapat berubah dan penjelasannya diisikan pada kolom keterangan</t>
  </si>
  <si>
    <t>Untuk pejabat fungsional (termasuk yang dengan SK Penugasan) Tingkat Ahli Jenjang Muda, isikan nama satuan organisasi eselon III</t>
  </si>
  <si>
    <t>Untuk pejabat fungsional (termasuk yang dengan SK Penugasan) Tingkat Ahli Jenjang Madya isikan nama satuan organisasi  eselon II</t>
  </si>
  <si>
    <t xml:space="preserve">Isikan tanggal 23 bulan sebelumnya sampai dengan tanggal 22 bulan yang bersangkutan. </t>
  </si>
  <si>
    <t>Contoh : Untuk CKP bulan Juni periode yang diisikan adalah tanggal 23 Mei - 22 Juni</t>
  </si>
  <si>
    <t>*)</t>
  </si>
  <si>
    <t>JUMLAH</t>
  </si>
  <si>
    <t>Isikan satuan organisasi yang sesuai dengan jabatan pegawai :</t>
  </si>
  <si>
    <t>Untuk pejabat fungsional (termasuk yang dengan SK Penugasan) Tingkat Terampil, Tingkat Ahli Jenjang Pertama, dan fungsional umum , isikan nama satuan organisasi eselon IV</t>
  </si>
  <si>
    <t xml:space="preserve">Isikan kegiatan yang menjadi tanggung jawab pegawai selama periode penilaian yang terdiri dari kegiatan utama dan kegiatan tambahan </t>
  </si>
  <si>
    <t>Isikan jumlah output dari setiap kegiatan yang harus diselesaikan pada periode penilaian. Target diisikan pada awal periode penilaian berdasarkan  beban kerja satuan organisasi dan  kesepakatan pegawai dengan atasan</t>
  </si>
  <si>
    <t>Atasan langsung dari pejabat fungsional tertentu yang diberikan penugasan pada jenjang di bawahnya merujuk jabatan pada SK penugasan</t>
  </si>
  <si>
    <r>
      <t xml:space="preserve">Kadar, S.ST dan Yanto, S.ST adalah statistisi pertama. Beban kerja untuk keduanya harus diberikan seimbang. Apabila Kadar, S.ST diberikan beban kerja pencacahan susenas sebanyak 32 responden selama satu bulan, maka Yanto, S.ST juga diberikan beban kerja pencacahan susenas sebanyak 32 responden dengan kondisi lapangan sama. Apabila Kadar, S.ST diberikan beban kerja pencacahan susenas sebanyak 32 responden selama satu bulan, sedangkan Yanto, S.ST hanya diberikan beban kerja pencacahan susenas sebanyak 16 responden maka Yanto harus diberikan pekerjaan lain </t>
    </r>
    <r>
      <rPr>
        <sz val="10"/>
        <rFont val="Segoe UI"/>
        <family val="2"/>
      </rPr>
      <t xml:space="preserve">yang setara dengan pencacahan susenas sebanyak 16 responden misalnya menyusun ringkasan eksekutif </t>
    </r>
  </si>
  <si>
    <t>Kadar, S.ST statistisi muda pada bidang statistik sosial diberi penugasan sebagai statistisi pertama maka nama satuan organisasinya adalah salah satu eselon IV di bidang tersebut</t>
  </si>
  <si>
    <t>Kadar, S.ST statistisi muda pada bidang statistik sosial diberi penugasan sebagai statistisi pertama maka atasan langsung dari Kadar, S.ST adalah pejabat eselon IV pada bidang statistik sosial</t>
  </si>
  <si>
    <t>Kol (8) Angka Kredit</t>
  </si>
  <si>
    <t>Kol (9). Keterangan</t>
  </si>
  <si>
    <r>
      <rPr>
        <sz val="10"/>
        <color indexed="10"/>
        <rFont val="Segoe UI"/>
        <family val="2"/>
      </rPr>
      <t>Untuk pejabat fungsional tertentu i</t>
    </r>
    <r>
      <rPr>
        <sz val="10"/>
        <rFont val="Segoe UI"/>
        <family val="2"/>
      </rPr>
      <t>sikan angka kredit yang akan dicapai berdasarkan target yang ditetapkan</t>
    </r>
  </si>
  <si>
    <r>
      <t xml:space="preserve">Isikan persentase tingkat kualitas dari setiap output yang dihasilkan berdasarkan standar </t>
    </r>
    <r>
      <rPr>
        <sz val="10"/>
        <color indexed="10"/>
        <rFont val="Segoe UI"/>
        <family val="2"/>
      </rPr>
      <t>kualitas</t>
    </r>
    <r>
      <rPr>
        <sz val="10"/>
        <rFont val="Segoe UI"/>
        <family val="2"/>
      </rPr>
      <t xml:space="preserve"> yang telah ditetapkan </t>
    </r>
    <r>
      <rPr>
        <sz val="10"/>
        <color indexed="10"/>
        <rFont val="Segoe UI"/>
        <family val="2"/>
      </rPr>
      <t xml:space="preserve">baik dalam buku Pedoman, Panduan, SOP maupun ketentuan internal satuan organisasi eselon II dan eselon III </t>
    </r>
    <r>
      <rPr>
        <sz val="10"/>
        <rFont val="Segoe UI"/>
        <family val="2"/>
      </rPr>
      <t>. Persentase tingkat kualitas diisi oleh atasan langsung</t>
    </r>
  </si>
  <si>
    <r>
      <t xml:space="preserve">Atasan langsung dari pejabat fungsional Tingkat Ahli (Jenjang Muda) adalah </t>
    </r>
    <r>
      <rPr>
        <sz val="10"/>
        <color indexed="10"/>
        <rFont val="Segoe UI"/>
        <family val="2"/>
      </rPr>
      <t xml:space="preserve">pejabat </t>
    </r>
    <r>
      <rPr>
        <sz val="10"/>
        <rFont val="Segoe UI"/>
        <family val="2"/>
      </rPr>
      <t>eselon III</t>
    </r>
  </si>
  <si>
    <r>
      <t xml:space="preserve">Atasan langsung dari pejabat fungsional Tingkat Ahli (Jenjang Madya) adalah </t>
    </r>
    <r>
      <rPr>
        <sz val="10"/>
        <color indexed="10"/>
        <rFont val="Segoe UI"/>
        <family val="2"/>
      </rPr>
      <t xml:space="preserve">pejabat </t>
    </r>
    <r>
      <rPr>
        <sz val="10"/>
        <rFont val="Segoe UI"/>
        <family val="2"/>
      </rPr>
      <t>eselon II</t>
    </r>
  </si>
  <si>
    <t xml:space="preserve">Kegiatan tambahan adalah kegiatan selain kegiatan utama yang berkaitan dengan tugas organisasi dan ditugaskan oleh atasan. </t>
  </si>
  <si>
    <t>Kegiatan yang belum direncanakan di awal periode tetapi masih dapat diselesaikan dalam periode yang bersangkutan,  tidak diisikan di daftar CKP tetapi di daftar TKP</t>
  </si>
  <si>
    <t>dokumen, tabel, naskah, SK, dsb</t>
  </si>
  <si>
    <t>Isikan jenis output yang dihasilkan dari setiap kegiatan yang dikerjakan pada periode penilaian.</t>
  </si>
  <si>
    <t>CKP-R</t>
  </si>
  <si>
    <t>Kode Butir Kegiatan</t>
  </si>
  <si>
    <t>POINT</t>
  </si>
  <si>
    <t>(3)</t>
  </si>
  <si>
    <t>(4)</t>
  </si>
  <si>
    <t>(5)</t>
  </si>
  <si>
    <t>(6)</t>
  </si>
  <si>
    <t>(1)</t>
  </si>
  <si>
    <t>(2)</t>
  </si>
  <si>
    <t>(7)</t>
  </si>
  <si>
    <t>CKP-T</t>
  </si>
  <si>
    <t>Kesepakatan Target</t>
  </si>
  <si>
    <t>:  BPS Provinsi Jambi</t>
  </si>
  <si>
    <t>II.A.11</t>
  </si>
  <si>
    <t>Jam</t>
  </si>
  <si>
    <t>Kegiatan</t>
  </si>
  <si>
    <t xml:space="preserve">hari </t>
  </si>
  <si>
    <t>TARGET KINERJA PEGAWAI TAHUN 2022</t>
  </si>
  <si>
    <t>:  1 - 31 Januari 2022</t>
  </si>
  <si>
    <t>Mengikuti Rapat Evaluasi Anggaran (18 Januari 2022)</t>
  </si>
  <si>
    <t>Tabel</t>
  </si>
  <si>
    <t>Mengikuti webinar AKSI - Mendeley (21 Januari 2022)</t>
  </si>
  <si>
    <t>Menjadi anggota Tim Zona Integritas dan Reformasi Birokrasi</t>
  </si>
  <si>
    <t>Tanggal : 3 Januari 2022</t>
  </si>
  <si>
    <t>Tanggal : 2 Februari 2022</t>
  </si>
  <si>
    <t>CAPAIAN KINERJA PEGAWAI TAHUN 2022</t>
  </si>
  <si>
    <t>:  Budi Hartono, S.ST, M.Si</t>
  </si>
  <si>
    <t>:  Statistisi Ahli Muda</t>
  </si>
  <si>
    <t>Mengikuti  pelatihan Innas Survei Harga Produsen 2022 (24- 25 Januari 2022)</t>
  </si>
  <si>
    <t>(Budi Hartono,S.ST, M.Si)</t>
  </si>
  <si>
    <t>NIP. 19840702 200902 1 001</t>
  </si>
  <si>
    <t>Mengikuti webinar Sosialisasi tentang Standar Data Statistik Nasional (17 Januari 2022)</t>
  </si>
  <si>
    <t>Kali</t>
  </si>
  <si>
    <t>V.C.3.</t>
  </si>
  <si>
    <t>Melakukan Penyusunan Berita Resmi Statistik (BRS) NTP Januari 2022</t>
  </si>
  <si>
    <t>Buku</t>
  </si>
  <si>
    <t>II.D.4.b.</t>
  </si>
  <si>
    <t>Naskah</t>
  </si>
  <si>
    <t>Rapat Evaluasi kegiatan Statistik Distribusi dan pembagian beban kerja tahun 2022</t>
  </si>
  <si>
    <t>Melakukan Pengajuan Revisi Anggaran 2022</t>
  </si>
  <si>
    <t>Menyusun Surat Pelaksanaan Kegiatan Survei Harga Produsen 2022</t>
  </si>
  <si>
    <t>Menyusun Surat Pelaksanaan Kegiatan Survei Harga Perdesaan 2022</t>
  </si>
  <si>
    <t>Surat</t>
  </si>
  <si>
    <t>Menyusun Matriks tim kerja Fungsi Statistik Distribusi 2022</t>
  </si>
  <si>
    <t>:  1 - 28 Februari 2022</t>
  </si>
  <si>
    <t>Tanggal : 1 Maret 2022</t>
  </si>
  <si>
    <t>Memeriksa dokumen SHPBG Januari 2022 and approve data</t>
  </si>
  <si>
    <t>Memeriksa dokumen SHPG Januari 2022 and approve data</t>
  </si>
  <si>
    <t>Dokumen</t>
  </si>
  <si>
    <t>Memeriksa dokumen SHPBG Februari 2022 and approve data</t>
  </si>
  <si>
    <t>Memeriksa dokumen SHPG Februari 2022 and approve data</t>
  </si>
  <si>
    <t>Melakukan Penyusunan Berita Resmi Statistik (BRS) NTP Februari 2022</t>
  </si>
  <si>
    <t>Mengikuti Rapat Internalisasi Tata Kelola RB BPS Tahun 2022 (8 Februari 2022)</t>
  </si>
  <si>
    <t>Mengikuti Rapat Sosialiasi Permenpan RB (18 Februari 2022)</t>
  </si>
  <si>
    <t>Mengikuti webinar AKSI - Dashboard Analisis Statistik (18 Februari 2022)</t>
  </si>
  <si>
    <t>Mengikuti  pelatihan Innas TOT PL PUMKM 2022 (15- 17 Februari 2022)</t>
  </si>
  <si>
    <t>Mengikuti Rilis BRS Januari 2022</t>
  </si>
  <si>
    <t>Mengikuti webinar Pertumbuhan Ekonomi (21 Februari 2022)</t>
  </si>
  <si>
    <t>Mengikuti Rilis BRS Februari 2022</t>
  </si>
  <si>
    <t xml:space="preserve">IV.A.5. </t>
  </si>
  <si>
    <t>Memeriksa Dokumen SHP Januari 2022</t>
  </si>
  <si>
    <t>Memeriksa Dokumen Suplemen SHP 2022</t>
  </si>
  <si>
    <t>Melakukan Entry Dokumen Suplemen SHP 2022</t>
  </si>
  <si>
    <t xml:space="preserve">II.B.6.a. </t>
  </si>
  <si>
    <t>(Toto Abdul Fatah, S.ST, M.Si)</t>
  </si>
  <si>
    <t>NIP. 19750325 199612 1 001</t>
  </si>
  <si>
    <t>:  1 - 31 Maret 2022</t>
  </si>
  <si>
    <t>Mengikuti Rilis BRS Maret 2022</t>
  </si>
  <si>
    <t>Memeriksa dokumen SHPBG Maret 2022 and approve data</t>
  </si>
  <si>
    <t>Memeriksa dokumen SHPG Maret 2022 and approve data</t>
  </si>
  <si>
    <t>Melakukan Penyusunan Berita Resmi Statistik (BRS) NTP Maret 2022</t>
  </si>
  <si>
    <t>Memeriksa dokumen Shped Maret 2022 dan data ekstrem</t>
  </si>
  <si>
    <t>Mengikuti  Pelatihan Petugas Survei PAW sebagai Peserta (9 - 10 Maret 2022)</t>
  </si>
  <si>
    <t>Mengikuti  Pelatihan Petugas Survei SKU sebagai Peserta (21 - 22 Maret 2022)</t>
  </si>
  <si>
    <t>Mengikuti  Pelatihan Petugas Survei Harga Produsen sebagai Instruktur Nasional (16 - 17 Maret 2022)</t>
  </si>
  <si>
    <t xml:space="preserve">II.A.12 </t>
  </si>
  <si>
    <t>Mengikuti Webinar AKSI - Analisis Data Panel dengan STATA (18 Maret 2022)</t>
  </si>
  <si>
    <t>Menulis Opini di Media Massa Jamberita.com (25 Maret 2022)</t>
  </si>
  <si>
    <t>Menulis Opini di Media Massa Jamberita.com (25 Februari 2022)</t>
  </si>
  <si>
    <t>Mengikuti Rapat Tim Jurnal Median (8 Maret 2022)</t>
  </si>
  <si>
    <t>Monitoring Survei Harga Produsen (HPJ, HPT, HPS) Maret 2022</t>
  </si>
  <si>
    <t>Monitoring Survei Harga Perdesaan dan HKD Maret 2022</t>
  </si>
  <si>
    <t>Monitoring Survei HPG dan HPBG Maret 2022</t>
  </si>
  <si>
    <t>Monitoring Survei Harga Produsen (HPJ, HPT, HPS) Januari 2022</t>
  </si>
  <si>
    <t>Monitoring Survei Harga Perdesaan dan HKD Januari 2022</t>
  </si>
  <si>
    <t>Monitoring Survei HPG dan HPBG Januari 2022</t>
  </si>
  <si>
    <t>Monitoring Survei Harga Produsen (HPJ, HPT, HPS) Februari 2022</t>
  </si>
  <si>
    <t>Monitoring Survei Harga Perdesaan dan HKD Februari 2022</t>
  </si>
  <si>
    <t>Monitoring Survei HPG dan HPBG Februari 2022</t>
  </si>
  <si>
    <t>Membuat KAK Pelatihan Petugas Survei Harga Produsen 2022</t>
  </si>
  <si>
    <t>Memeriksa Dokumen SHP (HPS, HPJ, HPT) Januari - Maret 2022 Webentry</t>
  </si>
  <si>
    <t>Menyiapkan Kegiatan Ramadhan BPS Provinsi Jambi 2022</t>
  </si>
  <si>
    <t>Membuat IKI Pegawai</t>
  </si>
  <si>
    <t>Mengikuti Rapat Koperasi SIGMA (31 Maret 2022)</t>
  </si>
  <si>
    <t>Membuat Matriks Perjadin Fungsi Distribusi 2022</t>
  </si>
  <si>
    <t>Tanggal : 1 April 2022</t>
  </si>
  <si>
    <t>(Susiawati Kristiarini, SST)</t>
  </si>
  <si>
    <t>NIP. 19761203 199901 2 001</t>
  </si>
  <si>
    <t>Memeriksa Entrian Dokumen SLK-KSP 2021</t>
  </si>
  <si>
    <t>Memeriksa Entrian Dokumen K3 2021</t>
  </si>
  <si>
    <t>Panitia Kegiatan Ramadhan BPS Provinsi Jambi 2022</t>
  </si>
  <si>
    <t>:  1 - 30 April 2022</t>
  </si>
  <si>
    <t>Monitoring Survei Harga Produsen (HPJ, HPT, HPS) April 2022</t>
  </si>
  <si>
    <t>Monitoring Survei Harga Perdesaan dan HKD April 2022</t>
  </si>
  <si>
    <t>Monitoring Survei HPG dan HPBG April 2022</t>
  </si>
  <si>
    <t>Memeriksa dokumen SHPBG April 2022 and approve data</t>
  </si>
  <si>
    <t>Memeriksa dokumen SHPG April 2022 and approve data</t>
  </si>
  <si>
    <t>Memeriksa dokumen Shped April 2022 dan data ekstrem</t>
  </si>
  <si>
    <t>Melakukan Penyusunan Berita Resmi Statistik (BRS) NTP April 2022</t>
  </si>
  <si>
    <t>Mengikuti Rilis BRS April 2022</t>
  </si>
  <si>
    <t xml:space="preserve">Januari </t>
  </si>
  <si>
    <t>Nilai</t>
  </si>
  <si>
    <t>Februari</t>
  </si>
  <si>
    <t>Maret</t>
  </si>
  <si>
    <t>April</t>
  </si>
  <si>
    <t>Mei</t>
  </si>
  <si>
    <t>Juni</t>
  </si>
  <si>
    <t>Juli</t>
  </si>
  <si>
    <t>Agustus</t>
  </si>
  <si>
    <t>September</t>
  </si>
  <si>
    <t>Oktober</t>
  </si>
  <si>
    <t>November</t>
  </si>
  <si>
    <t>Desember</t>
  </si>
  <si>
    <t>Mengikuti  Briefing Survei Statistik Keuangan 2022 (5 April 2022)</t>
  </si>
  <si>
    <t>Mengikuti Rapat Evaluasi Kinerja Tw I dan FRA (6 April 2022)</t>
  </si>
  <si>
    <t>V.D.</t>
  </si>
  <si>
    <t>Menjadi anggota tim penilai jabatan fungsional statistisi tahun 2022</t>
  </si>
  <si>
    <t>Tahun</t>
  </si>
  <si>
    <t>Mengajukan Perjadin Fungsi Distribusi 2022</t>
  </si>
  <si>
    <t>Orang</t>
  </si>
  <si>
    <t>Melakukan Sosialisasi STIS</t>
  </si>
  <si>
    <t>Sekolah</t>
  </si>
  <si>
    <t>Mengikuti  Pelatihan Petugas Survei VREST UMK (13 April 2022)</t>
  </si>
  <si>
    <t>Mengikuti  Webinar Aplikasi Data Centric dalam SDI oleh UI (6 April 2022)</t>
  </si>
  <si>
    <t>Mengikuti webinar SAICOPSS (12 - 13 April 2022)</t>
  </si>
  <si>
    <t>Tanggal : 9 Mei 2022</t>
  </si>
  <si>
    <t>Membuat Bahan Tayang Berita Resmi Statistik (BRS) NTP Januari 2022</t>
  </si>
  <si>
    <t>Membuat Bahan Tayang Berita Resmi Statistik (BRS) NTP Februari 2022</t>
  </si>
  <si>
    <t>Membuat Bahan Tayang Berita Resmi Statistik (BRS) NTP Maret 2022</t>
  </si>
  <si>
    <t>Membuat Bahan Tayang Berita Resmi Statistik (BRS) NTP April 2022</t>
  </si>
  <si>
    <t>Monitoring Survei Harga Produsen (HPJ, HPT, HPS) Mei 2022</t>
  </si>
  <si>
    <t>Monitoring Survei Harga Perdesaan dan HKD Mei 2022</t>
  </si>
  <si>
    <t>Monitoring Survei HPG dan HPBG Mei 2022</t>
  </si>
  <si>
    <t>Memeriksa dokumen SHPBG Mei 2022 and approve data</t>
  </si>
  <si>
    <t>Memeriksa dokumen SHPG Mei 2022 and approve data</t>
  </si>
  <si>
    <t>Memeriksa dokumen Shped Mei 2022 dan data ekstrem</t>
  </si>
  <si>
    <t>Melakukan Penyusunan Berita Resmi Statistik (BRS) NTP Mei 2022</t>
  </si>
  <si>
    <t>Membuat Bahan Tayang Berita Resmi Statistik (BRS) NTP Mei 2022</t>
  </si>
  <si>
    <t>Mengikuti Rilis BRS Mei 2022</t>
  </si>
  <si>
    <t>Tanggal : 1 Mei 2022</t>
  </si>
  <si>
    <t>:  1 - 31 Mei 2022</t>
  </si>
  <si>
    <t>Melakukan Pengawasan Ke Kab. Sarolangun dalam rangka Survei Harga Perdesaan</t>
  </si>
  <si>
    <t>Hari</t>
  </si>
  <si>
    <t>Mengikuti Webinar Statistika UIN STS Jambi (28 Mei 2022)</t>
  </si>
  <si>
    <t>Mengikuti Rapat Penilaian Dupak Fungsional (17 Mei 2022)</t>
  </si>
  <si>
    <t>Menjadi Instruktur TOT PLKUMKM (19 Mei 2022)</t>
  </si>
  <si>
    <t>Menulis Opini di Media Massa Jamberita.com (13 April 2022)</t>
  </si>
  <si>
    <t>Menulis Opini di Media Massa Jamberita.com (21 Mei 2022)</t>
  </si>
  <si>
    <t>Menulis Opini di Media Massa Oerban.com (28 Mei 2022)</t>
  </si>
  <si>
    <t>Panitia Kegiatan Pelepasan Purnabakti BPS</t>
  </si>
  <si>
    <t>Tanggal : 2 Juni 2022</t>
  </si>
  <si>
    <t>Berkas</t>
  </si>
  <si>
    <t>Memeriksa Berkas DUPAK</t>
  </si>
  <si>
    <t>Menyiapkan Laporan Pilar II ZI</t>
  </si>
  <si>
    <t>Laporan</t>
  </si>
  <si>
    <t>Memeriksa Entrian Dokumen SHP Triwulan IV 2021</t>
  </si>
  <si>
    <t xml:space="preserve">II.B.6.b. </t>
  </si>
  <si>
    <t xml:space="preserve">II.B.6.c. </t>
  </si>
  <si>
    <t>Memeriksa dokumen Shped Januari 2022</t>
  </si>
  <si>
    <t>Monitoring Survei Harga Produsen (HPJ, HPT, HPS) Juni 2022</t>
  </si>
  <si>
    <t>Monitoring Survei Harga Perdesaan dan HKD Juni 2022</t>
  </si>
  <si>
    <t>Monitoring Survei HPG dan HPBG Juni 2022</t>
  </si>
  <si>
    <t>Memeriksa dokumen SHPBG Juni 2022 and approve data</t>
  </si>
  <si>
    <t>Memeriksa dokumen SHPG Juni 2022 and approve data</t>
  </si>
  <si>
    <t>Memeriksa dokumen Shped Juni 2022 dan data ekstrem</t>
  </si>
  <si>
    <t>Melakukan Penyusunan Berita Resmi Statistik (BRS) NTP Juni 2022</t>
  </si>
  <si>
    <t>Membuat Bahan Tayang Berita Resmi Statistik (BRS) NTP Juni 2022</t>
  </si>
  <si>
    <t>Mengikuti Rilis BRS Juni 2022</t>
  </si>
  <si>
    <t>Tanggal : 1 Juni 2022</t>
  </si>
  <si>
    <t>:  1 - 30 Juni 2022</t>
  </si>
  <si>
    <t>Tanggal : 1 Juli 2022</t>
  </si>
  <si>
    <t>Menjadi Instruktur TOT PLKUMKM  Kab. Tanjabbar (15 Juni 2022)</t>
  </si>
  <si>
    <t>Menjadi Instruktur TOT PLKUMKM Kota Jambi (18 Juni 2022)</t>
  </si>
  <si>
    <t>Menjadi Instruktur TOT PLKUMKM Kab. Bungo (21 Juni 2022)</t>
  </si>
  <si>
    <t>Menulis Opini di Media Massa Jamberita.com (2 Juni 2022)</t>
  </si>
  <si>
    <t>Menulis Opini di Media Massa sr28jambinews.com (28 Mei 2022)</t>
  </si>
  <si>
    <t>Menulis Opini di Media Massa Oerban.com (3 Juni 2022)</t>
  </si>
  <si>
    <t>Menulis Opini di Media Massa Oerban.com (14 Juni 2022)</t>
  </si>
  <si>
    <t>Menulis Opini di Media Massa sr28jambinews.com (14 Juni 2022)</t>
  </si>
  <si>
    <t>Menulis Opini di Media Massa mediajambi.com (16 Juni 2022)</t>
  </si>
  <si>
    <t>Mengikuti Webinar Nasional Statistika IPB</t>
  </si>
  <si>
    <t>Melakukan Pengawasan Ke Kab. Muaro Jambi dalam rangka Survei Harga Perdesaan (22 - 23 Juni 2022)</t>
  </si>
  <si>
    <t>Mengikuti Webinar AKSI - R Studio (24 Juni 2022)</t>
  </si>
  <si>
    <t>Mengikuti Rekonda data IKK Kabkota BPS Provinsi Jambi</t>
  </si>
  <si>
    <t>Memeriksa Akhir Jurnal Median</t>
  </si>
  <si>
    <t>Jurnal</t>
  </si>
  <si>
    <t>Mengikuti Webinar Bigdata BPS Prov NTB (3 Juni 2022)</t>
  </si>
  <si>
    <t>Rapat Evaluasi DPP dan DUTL Persiapan ST2023</t>
  </si>
  <si>
    <t>Rapat</t>
  </si>
  <si>
    <t>Tim Konsultasi DJPB (10 Juni 2022)</t>
  </si>
  <si>
    <t xml:space="preserve">II.D.3.b. </t>
  </si>
  <si>
    <t>Menyusun Publikasi Statistik Harga Produsen Gabah Provinsi Jambi 2021</t>
  </si>
  <si>
    <t>Menyusun Publikasi NTP dan Inflasi Perdesaan Provinsi Jambi 2021</t>
  </si>
  <si>
    <t>Mengikuti Sosialisasi Aturan Disiplin Pegawai (14 Juni 2022)</t>
  </si>
  <si>
    <t>Rapat dalam rangka Persiapan Pengusulan Satker WBK/WBBM Tahun 2022</t>
  </si>
  <si>
    <t>Mengikuti Webinar FEM IPB (13 April 2022)</t>
  </si>
  <si>
    <t>Monitoring Survei Harga Produsen (HPJ, HPT, HPS) Juli 2022</t>
  </si>
  <si>
    <t>Monitoring Survei Harga Perdesaan dan HKD Juli 2022</t>
  </si>
  <si>
    <t>Monitoring Survei HPG dan HPBG Juli 2022</t>
  </si>
  <si>
    <t>Memeriksa dokumen SHPBG Juli 2022 and approve data</t>
  </si>
  <si>
    <t>Memeriksa dokumen SHPG Juli 2022 and approve data</t>
  </si>
  <si>
    <t>Memeriksa dokumen Shped Juli 2022 dan data ekstrem</t>
  </si>
  <si>
    <t>Melakukan Penyusunan Berita Resmi Statistik (BRS) NTP Juli 2022</t>
  </si>
  <si>
    <t>Membuat Bahan Tayang Berita Resmi Statistik (BRS) NTP Juli 2022</t>
  </si>
  <si>
    <t>Mengikuti Rilis BRS Juli 2022</t>
  </si>
  <si>
    <t>:  1 - 31 Juli 2022</t>
  </si>
  <si>
    <t>Tanggal : 1 Agustus 2022</t>
  </si>
  <si>
    <t>Menjadi Panitia Qurban BPS Provinsi Jambi 1443 H</t>
  </si>
  <si>
    <t>Mengikuti Pelatihan Petugas Survei E-commerce Tahun 2022 (13-14 Juli 2022)</t>
  </si>
  <si>
    <t>Mengikuti Seminar Nasional Kemiskinan Ekstrim BPS Provinsi NTB (19 Juli 2022)</t>
  </si>
  <si>
    <t>Koordinasi dengan Kantor Wilayah Bea Cukai Jambi (11 &amp; 27 Juli 2022)</t>
  </si>
  <si>
    <t>Menyusun Publikasi NTP dan Inflasi Perdesaan Provinsi Jambi 2021 Rilis ARC 12 Juli 2022</t>
  </si>
  <si>
    <t>Rapat Sosialisasi Back Office (21/07/2022)</t>
  </si>
  <si>
    <t>Mengikuti Seminar Nasional SAE BPS Provinsi Kepulauan Bangka Belitung (14 Juli 2022)</t>
  </si>
  <si>
    <t>Mengikuti Webinar Percepatan IPM BPS Provinsi Kalimantan Barat (14 Juli 2022)</t>
  </si>
  <si>
    <t>Mengikuti Rapat Anggaran Triwulan II (7 Juli 2022)</t>
  </si>
  <si>
    <t>Mengikuti Rapat Capaian FRA Triwulan II  (13 Juli 2022)</t>
  </si>
  <si>
    <t>Mengikuti Briefing Pengumpulan Data Administratif 
SISKEUDES dan BUMD (14 Juli 2022)</t>
  </si>
  <si>
    <t>Rapat dalam rangka Persiapan Pengusulan Satker WBK/WBBM Tahun 2022 (18 Juli 2022)</t>
  </si>
  <si>
    <t xml:space="preserve">Surat </t>
  </si>
  <si>
    <t>Menelaah informasi pendukung pada analisi NTP Juli 2022</t>
  </si>
  <si>
    <t>II.A.2</t>
  </si>
  <si>
    <t xml:space="preserve">Bahan </t>
  </si>
  <si>
    <t>Membuat pengajuan pencairan honor penggantian gabah dan beras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</si>
</sst>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0\)"/>
    <numFmt numFmtId="165" formatCode="0.000"/>
  </numFmts>
  <fonts count="18" x14ac:knownFonts="1">
    <font>
      <sz val="11"/>
      <color theme="1"/>
      <name val="Calibri"/>
      <family val="2"/>
      <scheme val="minor"/>
    </font>
    <font>
      <sz val="10"/>
      <name val="Segoe UI"/>
      <family val="2"/>
    </font>
    <font>
      <b/>
      <sz val="12"/>
      <name val="Segoe UI"/>
      <family val="2"/>
    </font>
    <font>
      <i/>
      <sz val="10"/>
      <name val="Segoe UI"/>
      <family val="2"/>
    </font>
    <font>
      <sz val="10"/>
      <color indexed="10"/>
      <name val="Segoe UI"/>
      <family val="2"/>
    </font>
    <font>
      <sz val="11"/>
      <color theme="1"/>
      <name val="Calibri"/>
      <family val="2"/>
      <charset val="1"/>
      <scheme val="minor"/>
    </font>
    <font>
      <sz val="10"/>
      <color rgb="FFFF0000"/>
      <name val="Segoe UI"/>
      <family val="2"/>
    </font>
    <font>
      <sz val="9"/>
      <color theme="1"/>
      <name val="Calibri"/>
      <family val="2"/>
      <scheme val="minor"/>
    </font>
    <font>
      <sz val="9"/>
      <color rgb="FFFF0000"/>
      <name val="Calibri"/>
      <family val="2"/>
      <scheme val="minor"/>
    </font>
    <font>
      <sz val="10"/>
      <name val="Calibri"/>
      <family val="2"/>
      <scheme val="minor"/>
    </font>
    <font>
      <b/>
      <sz val="16"/>
      <name val="Calibri"/>
      <family val="2"/>
      <scheme val="minor"/>
    </font>
    <font>
      <b/>
      <sz val="14"/>
      <name val="Calibri"/>
      <family val="2"/>
      <scheme val="minor"/>
    </font>
    <font>
      <sz val="9"/>
      <name val="Calibri"/>
      <family val="2"/>
      <scheme val="minor"/>
    </font>
    <font>
      <b/>
      <sz val="10"/>
      <name val="Calibri"/>
      <family val="2"/>
      <scheme val="minor"/>
    </font>
    <font>
      <b/>
      <sz val="8"/>
      <name val="Calibri"/>
      <family val="2"/>
      <scheme val="minor"/>
    </font>
    <font>
      <b/>
      <sz val="9"/>
      <name val="Calibri"/>
      <family val="2"/>
      <scheme val="minor"/>
    </font>
    <font>
      <b/>
      <sz val="9"/>
      <color rgb="FF159DD8"/>
      <name val="Calibri"/>
      <family val="2"/>
      <scheme val="minor"/>
    </font>
    <font>
      <sz val="10"/>
      <color theme="0" tint="-0.249977111117893"/>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ck">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bottom style="hair">
        <color indexed="64"/>
      </bottom>
      <diagonal/>
    </border>
  </borders>
  <cellStyleXfs count="7">
    <xf numFmtId="0" fontId="0"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88">
    <xf numFmtId="0" fontId="0" fillId="0" borderId="0" xfId="0"/>
    <xf numFmtId="0" fontId="1" fillId="0" borderId="0" xfId="0" applyFont="1" applyAlignment="1">
      <alignment vertical="center"/>
    </xf>
    <xf numFmtId="0" fontId="2" fillId="0" borderId="0" xfId="0" applyFont="1" applyBorder="1" applyAlignment="1">
      <alignment horizontal="center" vertical="top"/>
    </xf>
    <xf numFmtId="0" fontId="1" fillId="0" borderId="0" xfId="0" applyFont="1" applyBorder="1"/>
    <xf numFmtId="0" fontId="1" fillId="0" borderId="0" xfId="0" applyFont="1" applyBorder="1" applyAlignment="1">
      <alignment horizontal="left" vertical="top"/>
    </xf>
    <xf numFmtId="0" fontId="1" fillId="0" borderId="0" xfId="0" applyFont="1" applyBorder="1" applyAlignment="1">
      <alignment vertical="top"/>
    </xf>
    <xf numFmtId="0" fontId="1" fillId="0" borderId="0" xfId="0" quotePrefix="1" applyFont="1" applyBorder="1" applyAlignment="1">
      <alignment vertical="top"/>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vertical="top"/>
    </xf>
    <xf numFmtId="0" fontId="3" fillId="0" borderId="0" xfId="0" applyFont="1" applyBorder="1" applyAlignment="1">
      <alignment horizontal="left" vertical="top"/>
    </xf>
    <xf numFmtId="0" fontId="1" fillId="0" borderId="0" xfId="0" quotePrefix="1" applyFont="1" applyBorder="1" applyAlignment="1">
      <alignment horizontal="left" vertical="top" wrapText="1"/>
    </xf>
    <xf numFmtId="0" fontId="1" fillId="0" borderId="0" xfId="0" applyFont="1" applyFill="1" applyBorder="1" applyAlignment="1">
      <alignment horizontal="left" vertical="top"/>
    </xf>
    <xf numFmtId="0" fontId="1" fillId="0" borderId="0" xfId="0" quotePrefix="1" applyFont="1" applyFill="1" applyBorder="1" applyAlignment="1">
      <alignment horizontal="left" vertical="top" wrapText="1"/>
    </xf>
    <xf numFmtId="0" fontId="1" fillId="0" borderId="0" xfId="0" applyFont="1" applyFill="1" applyBorder="1"/>
    <xf numFmtId="0" fontId="2" fillId="0" borderId="0" xfId="0" applyFont="1" applyBorder="1" applyAlignment="1">
      <alignment vertical="top"/>
    </xf>
    <xf numFmtId="0" fontId="6" fillId="0" borderId="0" xfId="0" applyFont="1" applyBorder="1" applyAlignment="1">
      <alignment horizontal="left" vertical="top" wrapText="1"/>
    </xf>
    <xf numFmtId="0" fontId="9" fillId="0" borderId="0" xfId="0" applyFont="1" applyAlignment="1">
      <alignment vertical="center"/>
    </xf>
    <xf numFmtId="0" fontId="10" fillId="0" borderId="9" xfId="0" applyFont="1" applyBorder="1" applyAlignment="1">
      <alignment horizontal="center" vertical="center"/>
    </xf>
    <xf numFmtId="0" fontId="12" fillId="0" borderId="0" xfId="0" applyFont="1" applyAlignment="1">
      <alignment vertical="center"/>
    </xf>
    <xf numFmtId="0" fontId="14" fillId="0" borderId="16" xfId="0" applyFont="1" applyBorder="1" applyAlignment="1">
      <alignment vertic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164" fontId="9" fillId="0" borderId="2" xfId="0" quotePrefix="1" applyNumberFormat="1" applyFont="1" applyBorder="1" applyAlignment="1">
      <alignment horizontal="center" vertical="center"/>
    </xf>
    <xf numFmtId="0" fontId="9" fillId="0" borderId="0" xfId="0" applyFont="1" applyFill="1" applyAlignment="1">
      <alignment vertical="center"/>
    </xf>
    <xf numFmtId="164" fontId="12" fillId="0" borderId="2" xfId="0" applyNumberFormat="1" applyFont="1" applyBorder="1" applyAlignment="1">
      <alignment horizontal="center" vertical="center"/>
    </xf>
    <xf numFmtId="164" fontId="9" fillId="0" borderId="8" xfId="0" applyNumberFormat="1" applyFont="1" applyBorder="1" applyAlignment="1">
      <alignment horizontal="center" vertical="center"/>
    </xf>
    <xf numFmtId="165" fontId="9" fillId="0" borderId="8" xfId="0" applyNumberFormat="1" applyFont="1" applyBorder="1" applyAlignment="1">
      <alignment horizontal="center" vertical="center"/>
    </xf>
    <xf numFmtId="164" fontId="12" fillId="0" borderId="8" xfId="0" applyNumberFormat="1" applyFont="1" applyBorder="1" applyAlignment="1">
      <alignment horizontal="center" vertical="center"/>
    </xf>
    <xf numFmtId="165" fontId="12" fillId="0" borderId="8" xfId="0" applyNumberFormat="1" applyFont="1" applyBorder="1" applyAlignment="1">
      <alignment horizontal="center" vertical="center"/>
    </xf>
    <xf numFmtId="0" fontId="12" fillId="0" borderId="3" xfId="0" applyFont="1" applyBorder="1" applyAlignment="1">
      <alignment vertical="center"/>
    </xf>
    <xf numFmtId="0" fontId="7" fillId="0" borderId="4" xfId="0" applyFont="1" applyBorder="1" applyAlignment="1">
      <alignment horizontal="center" vertical="center"/>
    </xf>
    <xf numFmtId="165" fontId="12" fillId="0" borderId="4" xfId="0" applyNumberFormat="1" applyFont="1" applyBorder="1" applyAlignment="1">
      <alignment horizontal="center" vertical="center"/>
    </xf>
    <xf numFmtId="0" fontId="12" fillId="0" borderId="4" xfId="0" applyFont="1" applyBorder="1" applyAlignment="1">
      <alignment vertical="center"/>
    </xf>
    <xf numFmtId="2" fontId="12" fillId="0" borderId="4" xfId="0" applyNumberFormat="1"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vertical="center"/>
    </xf>
    <xf numFmtId="0" fontId="12" fillId="0" borderId="3" xfId="0" applyFont="1" applyBorder="1" applyAlignment="1">
      <alignment vertical="top"/>
    </xf>
    <xf numFmtId="0" fontId="0" fillId="0" borderId="6" xfId="0" applyFont="1" applyBorder="1" applyAlignment="1">
      <alignment horizontal="left" vertical="top"/>
    </xf>
    <xf numFmtId="0" fontId="12" fillId="0" borderId="5" xfId="0" applyFont="1" applyBorder="1" applyAlignment="1">
      <alignment horizontal="left" vertical="top"/>
    </xf>
    <xf numFmtId="0" fontId="12" fillId="0" borderId="6" xfId="0" applyFont="1" applyBorder="1" applyAlignment="1">
      <alignment horizontal="left" vertical="top"/>
    </xf>
    <xf numFmtId="164" fontId="12" fillId="0" borderId="8" xfId="0" applyNumberFormat="1" applyFont="1" applyFill="1" applyBorder="1" applyAlignment="1">
      <alignment horizontal="center" vertical="center"/>
    </xf>
    <xf numFmtId="0" fontId="12" fillId="0" borderId="6" xfId="0" applyFont="1" applyBorder="1" applyAlignment="1">
      <alignment vertical="center"/>
    </xf>
    <xf numFmtId="0" fontId="15" fillId="0" borderId="7" xfId="0" applyFont="1" applyBorder="1" applyAlignment="1">
      <alignment horizontal="center" vertical="center"/>
    </xf>
    <xf numFmtId="2" fontId="15" fillId="0" borderId="7" xfId="0" applyNumberFormat="1" applyFont="1" applyBorder="1" applyAlignment="1">
      <alignment horizontal="center" vertical="center"/>
    </xf>
    <xf numFmtId="0" fontId="12" fillId="2" borderId="8" xfId="0" applyFont="1" applyFill="1" applyBorder="1" applyAlignment="1">
      <alignment vertical="center"/>
    </xf>
    <xf numFmtId="2" fontId="15" fillId="0" borderId="21" xfId="0" applyNumberFormat="1" applyFont="1" applyBorder="1" applyAlignment="1">
      <alignment horizontal="center" vertical="center"/>
    </xf>
    <xf numFmtId="2" fontId="15" fillId="0" borderId="10" xfId="0" applyNumberFormat="1" applyFont="1" applyBorder="1" applyAlignment="1">
      <alignment horizontal="center" vertical="center"/>
    </xf>
    <xf numFmtId="2" fontId="15" fillId="0" borderId="0" xfId="0" applyNumberFormat="1" applyFont="1" applyFill="1" applyBorder="1" applyAlignment="1">
      <alignment horizontal="center" vertical="center"/>
    </xf>
    <xf numFmtId="2" fontId="15" fillId="0" borderId="11" xfId="0" applyNumberFormat="1" applyFont="1" applyFill="1" applyBorder="1" applyAlignment="1">
      <alignment horizontal="center" vertical="center"/>
    </xf>
    <xf numFmtId="0" fontId="13" fillId="0" borderId="0" xfId="0" applyFont="1" applyFill="1" applyBorder="1" applyAlignment="1">
      <alignment horizontal="center" vertical="center"/>
    </xf>
    <xf numFmtId="2" fontId="13"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Border="1" applyAlignment="1">
      <alignment horizontal="left" vertical="center"/>
    </xf>
    <xf numFmtId="0" fontId="13" fillId="0" borderId="0" xfId="0" applyFont="1" applyBorder="1" applyAlignment="1">
      <alignment horizontal="left"/>
    </xf>
    <xf numFmtId="0" fontId="13" fillId="0" borderId="0" xfId="0" applyFont="1" applyBorder="1" applyAlignment="1">
      <alignment horizontal="center" vertical="center"/>
    </xf>
    <xf numFmtId="0" fontId="9" fillId="0" borderId="0" xfId="0" applyFont="1" applyBorder="1" applyAlignment="1">
      <alignment vertical="center"/>
    </xf>
    <xf numFmtId="0" fontId="13" fillId="0" borderId="0" xfId="0" applyFont="1" applyBorder="1" applyAlignment="1">
      <alignment horizontal="left" vertical="center"/>
    </xf>
    <xf numFmtId="0" fontId="9" fillId="0" borderId="0" xfId="0" applyFont="1" applyBorder="1" applyAlignment="1">
      <alignment horizontal="left"/>
    </xf>
    <xf numFmtId="0" fontId="9" fillId="0" borderId="0" xfId="0" applyFont="1" applyBorder="1" applyAlignment="1">
      <alignment horizontal="center" vertical="center"/>
    </xf>
    <xf numFmtId="0" fontId="9" fillId="0" borderId="0" xfId="0" applyFont="1" applyAlignment="1">
      <alignment horizontal="center" vertical="center"/>
    </xf>
    <xf numFmtId="3" fontId="16" fillId="0" borderId="0" xfId="0" applyNumberFormat="1" applyFont="1"/>
    <xf numFmtId="0" fontId="17" fillId="0" borderId="0" xfId="0" applyFont="1" applyFill="1" applyAlignment="1">
      <alignment vertical="center"/>
    </xf>
    <xf numFmtId="0" fontId="17" fillId="0" borderId="0" xfId="0" applyFont="1" applyAlignment="1">
      <alignment vertical="center"/>
    </xf>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0" fontId="17" fillId="0"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left"/>
    </xf>
    <xf numFmtId="0" fontId="8" fillId="0" borderId="6" xfId="0" applyFont="1" applyBorder="1" applyAlignment="1">
      <alignment horizontal="left"/>
    </xf>
    <xf numFmtId="0" fontId="7" fillId="0" borderId="5" xfId="0" applyFont="1" applyBorder="1" applyAlignment="1"/>
    <xf numFmtId="0" fontId="7" fillId="0" borderId="6" xfId="0" applyFont="1" applyBorder="1" applyAlignment="1"/>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0" fontId="12" fillId="0" borderId="3" xfId="0" applyFont="1" applyBorder="1" applyAlignment="1">
      <alignment horizontal="right" vertical="center"/>
    </xf>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2" fontId="0" fillId="0" borderId="0" xfId="0" applyNumberFormat="1"/>
    <xf numFmtId="0" fontId="12" fillId="0" borderId="5" xfId="0" applyFont="1" applyBorder="1" applyAlignment="1">
      <alignment horizontal="left" vertical="center"/>
    </xf>
    <xf numFmtId="0" fontId="8" fillId="0" borderId="6" xfId="0" applyFont="1" applyBorder="1" applyAlignment="1">
      <alignment horizontal="left" vertical="center"/>
    </xf>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0" fontId="15" fillId="0" borderId="7" xfId="0" applyFont="1" applyBorder="1" applyAlignment="1">
      <alignment horizontal="center" vertical="center"/>
    </xf>
    <xf numFmtId="2" fontId="15" fillId="0" borderId="0" xfId="0" applyNumberFormat="1" applyFont="1" applyFill="1" applyBorder="1" applyAlignment="1">
      <alignment horizontal="center" vertical="center"/>
    </xf>
    <xf numFmtId="0" fontId="7" fillId="0" borderId="4" xfId="0" applyFont="1" applyFill="1" applyBorder="1" applyAlignment="1">
      <alignment horizontal="center" vertical="center"/>
    </xf>
    <xf numFmtId="165" fontId="12" fillId="0" borderId="4" xfId="0" applyNumberFormat="1" applyFont="1" applyFill="1" applyBorder="1" applyAlignment="1">
      <alignment horizontal="center" vertical="center"/>
    </xf>
    <xf numFmtId="2" fontId="12" fillId="0" borderId="4" xfId="0" applyNumberFormat="1" applyFont="1" applyFill="1" applyBorder="1" applyAlignment="1">
      <alignment horizontal="center" vertical="center"/>
    </xf>
    <xf numFmtId="0" fontId="7" fillId="0" borderId="0" xfId="0" applyFont="1" applyFill="1" applyAlignment="1">
      <alignment horizontal="center" vertical="center"/>
    </xf>
    <xf numFmtId="0" fontId="15" fillId="0" borderId="7" xfId="0" applyFont="1" applyFill="1" applyBorder="1" applyAlignment="1">
      <alignment horizontal="center" vertical="center"/>
    </xf>
    <xf numFmtId="0" fontId="12" fillId="0" borderId="6" xfId="0" applyFont="1" applyBorder="1" applyAlignment="1">
      <alignment horizontal="left" vertical="center"/>
    </xf>
    <xf numFmtId="0" fontId="0" fillId="0" borderId="6" xfId="0" applyFont="1" applyBorder="1" applyAlignment="1">
      <alignment horizontal="left" vertical="center"/>
    </xf>
    <xf numFmtId="164" fontId="12" fillId="0" borderId="22" xfId="0" applyNumberFormat="1" applyFont="1" applyFill="1" applyBorder="1" applyAlignment="1">
      <alignment horizontal="right" vertical="center"/>
    </xf>
    <xf numFmtId="164" fontId="12" fillId="0" borderId="15" xfId="0" applyNumberFormat="1" applyFont="1" applyFill="1" applyBorder="1" applyAlignment="1">
      <alignment horizontal="left" vertical="center"/>
    </xf>
    <xf numFmtId="164" fontId="15" fillId="0" borderId="6" xfId="0" applyNumberFormat="1" applyFont="1" applyFill="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1" fillId="0" borderId="0" xfId="0" quotePrefix="1" applyFont="1" applyFill="1" applyBorder="1" applyAlignment="1">
      <alignment horizontal="left" vertical="top"/>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Font="1" applyFill="1" applyBorder="1" applyAlignment="1">
      <alignment horizontal="center" vertical="top"/>
    </xf>
    <xf numFmtId="0" fontId="12" fillId="0" borderId="5" xfId="0" applyFont="1" applyBorder="1" applyAlignment="1">
      <alignment horizontal="left" wrapText="1"/>
    </xf>
    <xf numFmtId="0" fontId="12" fillId="0" borderId="6" xfId="0" applyFont="1" applyBorder="1" applyAlignment="1">
      <alignment horizontal="left" wrapText="1"/>
    </xf>
    <xf numFmtId="0" fontId="7" fillId="0" borderId="5" xfId="0" applyFont="1" applyFill="1" applyBorder="1" applyAlignment="1">
      <alignment horizontal="left" wrapText="1"/>
    </xf>
    <xf numFmtId="0" fontId="7" fillId="0" borderId="6" xfId="0" applyFont="1" applyFill="1" applyBorder="1" applyAlignment="1">
      <alignment horizontal="left" wrapText="1"/>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7" fillId="0" borderId="5" xfId="0" applyFont="1" applyBorder="1" applyAlignment="1">
      <alignment horizontal="left" wrapText="1"/>
    </xf>
    <xf numFmtId="0" fontId="7" fillId="0" borderId="6" xfId="0" applyFont="1" applyBorder="1" applyAlignment="1">
      <alignment horizontal="left"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wrapText="1"/>
    </xf>
    <xf numFmtId="0" fontId="0" fillId="0" borderId="6" xfId="0" applyFont="1" applyBorder="1" applyAlignment="1">
      <alignment wrapText="1"/>
    </xf>
    <xf numFmtId="164" fontId="9" fillId="0" borderId="16" xfId="0" quotePrefix="1" applyNumberFormat="1" applyFont="1" applyBorder="1" applyAlignment="1">
      <alignment horizontal="center" vertical="center"/>
    </xf>
    <xf numFmtId="164" fontId="9" fillId="0" borderId="7" xfId="0" applyNumberFormat="1" applyFont="1" applyBorder="1" applyAlignment="1">
      <alignment horizontal="center" vertical="center"/>
    </xf>
    <xf numFmtId="164" fontId="12" fillId="0" borderId="16" xfId="0" applyNumberFormat="1" applyFont="1" applyBorder="1" applyAlignment="1">
      <alignment horizontal="center" vertical="center"/>
    </xf>
    <xf numFmtId="164" fontId="12" fillId="0" borderId="7" xfId="0" applyNumberFormat="1" applyFont="1" applyBorder="1" applyAlignment="1">
      <alignment horizontal="center" vertical="center"/>
    </xf>
    <xf numFmtId="164" fontId="13" fillId="0" borderId="12" xfId="0" applyNumberFormat="1" applyFont="1" applyBorder="1" applyAlignment="1">
      <alignment horizontal="left"/>
    </xf>
    <xf numFmtId="164" fontId="13" fillId="0" borderId="13" xfId="0" applyNumberFormat="1" applyFont="1" applyBorder="1" applyAlignment="1">
      <alignment horizontal="left"/>
    </xf>
    <xf numFmtId="164" fontId="13" fillId="0" borderId="14" xfId="0" applyNumberFormat="1" applyFont="1" applyBorder="1" applyAlignment="1">
      <alignment horizontal="left"/>
    </xf>
    <xf numFmtId="164" fontId="15" fillId="0" borderId="12" xfId="0" applyNumberFormat="1" applyFont="1" applyBorder="1" applyAlignment="1">
      <alignment horizontal="left"/>
    </xf>
    <xf numFmtId="164" fontId="15" fillId="0" borderId="13" xfId="0" applyNumberFormat="1" applyFont="1" applyBorder="1" applyAlignment="1">
      <alignment horizontal="left"/>
    </xf>
    <xf numFmtId="164" fontId="15" fillId="0" borderId="14" xfId="0" applyNumberFormat="1" applyFont="1" applyBorder="1" applyAlignment="1">
      <alignment horizontal="left"/>
    </xf>
    <xf numFmtId="0" fontId="7" fillId="0" borderId="6" xfId="0" applyFont="1" applyBorder="1" applyAlignment="1">
      <alignment wrapText="1"/>
    </xf>
    <xf numFmtId="0" fontId="0" fillId="0" borderId="6" xfId="0" applyFont="1" applyBorder="1" applyAlignment="1">
      <alignment horizontal="left" wrapText="1"/>
    </xf>
    <xf numFmtId="0" fontId="11" fillId="0" borderId="0" xfId="0" applyFont="1" applyAlignment="1">
      <alignment horizontal="center"/>
    </xf>
    <xf numFmtId="0" fontId="13" fillId="0" borderId="2" xfId="0" applyFont="1" applyBorder="1" applyAlignment="1">
      <alignment horizontal="center" vertical="center"/>
    </xf>
    <xf numFmtId="0" fontId="13" fillId="0" borderId="19" xfId="0" applyFont="1" applyBorder="1" applyAlignment="1">
      <alignment horizontal="center" vertical="center"/>
    </xf>
    <xf numFmtId="0" fontId="13" fillId="0" borderId="10" xfId="0" applyFont="1" applyBorder="1" applyAlignment="1">
      <alignment horizontal="center" vertical="center"/>
    </xf>
    <xf numFmtId="0" fontId="13" fillId="0" borderId="20" xfId="0" applyFont="1" applyBorder="1" applyAlignment="1">
      <alignment horizontal="center" vertical="center"/>
    </xf>
    <xf numFmtId="0" fontId="13" fillId="0" borderId="11" xfId="0" applyFont="1" applyBorder="1" applyAlignment="1">
      <alignment horizontal="center" vertical="center"/>
    </xf>
    <xf numFmtId="0" fontId="13" fillId="0" borderId="17" xfId="0" applyFont="1" applyBorder="1" applyAlignment="1">
      <alignment horizontal="center" vertical="center" wrapText="1"/>
    </xf>
    <xf numFmtId="0" fontId="13" fillId="0" borderId="1" xfId="0" applyFont="1" applyBorder="1" applyAlignment="1">
      <alignment horizontal="center" vertical="center" wrapText="1"/>
    </xf>
    <xf numFmtId="0" fontId="15" fillId="0" borderId="2" xfId="0" applyFont="1" applyBorder="1" applyAlignment="1">
      <alignment horizontal="center" vertical="center"/>
    </xf>
    <xf numFmtId="0" fontId="15" fillId="0" borderId="19" xfId="0" applyFont="1" applyBorder="1" applyAlignment="1">
      <alignment horizontal="center" vertical="center"/>
    </xf>
    <xf numFmtId="0" fontId="15" fillId="0" borderId="10" xfId="0" applyFont="1" applyBorder="1" applyAlignment="1">
      <alignment horizontal="center" vertical="center"/>
    </xf>
    <xf numFmtId="0" fontId="15" fillId="0" borderId="20" xfId="0" applyFont="1" applyBorder="1" applyAlignment="1">
      <alignment horizontal="center" vertical="center"/>
    </xf>
    <xf numFmtId="0" fontId="15" fillId="0" borderId="11" xfId="0" applyFont="1" applyBorder="1" applyAlignment="1">
      <alignment horizontal="center" vertical="center"/>
    </xf>
    <xf numFmtId="0" fontId="15" fillId="0" borderId="16" xfId="0" applyFont="1" applyBorder="1" applyAlignment="1">
      <alignment horizontal="center" vertical="center"/>
    </xf>
    <xf numFmtId="0" fontId="15" fillId="0" borderId="18" xfId="0" applyFont="1" applyBorder="1" applyAlignment="1">
      <alignment horizontal="center" vertical="center"/>
    </xf>
    <xf numFmtId="0" fontId="15" fillId="0" borderId="7" xfId="0" applyFont="1" applyBorder="1" applyAlignment="1">
      <alignment horizontal="center" vertical="center"/>
    </xf>
    <xf numFmtId="0" fontId="15" fillId="0" borderId="17"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21" xfId="0" applyFont="1" applyBorder="1" applyAlignment="1">
      <alignment horizontal="center" vertical="center"/>
    </xf>
    <xf numFmtId="2" fontId="15" fillId="0" borderId="21" xfId="0" applyNumberFormat="1" applyFont="1" applyFill="1" applyBorder="1" applyAlignment="1">
      <alignment horizontal="center" vertical="center"/>
    </xf>
    <xf numFmtId="2" fontId="15" fillId="0" borderId="0" xfId="0" applyNumberFormat="1" applyFont="1" applyFill="1" applyBorder="1" applyAlignment="1">
      <alignment horizontal="center" vertical="center"/>
    </xf>
    <xf numFmtId="0" fontId="12"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1" xfId="0" applyFont="1" applyFill="1" applyBorder="1" applyAlignment="1">
      <alignment horizontal="center" vertical="center"/>
    </xf>
    <xf numFmtId="2" fontId="15" fillId="2" borderId="17" xfId="0" applyNumberFormat="1" applyFont="1" applyFill="1" applyBorder="1" applyAlignment="1">
      <alignment horizontal="center" vertical="center"/>
    </xf>
    <xf numFmtId="2" fontId="15" fillId="2" borderId="1" xfId="0" applyNumberFormat="1" applyFont="1" applyFill="1" applyBorder="1" applyAlignment="1">
      <alignment horizontal="center" vertical="center"/>
    </xf>
    <xf numFmtId="0" fontId="15" fillId="0" borderId="0" xfId="0" applyFont="1" applyBorder="1" applyAlignment="1">
      <alignment horizontal="center" vertical="center"/>
    </xf>
    <xf numFmtId="2" fontId="15" fillId="0" borderId="18" xfId="0" applyNumberFormat="1" applyFont="1" applyFill="1" applyBorder="1" applyAlignment="1">
      <alignment horizontal="center" vertical="center"/>
    </xf>
    <xf numFmtId="2" fontId="15" fillId="0" borderId="7" xfId="0" applyNumberFormat="1" applyFont="1" applyFill="1" applyBorder="1" applyAlignment="1">
      <alignment horizontal="center" vertical="center"/>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12" fillId="0" borderId="5" xfId="0" applyFont="1" applyBorder="1" applyAlignment="1">
      <alignment vertical="top" wrapText="1"/>
    </xf>
    <xf numFmtId="0" fontId="0" fillId="0" borderId="6" xfId="0" applyFont="1" applyBorder="1" applyAlignment="1">
      <alignment vertical="top" wrapText="1"/>
    </xf>
    <xf numFmtId="0" fontId="7" fillId="0" borderId="5" xfId="0" applyFont="1" applyBorder="1" applyAlignment="1">
      <alignment vertical="center" wrapText="1"/>
    </xf>
    <xf numFmtId="0" fontId="0" fillId="0" borderId="6" xfId="0" applyFont="1" applyBorder="1" applyAlignment="1">
      <alignment vertical="center" wrapText="1"/>
    </xf>
    <xf numFmtId="0" fontId="7" fillId="0" borderId="5" xfId="0" applyFont="1" applyBorder="1" applyAlignment="1">
      <alignment vertical="top"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164" fontId="15" fillId="0" borderId="5" xfId="0" applyNumberFormat="1" applyFont="1" applyFill="1" applyBorder="1" applyAlignment="1">
      <alignment horizontal="left"/>
    </xf>
    <xf numFmtId="164" fontId="15" fillId="0" borderId="15" xfId="0" applyNumberFormat="1" applyFont="1" applyFill="1" applyBorder="1" applyAlignment="1">
      <alignment horizontal="left"/>
    </xf>
    <xf numFmtId="164" fontId="15" fillId="0" borderId="6" xfId="0" applyNumberFormat="1" applyFont="1" applyFill="1" applyBorder="1" applyAlignment="1">
      <alignment horizontal="left"/>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0" fillId="0" borderId="6" xfId="0" applyFont="1" applyBorder="1" applyAlignment="1">
      <alignment horizontal="left" vertical="center"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5" xfId="0" applyFont="1" applyBorder="1" applyAlignment="1">
      <alignment vertical="center" wrapText="1"/>
    </xf>
    <xf numFmtId="164" fontId="15" fillId="0" borderId="5" xfId="0" applyNumberFormat="1" applyFont="1" applyFill="1" applyBorder="1" applyAlignment="1">
      <alignment horizontal="left" vertical="center"/>
    </xf>
    <xf numFmtId="164" fontId="15" fillId="0" borderId="15" xfId="0" applyNumberFormat="1" applyFont="1" applyFill="1" applyBorder="1" applyAlignment="1">
      <alignment horizontal="left" vertical="center"/>
    </xf>
    <xf numFmtId="164" fontId="15" fillId="0" borderId="6" xfId="0" applyNumberFormat="1" applyFont="1" applyFill="1" applyBorder="1" applyAlignment="1">
      <alignment horizontal="left" vertical="center"/>
    </xf>
  </cellXfs>
  <cellStyles count="7">
    <cellStyle name="Normal" xfId="0" builtinId="0"/>
    <cellStyle name="Normal 2" xfId="1"/>
    <cellStyle name="Normal 3" xfId="2"/>
    <cellStyle name="Normal 4" xfId="3"/>
    <cellStyle name="Normal 5" xfId="4"/>
    <cellStyle name="Normal 6" xfId="5"/>
    <cellStyle name="Normal 7"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2476501</xdr:colOff>
      <xdr:row>62</xdr:row>
      <xdr:rowOff>28575</xdr:rowOff>
    </xdr:from>
    <xdr:to>
      <xdr:col>2</xdr:col>
      <xdr:colOff>3476625</xdr:colOff>
      <xdr:row>70</xdr:row>
      <xdr:rowOff>54005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6" y="7639050"/>
          <a:ext cx="1000124" cy="711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123825</xdr:colOff>
      <xdr:row>62</xdr:row>
      <xdr:rowOff>57149</xdr:rowOff>
    </xdr:from>
    <xdr:to>
      <xdr:col>6</xdr:col>
      <xdr:colOff>1419225</xdr:colOff>
      <xdr:row>69</xdr:row>
      <xdr:rowOff>76199</xdr:rowOff>
    </xdr:to>
    <xdr:pic>
      <xdr:nvPicPr>
        <xdr:cNvPr id="4" name="Picture 3" descr="C:\Users\user\Documents\00 SKHP 2021\Adm Seksi\ttd pak tot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7667624"/>
          <a:ext cx="1295400" cy="619125"/>
        </a:xfrm>
        <a:prstGeom prst="rect">
          <a:avLst/>
        </a:prstGeom>
        <a:noFill/>
        <a:ln>
          <a:noFill/>
        </a:ln>
      </xdr:spPr>
    </xdr:pic>
    <xdr:clientData/>
  </xdr:twoCellAnchor>
  <xdr:twoCellAnchor>
    <xdr:from>
      <xdr:col>12</xdr:col>
      <xdr:colOff>2628900</xdr:colOff>
      <xdr:row>61</xdr:row>
      <xdr:rowOff>152400</xdr:rowOff>
    </xdr:from>
    <xdr:to>
      <xdr:col>12</xdr:col>
      <xdr:colOff>3629024</xdr:colOff>
      <xdr:row>70</xdr:row>
      <xdr:rowOff>15905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97325" y="7600950"/>
          <a:ext cx="1000124" cy="7112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152400</xdr:colOff>
      <xdr:row>61</xdr:row>
      <xdr:rowOff>152400</xdr:rowOff>
    </xdr:from>
    <xdr:to>
      <xdr:col>20</xdr:col>
      <xdr:colOff>419100</xdr:colOff>
      <xdr:row>69</xdr:row>
      <xdr:rowOff>9525</xdr:rowOff>
    </xdr:to>
    <xdr:pic>
      <xdr:nvPicPr>
        <xdr:cNvPr id="7" name="Picture 6" descr="C:\Users\user\Documents\00 SKHP 2021\Adm Seksi\ttd pak tot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260050" y="7600950"/>
          <a:ext cx="1295400"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2638425</xdr:colOff>
      <xdr:row>52</xdr:row>
      <xdr:rowOff>161714</xdr:rowOff>
    </xdr:from>
    <xdr:to>
      <xdr:col>2</xdr:col>
      <xdr:colOff>3571875</xdr:colOff>
      <xdr:row>60</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6686339"/>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52</xdr:row>
      <xdr:rowOff>133350</xdr:rowOff>
    </xdr:from>
    <xdr:to>
      <xdr:col>12</xdr:col>
      <xdr:colOff>3562350</xdr:colOff>
      <xdr:row>60</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6657975"/>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171450</xdr:colOff>
      <xdr:row>52</xdr:row>
      <xdr:rowOff>152400</xdr:rowOff>
    </xdr:from>
    <xdr:to>
      <xdr:col>20</xdr:col>
      <xdr:colOff>438150</xdr:colOff>
      <xdr:row>60</xdr:row>
      <xdr:rowOff>9525</xdr:rowOff>
    </xdr:to>
    <xdr:pic>
      <xdr:nvPicPr>
        <xdr:cNvPr id="4" name="Picture 3" descr="C:\Users\user\Documents\00 SKHP 2021\Adm Seksi\ttd pak tot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231475" y="6677025"/>
          <a:ext cx="1295400" cy="619125"/>
        </a:xfrm>
        <a:prstGeom prst="rect">
          <a:avLst/>
        </a:prstGeom>
        <a:noFill/>
        <a:ln>
          <a:noFill/>
        </a:ln>
      </xdr:spPr>
    </xdr:pic>
    <xdr:clientData/>
  </xdr:twoCellAnchor>
  <xdr:twoCellAnchor editAs="oneCell">
    <xdr:from>
      <xdr:col>6</xdr:col>
      <xdr:colOff>123825</xdr:colOff>
      <xdr:row>53</xdr:row>
      <xdr:rowOff>19050</xdr:rowOff>
    </xdr:from>
    <xdr:to>
      <xdr:col>6</xdr:col>
      <xdr:colOff>1419225</xdr:colOff>
      <xdr:row>60</xdr:row>
      <xdr:rowOff>38100</xdr:rowOff>
    </xdr:to>
    <xdr:pic>
      <xdr:nvPicPr>
        <xdr:cNvPr id="5" name="Picture 4" descr="C:\Users\user\Documents\00 SKHP 2021\Adm Seksi\ttd pak toto.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6705600"/>
          <a:ext cx="1295400" cy="6191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2638425</xdr:colOff>
      <xdr:row>58</xdr:row>
      <xdr:rowOff>161714</xdr:rowOff>
    </xdr:from>
    <xdr:to>
      <xdr:col>2</xdr:col>
      <xdr:colOff>3571875</xdr:colOff>
      <xdr:row>66</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6686339"/>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58</xdr:row>
      <xdr:rowOff>133350</xdr:rowOff>
    </xdr:from>
    <xdr:to>
      <xdr:col>12</xdr:col>
      <xdr:colOff>3562350</xdr:colOff>
      <xdr:row>66</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6657975"/>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228600</xdr:colOff>
      <xdr:row>58</xdr:row>
      <xdr:rowOff>142875</xdr:rowOff>
    </xdr:from>
    <xdr:to>
      <xdr:col>20</xdr:col>
      <xdr:colOff>200024</xdr:colOff>
      <xdr:row>66</xdr:row>
      <xdr:rowOff>144179</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88625" y="8077200"/>
          <a:ext cx="1000124" cy="763304"/>
        </a:xfrm>
        <a:prstGeom prst="rect">
          <a:avLst/>
        </a:prstGeom>
      </xdr:spPr>
    </xdr:pic>
    <xdr:clientData/>
  </xdr:twoCellAnchor>
  <xdr:twoCellAnchor editAs="oneCell">
    <xdr:from>
      <xdr:col>6</xdr:col>
      <xdr:colOff>142875</xdr:colOff>
      <xdr:row>58</xdr:row>
      <xdr:rowOff>142875</xdr:rowOff>
    </xdr:from>
    <xdr:to>
      <xdr:col>6</xdr:col>
      <xdr:colOff>1142999</xdr:colOff>
      <xdr:row>66</xdr:row>
      <xdr:rowOff>144179</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420225" y="8077200"/>
          <a:ext cx="1000124" cy="7633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2638425</xdr:colOff>
      <xdr:row>55</xdr:row>
      <xdr:rowOff>161714</xdr:rowOff>
    </xdr:from>
    <xdr:to>
      <xdr:col>2</xdr:col>
      <xdr:colOff>3571875</xdr:colOff>
      <xdr:row>63</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8096039"/>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55</xdr:row>
      <xdr:rowOff>133350</xdr:rowOff>
    </xdr:from>
    <xdr:to>
      <xdr:col>12</xdr:col>
      <xdr:colOff>3562350</xdr:colOff>
      <xdr:row>63</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8067675"/>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228600</xdr:colOff>
      <xdr:row>55</xdr:row>
      <xdr:rowOff>142875</xdr:rowOff>
    </xdr:from>
    <xdr:to>
      <xdr:col>20</xdr:col>
      <xdr:colOff>200024</xdr:colOff>
      <xdr:row>63</xdr:row>
      <xdr:rowOff>144179</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88625" y="8077200"/>
          <a:ext cx="1000124" cy="763304"/>
        </a:xfrm>
        <a:prstGeom prst="rect">
          <a:avLst/>
        </a:prstGeom>
      </xdr:spPr>
    </xdr:pic>
    <xdr:clientData/>
  </xdr:twoCellAnchor>
  <xdr:twoCellAnchor editAs="oneCell">
    <xdr:from>
      <xdr:col>6</xdr:col>
      <xdr:colOff>142875</xdr:colOff>
      <xdr:row>55</xdr:row>
      <xdr:rowOff>142875</xdr:rowOff>
    </xdr:from>
    <xdr:to>
      <xdr:col>6</xdr:col>
      <xdr:colOff>1142999</xdr:colOff>
      <xdr:row>63</xdr:row>
      <xdr:rowOff>144179</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420225" y="8077200"/>
          <a:ext cx="1000124" cy="7633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2638425</xdr:colOff>
      <xdr:row>55</xdr:row>
      <xdr:rowOff>161714</xdr:rowOff>
    </xdr:from>
    <xdr:to>
      <xdr:col>2</xdr:col>
      <xdr:colOff>3571875</xdr:colOff>
      <xdr:row>63</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7524539"/>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55</xdr:row>
      <xdr:rowOff>133350</xdr:rowOff>
    </xdr:from>
    <xdr:to>
      <xdr:col>12</xdr:col>
      <xdr:colOff>3562350</xdr:colOff>
      <xdr:row>63</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7496175"/>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228600</xdr:colOff>
      <xdr:row>55</xdr:row>
      <xdr:rowOff>142875</xdr:rowOff>
    </xdr:from>
    <xdr:to>
      <xdr:col>20</xdr:col>
      <xdr:colOff>200024</xdr:colOff>
      <xdr:row>63</xdr:row>
      <xdr:rowOff>144179</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88625" y="7505700"/>
          <a:ext cx="1000124" cy="763304"/>
        </a:xfrm>
        <a:prstGeom prst="rect">
          <a:avLst/>
        </a:prstGeom>
      </xdr:spPr>
    </xdr:pic>
    <xdr:clientData/>
  </xdr:twoCellAnchor>
  <xdr:twoCellAnchor editAs="oneCell">
    <xdr:from>
      <xdr:col>6</xdr:col>
      <xdr:colOff>142875</xdr:colOff>
      <xdr:row>55</xdr:row>
      <xdr:rowOff>142875</xdr:rowOff>
    </xdr:from>
    <xdr:to>
      <xdr:col>6</xdr:col>
      <xdr:colOff>1142999</xdr:colOff>
      <xdr:row>63</xdr:row>
      <xdr:rowOff>144179</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420225" y="7505700"/>
          <a:ext cx="1000124" cy="7633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2638425</xdr:colOff>
      <xdr:row>66</xdr:row>
      <xdr:rowOff>161714</xdr:rowOff>
    </xdr:from>
    <xdr:to>
      <xdr:col>2</xdr:col>
      <xdr:colOff>3571875</xdr:colOff>
      <xdr:row>74</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7534064"/>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66</xdr:row>
      <xdr:rowOff>133350</xdr:rowOff>
    </xdr:from>
    <xdr:to>
      <xdr:col>12</xdr:col>
      <xdr:colOff>3562350</xdr:colOff>
      <xdr:row>74</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7505700"/>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228600</xdr:colOff>
      <xdr:row>66</xdr:row>
      <xdr:rowOff>142875</xdr:rowOff>
    </xdr:from>
    <xdr:to>
      <xdr:col>20</xdr:col>
      <xdr:colOff>200024</xdr:colOff>
      <xdr:row>74</xdr:row>
      <xdr:rowOff>144179</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88625" y="7515225"/>
          <a:ext cx="1000124" cy="763304"/>
        </a:xfrm>
        <a:prstGeom prst="rect">
          <a:avLst/>
        </a:prstGeom>
      </xdr:spPr>
    </xdr:pic>
    <xdr:clientData/>
  </xdr:twoCellAnchor>
  <xdr:twoCellAnchor editAs="oneCell">
    <xdr:from>
      <xdr:col>6</xdr:col>
      <xdr:colOff>142875</xdr:colOff>
      <xdr:row>66</xdr:row>
      <xdr:rowOff>142875</xdr:rowOff>
    </xdr:from>
    <xdr:to>
      <xdr:col>6</xdr:col>
      <xdr:colOff>1142999</xdr:colOff>
      <xdr:row>74</xdr:row>
      <xdr:rowOff>144179</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420225" y="7515225"/>
          <a:ext cx="1000124" cy="7633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2638425</xdr:colOff>
      <xdr:row>59</xdr:row>
      <xdr:rowOff>161714</xdr:rowOff>
    </xdr:from>
    <xdr:to>
      <xdr:col>2</xdr:col>
      <xdr:colOff>3571875</xdr:colOff>
      <xdr:row>67</xdr:row>
      <xdr:rowOff>63529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9629564"/>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2628900</xdr:colOff>
      <xdr:row>59</xdr:row>
      <xdr:rowOff>133350</xdr:rowOff>
    </xdr:from>
    <xdr:to>
      <xdr:col>12</xdr:col>
      <xdr:colOff>3562350</xdr:colOff>
      <xdr:row>67</xdr:row>
      <xdr:rowOff>35165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49700" y="9601200"/>
          <a:ext cx="933450" cy="663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228600</xdr:colOff>
      <xdr:row>59</xdr:row>
      <xdr:rowOff>142875</xdr:rowOff>
    </xdr:from>
    <xdr:to>
      <xdr:col>20</xdr:col>
      <xdr:colOff>200024</xdr:colOff>
      <xdr:row>67</xdr:row>
      <xdr:rowOff>144179</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88625" y="9610725"/>
          <a:ext cx="1000124" cy="763304"/>
        </a:xfrm>
        <a:prstGeom prst="rect">
          <a:avLst/>
        </a:prstGeom>
      </xdr:spPr>
    </xdr:pic>
    <xdr:clientData/>
  </xdr:twoCellAnchor>
  <xdr:twoCellAnchor editAs="oneCell">
    <xdr:from>
      <xdr:col>6</xdr:col>
      <xdr:colOff>142875</xdr:colOff>
      <xdr:row>59</xdr:row>
      <xdr:rowOff>142875</xdr:rowOff>
    </xdr:from>
    <xdr:to>
      <xdr:col>6</xdr:col>
      <xdr:colOff>1142999</xdr:colOff>
      <xdr:row>67</xdr:row>
      <xdr:rowOff>144179</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420225" y="9610725"/>
          <a:ext cx="1000124" cy="7633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4"/>
  <sheetViews>
    <sheetView view="pageBreakPreview" topLeftCell="A37" zoomScaleSheetLayoutView="100" workbookViewId="0">
      <selection activeCell="D28" sqref="D28:E28"/>
    </sheetView>
  </sheetViews>
  <sheetFormatPr defaultColWidth="9.140625" defaultRowHeight="14.25" x14ac:dyDescent="0.25"/>
  <cols>
    <col min="1" max="1" width="23.7109375" style="4" bestFit="1" customWidth="1"/>
    <col min="2" max="2" width="1.5703125" style="5" bestFit="1" customWidth="1"/>
    <col min="3" max="3" width="1.85546875" style="5" customWidth="1"/>
    <col min="4" max="4" width="2.140625" style="5" customWidth="1"/>
    <col min="5" max="5" width="69.42578125" style="5" customWidth="1"/>
    <col min="6" max="16384" width="9.140625" style="3"/>
  </cols>
  <sheetData>
    <row r="2" spans="1:7" ht="17.25" x14ac:dyDescent="0.25">
      <c r="A2" s="16" t="s">
        <v>9</v>
      </c>
      <c r="B2" s="16"/>
      <c r="C2" s="16"/>
      <c r="D2" s="16"/>
      <c r="E2" s="2"/>
    </row>
    <row r="4" spans="1:7" ht="15" customHeight="1" x14ac:dyDescent="0.25">
      <c r="A4" s="4" t="s">
        <v>18</v>
      </c>
      <c r="B4" s="5" t="s">
        <v>8</v>
      </c>
      <c r="C4" s="5" t="s">
        <v>74</v>
      </c>
    </row>
    <row r="5" spans="1:7" ht="15" customHeight="1" x14ac:dyDescent="0.25">
      <c r="C5" s="6" t="s">
        <v>17</v>
      </c>
      <c r="D5" s="5" t="s">
        <v>34</v>
      </c>
    </row>
    <row r="6" spans="1:7" ht="45" customHeight="1" x14ac:dyDescent="0.25">
      <c r="C6" s="6" t="s">
        <v>17</v>
      </c>
      <c r="D6" s="99" t="s">
        <v>75</v>
      </c>
      <c r="E6" s="99"/>
    </row>
    <row r="7" spans="1:7" ht="30" customHeight="1" x14ac:dyDescent="0.25">
      <c r="C7" s="6" t="s">
        <v>17</v>
      </c>
      <c r="D7" s="99" t="s">
        <v>68</v>
      </c>
      <c r="E7" s="99"/>
    </row>
    <row r="8" spans="1:7" ht="30" customHeight="1" x14ac:dyDescent="0.25">
      <c r="C8" s="6" t="s">
        <v>17</v>
      </c>
      <c r="D8" s="99" t="s">
        <v>69</v>
      </c>
      <c r="E8" s="99"/>
    </row>
    <row r="9" spans="1:7" ht="45" customHeight="1" x14ac:dyDescent="0.25">
      <c r="C9" s="6" t="s">
        <v>17</v>
      </c>
      <c r="D9" s="99" t="s">
        <v>66</v>
      </c>
      <c r="E9" s="99"/>
    </row>
    <row r="10" spans="1:7" ht="15" customHeight="1" x14ac:dyDescent="0.25">
      <c r="D10" s="6" t="s">
        <v>23</v>
      </c>
      <c r="E10" s="7"/>
    </row>
    <row r="11" spans="1:7" ht="45" customHeight="1" x14ac:dyDescent="0.25">
      <c r="A11" s="6" t="s">
        <v>24</v>
      </c>
      <c r="B11" s="6"/>
      <c r="D11" s="6" t="s">
        <v>72</v>
      </c>
      <c r="E11" s="7" t="s">
        <v>80</v>
      </c>
    </row>
    <row r="12" spans="1:7" ht="9.9499999999999993" customHeight="1" x14ac:dyDescent="0.25">
      <c r="C12" s="6"/>
      <c r="D12" s="7"/>
      <c r="E12" s="7"/>
    </row>
    <row r="13" spans="1:7" ht="15" customHeight="1" x14ac:dyDescent="0.25">
      <c r="A13" s="4" t="s">
        <v>0</v>
      </c>
      <c r="B13" s="5" t="s">
        <v>8</v>
      </c>
      <c r="C13" s="5" t="s">
        <v>39</v>
      </c>
      <c r="G13" s="1"/>
    </row>
    <row r="14" spans="1:7" ht="9.9499999999999993" customHeight="1" x14ac:dyDescent="0.25">
      <c r="G14" s="1"/>
    </row>
    <row r="15" spans="1:7" ht="30" customHeight="1" x14ac:dyDescent="0.25">
      <c r="A15" s="4" t="s">
        <v>16</v>
      </c>
      <c r="B15" s="5" t="s">
        <v>8</v>
      </c>
      <c r="C15" s="99" t="s">
        <v>40</v>
      </c>
      <c r="D15" s="99"/>
      <c r="E15" s="99"/>
      <c r="G15" s="1"/>
    </row>
    <row r="16" spans="1:7" ht="9.9499999999999993" customHeight="1" x14ac:dyDescent="0.25">
      <c r="C16" s="8"/>
      <c r="D16" s="8"/>
      <c r="E16" s="8"/>
    </row>
    <row r="17" spans="1:6" ht="30" customHeight="1" x14ac:dyDescent="0.25">
      <c r="A17" s="4" t="s">
        <v>21</v>
      </c>
      <c r="B17" s="5" t="s">
        <v>8</v>
      </c>
      <c r="C17" s="99" t="s">
        <v>70</v>
      </c>
      <c r="D17" s="99"/>
      <c r="E17" s="99"/>
    </row>
    <row r="18" spans="1:6" ht="15" customHeight="1" x14ac:dyDescent="0.25">
      <c r="C18" s="4" t="s">
        <v>71</v>
      </c>
      <c r="D18" s="8"/>
      <c r="E18" s="8"/>
    </row>
    <row r="19" spans="1:6" ht="9.9499999999999993" customHeight="1" x14ac:dyDescent="0.25">
      <c r="C19" s="8"/>
      <c r="D19" s="8"/>
      <c r="E19" s="8"/>
    </row>
    <row r="20" spans="1:6" ht="30" customHeight="1" x14ac:dyDescent="0.25">
      <c r="A20" s="4" t="s">
        <v>10</v>
      </c>
      <c r="B20" s="5" t="s">
        <v>8</v>
      </c>
      <c r="C20" s="99" t="s">
        <v>41</v>
      </c>
      <c r="D20" s="99"/>
      <c r="E20" s="99"/>
    </row>
    <row r="21" spans="1:6" ht="9.9499999999999993" customHeight="1" x14ac:dyDescent="0.25"/>
    <row r="22" spans="1:6" ht="30" customHeight="1" x14ac:dyDescent="0.25">
      <c r="A22" s="4" t="s">
        <v>11</v>
      </c>
      <c r="B22" s="5" t="s">
        <v>8</v>
      </c>
      <c r="C22" s="6" t="s">
        <v>17</v>
      </c>
      <c r="D22" s="99" t="s">
        <v>76</v>
      </c>
      <c r="E22" s="99"/>
    </row>
    <row r="23" spans="1:6" ht="30" customHeight="1" x14ac:dyDescent="0.25">
      <c r="C23" s="6" t="s">
        <v>17</v>
      </c>
      <c r="D23" s="99" t="s">
        <v>42</v>
      </c>
      <c r="E23" s="99"/>
    </row>
    <row r="24" spans="1:6" ht="30" customHeight="1" x14ac:dyDescent="0.25">
      <c r="C24" s="6" t="s">
        <v>17</v>
      </c>
      <c r="D24" s="99" t="s">
        <v>88</v>
      </c>
      <c r="E24" s="99"/>
    </row>
    <row r="25" spans="1:6" ht="15" customHeight="1" x14ac:dyDescent="0.25">
      <c r="D25" s="4" t="s">
        <v>25</v>
      </c>
      <c r="E25" s="8"/>
    </row>
    <row r="26" spans="1:6" ht="45" customHeight="1" x14ac:dyDescent="0.25">
      <c r="D26" s="6" t="s">
        <v>72</v>
      </c>
      <c r="E26" s="7" t="s">
        <v>43</v>
      </c>
    </row>
    <row r="27" spans="1:6" ht="45" customHeight="1" x14ac:dyDescent="0.25">
      <c r="D27" s="6" t="s">
        <v>72</v>
      </c>
      <c r="E27" s="7" t="s">
        <v>44</v>
      </c>
    </row>
    <row r="28" spans="1:6" ht="45" customHeight="1" x14ac:dyDescent="0.25">
      <c r="C28" s="6" t="s">
        <v>17</v>
      </c>
      <c r="D28" s="99" t="s">
        <v>26</v>
      </c>
      <c r="E28" s="99"/>
      <c r="F28" s="7"/>
    </row>
    <row r="29" spans="1:6" ht="15" customHeight="1" x14ac:dyDescent="0.25">
      <c r="D29" s="4" t="s">
        <v>25</v>
      </c>
      <c r="E29" s="8"/>
      <c r="F29" s="8"/>
    </row>
    <row r="30" spans="1:6" ht="60" customHeight="1" x14ac:dyDescent="0.25">
      <c r="D30" s="6" t="s">
        <v>72</v>
      </c>
      <c r="E30" s="7" t="s">
        <v>27</v>
      </c>
      <c r="F30" s="7"/>
    </row>
    <row r="31" spans="1:6" ht="30" customHeight="1" x14ac:dyDescent="0.25">
      <c r="C31" s="8" t="s">
        <v>17</v>
      </c>
      <c r="D31" s="105" t="s">
        <v>89</v>
      </c>
      <c r="E31" s="99"/>
    </row>
    <row r="32" spans="1:6" ht="9.75" customHeight="1" x14ac:dyDescent="0.25">
      <c r="C32" s="8"/>
      <c r="D32" s="17"/>
      <c r="E32" s="8"/>
    </row>
    <row r="33" spans="1:6" ht="30" customHeight="1" x14ac:dyDescent="0.25">
      <c r="A33" s="4" t="s">
        <v>12</v>
      </c>
      <c r="B33" s="5" t="s">
        <v>8</v>
      </c>
      <c r="C33" s="100" t="s">
        <v>91</v>
      </c>
      <c r="D33" s="100"/>
      <c r="E33" s="100"/>
    </row>
    <row r="34" spans="1:6" ht="15" customHeight="1" x14ac:dyDescent="0.25">
      <c r="C34" s="4" t="s">
        <v>25</v>
      </c>
      <c r="D34" s="8"/>
      <c r="E34" s="3"/>
      <c r="F34" s="8"/>
    </row>
    <row r="35" spans="1:6" ht="15" customHeight="1" x14ac:dyDescent="0.25">
      <c r="C35" s="6" t="s">
        <v>72</v>
      </c>
      <c r="D35" s="99" t="s">
        <v>90</v>
      </c>
      <c r="E35" s="99"/>
      <c r="F35" s="7"/>
    </row>
    <row r="36" spans="1:6" ht="9.9499999999999993" customHeight="1" x14ac:dyDescent="0.25">
      <c r="C36" s="9"/>
      <c r="D36" s="106"/>
      <c r="E36" s="106"/>
    </row>
    <row r="37" spans="1:6" ht="15" customHeight="1" x14ac:dyDescent="0.25">
      <c r="A37" s="4" t="s">
        <v>31</v>
      </c>
      <c r="C37" s="10"/>
      <c r="E37" s="4"/>
    </row>
    <row r="38" spans="1:6" ht="9.9499999999999993" customHeight="1" x14ac:dyDescent="0.25">
      <c r="A38" s="11"/>
      <c r="C38" s="10"/>
    </row>
    <row r="39" spans="1:6" ht="45" customHeight="1" x14ac:dyDescent="0.25">
      <c r="A39" s="4" t="s">
        <v>22</v>
      </c>
      <c r="B39" s="5" t="s">
        <v>8</v>
      </c>
      <c r="C39" s="12" t="s">
        <v>17</v>
      </c>
      <c r="D39" s="100" t="s">
        <v>77</v>
      </c>
      <c r="E39" s="100"/>
    </row>
    <row r="40" spans="1:6" s="15" customFormat="1" ht="30" customHeight="1" x14ac:dyDescent="0.25">
      <c r="A40" s="13"/>
      <c r="B40" s="10"/>
      <c r="C40" s="14" t="s">
        <v>17</v>
      </c>
      <c r="D40" s="100" t="s">
        <v>63</v>
      </c>
      <c r="E40" s="100"/>
    </row>
    <row r="41" spans="1:6" ht="30" customHeight="1" x14ac:dyDescent="0.25">
      <c r="C41" s="12" t="s">
        <v>17</v>
      </c>
      <c r="D41" s="104" t="s">
        <v>67</v>
      </c>
      <c r="E41" s="104"/>
    </row>
    <row r="42" spans="1:6" ht="30" customHeight="1" x14ac:dyDescent="0.25">
      <c r="C42" s="12" t="s">
        <v>17</v>
      </c>
      <c r="D42" s="100" t="s">
        <v>36</v>
      </c>
      <c r="E42" s="100"/>
    </row>
    <row r="43" spans="1:6" ht="15" customHeight="1" x14ac:dyDescent="0.25">
      <c r="D43" s="4" t="s">
        <v>25</v>
      </c>
      <c r="E43" s="8"/>
      <c r="F43" s="8"/>
    </row>
    <row r="44" spans="1:6" ht="129.94999999999999" customHeight="1" x14ac:dyDescent="0.25">
      <c r="D44" s="6" t="s">
        <v>72</v>
      </c>
      <c r="E44" s="7" t="s">
        <v>79</v>
      </c>
      <c r="F44" s="8"/>
    </row>
    <row r="45" spans="1:6" ht="9.9499999999999993" customHeight="1" x14ac:dyDescent="0.25">
      <c r="C45" s="10"/>
    </row>
    <row r="46" spans="1:6" ht="30" customHeight="1" x14ac:dyDescent="0.25">
      <c r="A46" s="4" t="s">
        <v>13</v>
      </c>
      <c r="B46" s="5" t="s">
        <v>8</v>
      </c>
      <c r="C46" s="100" t="s">
        <v>45</v>
      </c>
      <c r="D46" s="100"/>
      <c r="E46" s="100"/>
    </row>
    <row r="47" spans="1:6" ht="9.9499999999999993" customHeight="1" x14ac:dyDescent="0.25">
      <c r="C47" s="10"/>
    </row>
    <row r="48" spans="1:6" ht="60" customHeight="1" x14ac:dyDescent="0.25">
      <c r="A48" s="4" t="s">
        <v>33</v>
      </c>
      <c r="B48" s="5" t="s">
        <v>8</v>
      </c>
      <c r="C48" s="100" t="s">
        <v>85</v>
      </c>
      <c r="D48" s="100"/>
      <c r="E48" s="100"/>
    </row>
    <row r="49" spans="1:6" ht="9.9499999999999993" customHeight="1" x14ac:dyDescent="0.25">
      <c r="C49" s="9"/>
      <c r="D49" s="9"/>
      <c r="E49" s="9"/>
    </row>
    <row r="50" spans="1:6" ht="15" customHeight="1" x14ac:dyDescent="0.25">
      <c r="A50" s="4" t="s">
        <v>82</v>
      </c>
      <c r="B50" s="5" t="s">
        <v>8</v>
      </c>
      <c r="C50" s="100" t="s">
        <v>84</v>
      </c>
      <c r="D50" s="100"/>
      <c r="E50" s="100"/>
    </row>
    <row r="51" spans="1:6" ht="9.9499999999999993" customHeight="1" x14ac:dyDescent="0.25">
      <c r="C51" s="9"/>
      <c r="D51" s="9"/>
      <c r="E51" s="9"/>
    </row>
    <row r="52" spans="1:6" ht="15" customHeight="1" x14ac:dyDescent="0.25">
      <c r="A52" s="4" t="s">
        <v>83</v>
      </c>
      <c r="B52" s="5" t="s">
        <v>8</v>
      </c>
      <c r="C52" s="101" t="s">
        <v>46</v>
      </c>
      <c r="D52" s="101"/>
      <c r="E52" s="101"/>
    </row>
    <row r="53" spans="1:6" ht="9.9499999999999993" customHeight="1" x14ac:dyDescent="0.25">
      <c r="C53" s="10"/>
    </row>
    <row r="54" spans="1:6" ht="15" customHeight="1" x14ac:dyDescent="0.25">
      <c r="A54" s="4" t="s">
        <v>7</v>
      </c>
      <c r="B54" s="5" t="s">
        <v>8</v>
      </c>
      <c r="C54" s="101" t="s">
        <v>47</v>
      </c>
      <c r="D54" s="101"/>
      <c r="E54" s="101"/>
    </row>
    <row r="55" spans="1:6" ht="9.9499999999999993" customHeight="1" x14ac:dyDescent="0.25">
      <c r="C55" s="10"/>
    </row>
    <row r="56" spans="1:6" ht="15" customHeight="1" x14ac:dyDescent="0.25">
      <c r="A56" s="4" t="s">
        <v>6</v>
      </c>
      <c r="B56" s="5" t="s">
        <v>8</v>
      </c>
      <c r="C56" s="102" t="s">
        <v>48</v>
      </c>
      <c r="D56" s="102"/>
      <c r="E56" s="102"/>
    </row>
    <row r="57" spans="1:6" ht="15" customHeight="1" x14ac:dyDescent="0.25">
      <c r="C57" s="6" t="s">
        <v>17</v>
      </c>
      <c r="D57" s="103" t="s">
        <v>64</v>
      </c>
      <c r="E57" s="103"/>
    </row>
    <row r="58" spans="1:6" ht="30" customHeight="1" x14ac:dyDescent="0.25">
      <c r="C58" s="6" t="s">
        <v>17</v>
      </c>
      <c r="D58" s="99" t="s">
        <v>65</v>
      </c>
      <c r="E58" s="99"/>
    </row>
    <row r="59" spans="1:6" ht="28.5" customHeight="1" x14ac:dyDescent="0.25">
      <c r="C59" s="6" t="s">
        <v>17</v>
      </c>
      <c r="D59" s="99" t="s">
        <v>86</v>
      </c>
      <c r="E59" s="99"/>
    </row>
    <row r="60" spans="1:6" ht="29.25" customHeight="1" x14ac:dyDescent="0.25">
      <c r="C60" s="6" t="s">
        <v>17</v>
      </c>
      <c r="D60" s="99" t="s">
        <v>87</v>
      </c>
      <c r="E60" s="99"/>
    </row>
    <row r="61" spans="1:6" ht="30" customHeight="1" x14ac:dyDescent="0.25">
      <c r="C61" s="6" t="s">
        <v>17</v>
      </c>
      <c r="D61" s="99" t="s">
        <v>78</v>
      </c>
      <c r="E61" s="99"/>
    </row>
    <row r="62" spans="1:6" ht="15" customHeight="1" x14ac:dyDescent="0.25">
      <c r="D62" s="4" t="s">
        <v>25</v>
      </c>
      <c r="E62" s="8"/>
      <c r="F62" s="8"/>
    </row>
    <row r="63" spans="1:6" ht="45" customHeight="1" x14ac:dyDescent="0.25">
      <c r="D63" s="6" t="s">
        <v>72</v>
      </c>
      <c r="E63" s="7" t="s">
        <v>81</v>
      </c>
      <c r="F63" s="8"/>
    </row>
    <row r="64" spans="1:6" x14ac:dyDescent="0.25">
      <c r="E64" s="7"/>
    </row>
  </sheetData>
  <mergeCells count="30">
    <mergeCell ref="C17:E17"/>
    <mergeCell ref="D6:E6"/>
    <mergeCell ref="D7:E7"/>
    <mergeCell ref="D8:E8"/>
    <mergeCell ref="D9:E9"/>
    <mergeCell ref="C15:E15"/>
    <mergeCell ref="D41:E41"/>
    <mergeCell ref="C20:E20"/>
    <mergeCell ref="D22:E22"/>
    <mergeCell ref="D23:E23"/>
    <mergeCell ref="D24:E24"/>
    <mergeCell ref="D28:E28"/>
    <mergeCell ref="D31:E31"/>
    <mergeCell ref="C33:E33"/>
    <mergeCell ref="D35:E35"/>
    <mergeCell ref="D36:E36"/>
    <mergeCell ref="D39:E39"/>
    <mergeCell ref="D40:E40"/>
    <mergeCell ref="D61:E61"/>
    <mergeCell ref="D42:E42"/>
    <mergeCell ref="C46:E46"/>
    <mergeCell ref="C48:E48"/>
    <mergeCell ref="C50:E50"/>
    <mergeCell ref="C52:E52"/>
    <mergeCell ref="C54:E54"/>
    <mergeCell ref="C56:E56"/>
    <mergeCell ref="D57:E57"/>
    <mergeCell ref="D58:E58"/>
    <mergeCell ref="D59:E59"/>
    <mergeCell ref="D60:E60"/>
  </mergeCells>
  <pageMargins left="0.5" right="0.25" top="0.5" bottom="0.2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C10" sqref="C10"/>
    </sheetView>
  </sheetViews>
  <sheetFormatPr defaultRowHeight="15" x14ac:dyDescent="0.25"/>
  <cols>
    <col min="2" max="2" width="15.85546875" customWidth="1"/>
    <col min="3" max="3" width="11.28515625" customWidth="1"/>
    <col min="4" max="4" width="10" customWidth="1"/>
  </cols>
  <sheetData>
    <row r="2" spans="2:4" x14ac:dyDescent="0.25">
      <c r="C2" t="s">
        <v>203</v>
      </c>
      <c r="D2" s="80">
        <f>SUM(C3:C14)</f>
        <v>63.84</v>
      </c>
    </row>
    <row r="3" spans="2:4" x14ac:dyDescent="0.25">
      <c r="B3" t="s">
        <v>202</v>
      </c>
      <c r="C3" s="80">
        <f>'Januari 2022'!G55</f>
        <v>5.6459999999999999</v>
      </c>
    </row>
    <row r="4" spans="2:4" x14ac:dyDescent="0.25">
      <c r="B4" t="s">
        <v>204</v>
      </c>
      <c r="C4" s="80">
        <f>'Februari 2022 '!G46</f>
        <v>5.1419999999999995</v>
      </c>
    </row>
    <row r="5" spans="2:4" x14ac:dyDescent="0.25">
      <c r="B5" t="s">
        <v>205</v>
      </c>
      <c r="C5" s="80">
        <f>'Maret 2022'!G52</f>
        <v>5.863999999999999</v>
      </c>
    </row>
    <row r="6" spans="2:4" x14ac:dyDescent="0.25">
      <c r="B6" t="s">
        <v>206</v>
      </c>
      <c r="C6" s="80">
        <f>'April 2022'!T49</f>
        <v>7.8870000000000005</v>
      </c>
    </row>
    <row r="7" spans="2:4" x14ac:dyDescent="0.25">
      <c r="B7" t="s">
        <v>207</v>
      </c>
      <c r="C7" s="80">
        <f>'Mei 2022'!T49</f>
        <v>10.821999999999999</v>
      </c>
    </row>
    <row r="8" spans="2:4" x14ac:dyDescent="0.25">
      <c r="B8" t="s">
        <v>208</v>
      </c>
      <c r="C8" s="80">
        <f>'Juni 2022'!G60</f>
        <v>20.516999999999999</v>
      </c>
    </row>
    <row r="9" spans="2:4" x14ac:dyDescent="0.25">
      <c r="B9" t="s">
        <v>209</v>
      </c>
      <c r="C9" s="80">
        <f>'Juli 2022'!T53</f>
        <v>7.9620000000000006</v>
      </c>
    </row>
    <row r="10" spans="2:4" x14ac:dyDescent="0.25">
      <c r="B10" t="s">
        <v>210</v>
      </c>
    </row>
    <row r="11" spans="2:4" x14ac:dyDescent="0.25">
      <c r="B11" t="s">
        <v>211</v>
      </c>
    </row>
    <row r="12" spans="2:4" x14ac:dyDescent="0.25">
      <c r="B12" t="s">
        <v>212</v>
      </c>
    </row>
    <row r="13" spans="2:4" x14ac:dyDescent="0.25">
      <c r="B13" t="s">
        <v>213</v>
      </c>
    </row>
    <row r="14" spans="2:4" x14ac:dyDescent="0.25">
      <c r="B14"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E10" sqref="E10"/>
    </sheetView>
  </sheetViews>
  <sheetFormatPr defaultRowHeight="15" x14ac:dyDescent="0.25"/>
  <cols>
    <col min="1" max="1" width="12.42578125" bestFit="1" customWidth="1"/>
  </cols>
  <sheetData>
    <row r="2" spans="1:4" x14ac:dyDescent="0.25">
      <c r="B2" t="s">
        <v>62</v>
      </c>
      <c r="D2" t="s">
        <v>61</v>
      </c>
    </row>
    <row r="4" spans="1:4" x14ac:dyDescent="0.25">
      <c r="A4" t="s">
        <v>51</v>
      </c>
      <c r="B4">
        <v>3</v>
      </c>
      <c r="D4">
        <v>3</v>
      </c>
    </row>
    <row r="5" spans="1:4" x14ac:dyDescent="0.25">
      <c r="A5" t="s">
        <v>52</v>
      </c>
      <c r="B5">
        <v>2</v>
      </c>
      <c r="C5" t="s">
        <v>53</v>
      </c>
      <c r="D5">
        <v>5</v>
      </c>
    </row>
    <row r="6" spans="1:4" x14ac:dyDescent="0.25">
      <c r="A6" t="s">
        <v>54</v>
      </c>
      <c r="B6">
        <v>2</v>
      </c>
      <c r="D6">
        <v>7</v>
      </c>
    </row>
    <row r="7" spans="1:4" x14ac:dyDescent="0.25">
      <c r="A7" t="s">
        <v>55</v>
      </c>
    </row>
    <row r="8" spans="1:4" x14ac:dyDescent="0.25">
      <c r="A8" t="s">
        <v>56</v>
      </c>
      <c r="B8">
        <v>1</v>
      </c>
      <c r="D8">
        <v>8</v>
      </c>
    </row>
    <row r="9" spans="1:4" x14ac:dyDescent="0.25">
      <c r="A9" t="s">
        <v>57</v>
      </c>
      <c r="B9">
        <v>2</v>
      </c>
      <c r="D9">
        <v>10</v>
      </c>
    </row>
    <row r="10" spans="1:4" x14ac:dyDescent="0.25">
      <c r="A10" t="s">
        <v>58</v>
      </c>
      <c r="B10">
        <v>2</v>
      </c>
      <c r="D10">
        <v>12</v>
      </c>
    </row>
    <row r="11" spans="1:4" x14ac:dyDescent="0.25">
      <c r="A11" t="s">
        <v>59</v>
      </c>
      <c r="B11">
        <v>2</v>
      </c>
      <c r="D11">
        <v>14</v>
      </c>
    </row>
    <row r="12" spans="1:4" x14ac:dyDescent="0.25">
      <c r="A12" t="s">
        <v>60</v>
      </c>
      <c r="B12">
        <v>1</v>
      </c>
      <c r="D12">
        <v>15</v>
      </c>
    </row>
    <row r="13" spans="1:4" x14ac:dyDescent="0.25">
      <c r="A13" t="s">
        <v>50</v>
      </c>
      <c r="B13">
        <v>0</v>
      </c>
    </row>
    <row r="15" spans="1:4" x14ac:dyDescent="0.25">
      <c r="B15">
        <f>SUM(B5:B14)</f>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topLeftCell="A33" zoomScaleNormal="100" workbookViewId="0">
      <selection activeCell="L29" sqref="L29:M29"/>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7"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110</v>
      </c>
      <c r="K7" s="20" t="s">
        <v>20</v>
      </c>
      <c r="L7" s="20"/>
      <c r="M7" s="20" t="str">
        <f>C7</f>
        <v>:  1 - 31 Januari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68">
        <v>1</v>
      </c>
      <c r="B13" s="69" t="s">
        <v>175</v>
      </c>
      <c r="C13" s="70"/>
      <c r="D13" s="32" t="s">
        <v>107</v>
      </c>
      <c r="E13" s="32">
        <v>3</v>
      </c>
      <c r="F13" s="32" t="s">
        <v>17</v>
      </c>
      <c r="G13" s="33">
        <f t="shared" ref="G13:G19" si="1">J13*E13</f>
        <v>0</v>
      </c>
      <c r="H13" s="34"/>
      <c r="J13" s="67"/>
      <c r="K13" s="68">
        <v>1</v>
      </c>
      <c r="L13" s="71" t="str">
        <f t="shared" ref="L13:L18" si="2">B13</f>
        <v>Monitoring Survei Harga Produsen (HPJ, HPT, HPS) Januari 2022</v>
      </c>
      <c r="M13" s="72"/>
      <c r="N13" s="32" t="str">
        <f t="shared" ref="N13:N18" si="3">D13</f>
        <v>Kegiatan</v>
      </c>
      <c r="O13" s="32">
        <f t="shared" ref="O13:O18" si="4">E13</f>
        <v>3</v>
      </c>
      <c r="P13" s="32">
        <v>3</v>
      </c>
      <c r="Q13" s="35">
        <f t="shared" ref="Q13:Q18" si="5">IF(O13=0,IF(P13=0,0,1),IF(P13&gt;O13,1,P13/O13))*100</f>
        <v>100</v>
      </c>
      <c r="R13" s="35">
        <v>99</v>
      </c>
      <c r="S13" s="32" t="str">
        <f t="shared" ref="S13:S21" si="6">F13</f>
        <v>-</v>
      </c>
      <c r="T13" s="33">
        <f>+P13*W13</f>
        <v>0</v>
      </c>
      <c r="U13" s="34"/>
      <c r="W13" s="63">
        <f t="shared" ref="W13:W46" si="7">J13</f>
        <v>0</v>
      </c>
    </row>
    <row r="14" spans="1:23" ht="15" customHeight="1" x14ac:dyDescent="0.2">
      <c r="A14" s="68">
        <v>2</v>
      </c>
      <c r="B14" s="69" t="s">
        <v>176</v>
      </c>
      <c r="C14" s="70"/>
      <c r="D14" s="32" t="s">
        <v>107</v>
      </c>
      <c r="E14" s="32">
        <v>2</v>
      </c>
      <c r="F14" s="32" t="s">
        <v>17</v>
      </c>
      <c r="G14" s="33">
        <f t="shared" si="1"/>
        <v>0</v>
      </c>
      <c r="H14" s="34"/>
      <c r="J14" s="67"/>
      <c r="K14" s="68">
        <v>2</v>
      </c>
      <c r="L14" s="71" t="str">
        <f t="shared" si="2"/>
        <v>Monitoring Survei Harga Perdesaan dan HKD Januari 2022</v>
      </c>
      <c r="M14" s="72"/>
      <c r="N14" s="32" t="str">
        <f t="shared" si="3"/>
        <v>Kegiatan</v>
      </c>
      <c r="O14" s="32">
        <f t="shared" si="4"/>
        <v>2</v>
      </c>
      <c r="P14" s="32">
        <v>2</v>
      </c>
      <c r="Q14" s="35">
        <f t="shared" si="5"/>
        <v>100</v>
      </c>
      <c r="R14" s="35">
        <v>99</v>
      </c>
      <c r="S14" s="32" t="str">
        <f t="shared" si="6"/>
        <v>-</v>
      </c>
      <c r="T14" s="33">
        <f>+P14*W14</f>
        <v>0</v>
      </c>
      <c r="U14" s="34"/>
      <c r="W14" s="63">
        <f t="shared" si="7"/>
        <v>0</v>
      </c>
    </row>
    <row r="15" spans="1:23" ht="15" customHeight="1" x14ac:dyDescent="0.2">
      <c r="A15" s="68">
        <v>3</v>
      </c>
      <c r="B15" s="69" t="s">
        <v>177</v>
      </c>
      <c r="C15" s="70"/>
      <c r="D15" s="32" t="s">
        <v>107</v>
      </c>
      <c r="E15" s="32">
        <v>2</v>
      </c>
      <c r="F15" s="32" t="s">
        <v>17</v>
      </c>
      <c r="G15" s="33">
        <f t="shared" si="1"/>
        <v>0</v>
      </c>
      <c r="H15" s="34"/>
      <c r="J15" s="67"/>
      <c r="K15" s="68">
        <v>3</v>
      </c>
      <c r="L15" s="71" t="str">
        <f t="shared" si="2"/>
        <v>Monitoring Survei HPG dan HPBG Januari 2022</v>
      </c>
      <c r="M15" s="72"/>
      <c r="N15" s="32" t="str">
        <f t="shared" si="3"/>
        <v>Kegiatan</v>
      </c>
      <c r="O15" s="32">
        <f t="shared" si="4"/>
        <v>2</v>
      </c>
      <c r="P15" s="32">
        <v>2</v>
      </c>
      <c r="Q15" s="35">
        <f t="shared" si="5"/>
        <v>100</v>
      </c>
      <c r="R15" s="35">
        <v>99</v>
      </c>
      <c r="S15" s="87" t="str">
        <f t="shared" si="6"/>
        <v>-</v>
      </c>
      <c r="T15" s="33">
        <f>+P15*W15</f>
        <v>0</v>
      </c>
      <c r="U15" s="34"/>
      <c r="W15" s="63">
        <f t="shared" si="7"/>
        <v>0</v>
      </c>
    </row>
    <row r="16" spans="1:23" ht="15" customHeight="1" x14ac:dyDescent="0.2">
      <c r="A16" s="68">
        <v>4</v>
      </c>
      <c r="B16" s="69" t="s">
        <v>138</v>
      </c>
      <c r="C16" s="70"/>
      <c r="D16" s="32" t="s">
        <v>140</v>
      </c>
      <c r="E16" s="32">
        <v>30</v>
      </c>
      <c r="F16" s="32" t="s">
        <v>155</v>
      </c>
      <c r="G16" s="33">
        <f t="shared" si="1"/>
        <v>0.06</v>
      </c>
      <c r="H16" s="34"/>
      <c r="J16" s="67">
        <v>2E-3</v>
      </c>
      <c r="K16" s="68">
        <v>4</v>
      </c>
      <c r="L16" s="71" t="str">
        <f>B16</f>
        <v>Memeriksa dokumen SHPBG Januari 2022 and approve data</v>
      </c>
      <c r="M16" s="72"/>
      <c r="N16" s="32" t="str">
        <f t="shared" si="3"/>
        <v>Dokumen</v>
      </c>
      <c r="O16" s="32">
        <f t="shared" si="4"/>
        <v>30</v>
      </c>
      <c r="P16" s="32">
        <v>30</v>
      </c>
      <c r="Q16" s="35">
        <f>IF(O16=0,IF(P16=0,0,1),IF(P16&gt;O16,1,P16/O16))*100</f>
        <v>100</v>
      </c>
      <c r="R16" s="35">
        <v>99</v>
      </c>
      <c r="S16" s="87" t="str">
        <f>F16</f>
        <v xml:space="preserve">II.B.6.a. </v>
      </c>
      <c r="T16" s="33">
        <f>+P16*W16</f>
        <v>0.06</v>
      </c>
      <c r="U16" s="34"/>
      <c r="W16" s="63">
        <f t="shared" si="7"/>
        <v>2E-3</v>
      </c>
    </row>
    <row r="17" spans="1:23" ht="15" customHeight="1" x14ac:dyDescent="0.2">
      <c r="A17" s="68">
        <v>5</v>
      </c>
      <c r="B17" s="69" t="s">
        <v>139</v>
      </c>
      <c r="C17" s="70"/>
      <c r="D17" s="32" t="s">
        <v>140</v>
      </c>
      <c r="E17" s="32">
        <v>17</v>
      </c>
      <c r="F17" s="32" t="s">
        <v>155</v>
      </c>
      <c r="G17" s="33">
        <f t="shared" si="1"/>
        <v>3.4000000000000002E-2</v>
      </c>
      <c r="H17" s="34"/>
      <c r="J17" s="67">
        <v>2E-3</v>
      </c>
      <c r="K17" s="68">
        <v>5</v>
      </c>
      <c r="L17" s="71" t="str">
        <f>B17</f>
        <v>Memeriksa dokumen SHPG Januari 2022 and approve data</v>
      </c>
      <c r="M17" s="72"/>
      <c r="N17" s="32" t="str">
        <f t="shared" si="3"/>
        <v>Dokumen</v>
      </c>
      <c r="O17" s="32">
        <f t="shared" si="4"/>
        <v>17</v>
      </c>
      <c r="P17" s="32">
        <v>17</v>
      </c>
      <c r="Q17" s="35">
        <f>IF(O17=0,IF(P17=0,0,1),IF(P17&gt;O17,1,P17/O17))*100</f>
        <v>100</v>
      </c>
      <c r="R17" s="35">
        <v>99</v>
      </c>
      <c r="S17" s="87" t="str">
        <f>F17</f>
        <v xml:space="preserve">II.B.6.a. </v>
      </c>
      <c r="T17" s="33">
        <f>+P17*W17</f>
        <v>3.4000000000000002E-2</v>
      </c>
      <c r="U17" s="34"/>
      <c r="W17" s="63">
        <f t="shared" si="7"/>
        <v>2E-3</v>
      </c>
    </row>
    <row r="18" spans="1:23" ht="15" customHeight="1" x14ac:dyDescent="0.2">
      <c r="A18" s="68">
        <v>6</v>
      </c>
      <c r="B18" s="107" t="s">
        <v>135</v>
      </c>
      <c r="C18" s="108"/>
      <c r="D18" s="32" t="s">
        <v>112</v>
      </c>
      <c r="E18" s="32">
        <v>2</v>
      </c>
      <c r="F18" s="32" t="s">
        <v>17</v>
      </c>
      <c r="G18" s="33">
        <f t="shared" si="1"/>
        <v>0</v>
      </c>
      <c r="H18" s="34"/>
      <c r="J18" s="67"/>
      <c r="K18" s="68">
        <v>6</v>
      </c>
      <c r="L18" s="117" t="str">
        <f t="shared" si="2"/>
        <v>Menyusun Matriks tim kerja Fungsi Statistik Distribusi 2022</v>
      </c>
      <c r="M18" s="129"/>
      <c r="N18" s="32" t="str">
        <f t="shared" si="3"/>
        <v>Tabel</v>
      </c>
      <c r="O18" s="32">
        <f t="shared" si="4"/>
        <v>2</v>
      </c>
      <c r="P18" s="32">
        <v>2</v>
      </c>
      <c r="Q18" s="35">
        <f t="shared" si="5"/>
        <v>100</v>
      </c>
      <c r="R18" s="35">
        <v>99</v>
      </c>
      <c r="S18" s="87" t="str">
        <f t="shared" si="6"/>
        <v>-</v>
      </c>
      <c r="T18" s="33">
        <f>+W18*P18</f>
        <v>0</v>
      </c>
      <c r="U18" s="34"/>
      <c r="W18" s="63">
        <f t="shared" si="7"/>
        <v>0</v>
      </c>
    </row>
    <row r="19" spans="1:23" ht="15" x14ac:dyDescent="0.25">
      <c r="A19" s="68">
        <v>7</v>
      </c>
      <c r="B19" s="107" t="s">
        <v>130</v>
      </c>
      <c r="C19" s="130"/>
      <c r="D19" s="32" t="s">
        <v>106</v>
      </c>
      <c r="E19" s="32">
        <v>2</v>
      </c>
      <c r="F19" s="32" t="s">
        <v>17</v>
      </c>
      <c r="G19" s="33">
        <f t="shared" si="1"/>
        <v>0</v>
      </c>
      <c r="H19" s="34"/>
      <c r="J19" s="67"/>
      <c r="K19" s="68">
        <v>7</v>
      </c>
      <c r="L19" s="117" t="str">
        <f t="shared" ref="L19:L24" si="8">B19</f>
        <v>Rapat Evaluasi kegiatan Statistik Distribusi dan pembagian beban kerja tahun 2022</v>
      </c>
      <c r="M19" s="118"/>
      <c r="N19" s="32" t="str">
        <f t="shared" ref="N19:O22" si="9">D19</f>
        <v>Jam</v>
      </c>
      <c r="O19" s="32">
        <f t="shared" si="9"/>
        <v>2</v>
      </c>
      <c r="P19" s="32">
        <v>2</v>
      </c>
      <c r="Q19" s="35">
        <f>IF(O19=0,IF(P19=0,0,1),IF(P19&gt;O19,1,P19/O19))*100</f>
        <v>100</v>
      </c>
      <c r="R19" s="35">
        <v>99</v>
      </c>
      <c r="S19" s="87" t="str">
        <f t="shared" si="6"/>
        <v>-</v>
      </c>
      <c r="T19" s="33">
        <f t="shared" ref="T19:T26" si="10">+W19*P19</f>
        <v>0</v>
      </c>
      <c r="U19" s="34"/>
      <c r="W19" s="63">
        <f t="shared" si="7"/>
        <v>0</v>
      </c>
    </row>
    <row r="20" spans="1:23" ht="12.75" customHeight="1" x14ac:dyDescent="0.25">
      <c r="A20" s="68">
        <v>8</v>
      </c>
      <c r="B20" s="107" t="s">
        <v>111</v>
      </c>
      <c r="C20" s="130"/>
      <c r="D20" s="32" t="s">
        <v>106</v>
      </c>
      <c r="E20" s="32">
        <v>2</v>
      </c>
      <c r="F20" s="32" t="s">
        <v>17</v>
      </c>
      <c r="G20" s="33">
        <f t="shared" ref="G20:G27" si="11">J20*E20</f>
        <v>0</v>
      </c>
      <c r="H20" s="34"/>
      <c r="J20" s="67"/>
      <c r="K20" s="68">
        <v>8</v>
      </c>
      <c r="L20" s="117" t="str">
        <f t="shared" si="8"/>
        <v>Mengikuti Rapat Evaluasi Anggaran (18 Januari 2022)</v>
      </c>
      <c r="M20" s="129"/>
      <c r="N20" s="32" t="str">
        <f t="shared" si="9"/>
        <v>Jam</v>
      </c>
      <c r="O20" s="32">
        <f t="shared" si="9"/>
        <v>2</v>
      </c>
      <c r="P20" s="32">
        <v>2</v>
      </c>
      <c r="Q20" s="35">
        <f>IF(O20=0,IF(P20=0,0,1),IF(P20&gt;O20,1,P20/O20))*100</f>
        <v>100</v>
      </c>
      <c r="R20" s="35">
        <v>99</v>
      </c>
      <c r="S20" s="87" t="str">
        <f t="shared" si="6"/>
        <v>-</v>
      </c>
      <c r="T20" s="33">
        <f>+W20*P20</f>
        <v>0</v>
      </c>
      <c r="U20" s="34"/>
      <c r="W20" s="63">
        <f t="shared" si="7"/>
        <v>0</v>
      </c>
    </row>
    <row r="21" spans="1:23" ht="15" customHeight="1" x14ac:dyDescent="0.25">
      <c r="A21" s="68">
        <v>9</v>
      </c>
      <c r="B21" s="107" t="s">
        <v>113</v>
      </c>
      <c r="C21" s="108"/>
      <c r="D21" s="32" t="s">
        <v>106</v>
      </c>
      <c r="E21" s="32">
        <v>2</v>
      </c>
      <c r="F21" s="32" t="s">
        <v>105</v>
      </c>
      <c r="G21" s="33">
        <f t="shared" si="11"/>
        <v>0.03</v>
      </c>
      <c r="H21" s="34"/>
      <c r="J21" s="67">
        <v>1.4999999999999999E-2</v>
      </c>
      <c r="K21" s="68">
        <v>9</v>
      </c>
      <c r="L21" s="117" t="str">
        <f t="shared" si="8"/>
        <v>Mengikuti webinar AKSI - Mendeley (21 Januari 2022)</v>
      </c>
      <c r="M21" s="118"/>
      <c r="N21" s="32" t="str">
        <f t="shared" si="9"/>
        <v>Jam</v>
      </c>
      <c r="O21" s="32">
        <f t="shared" si="9"/>
        <v>2</v>
      </c>
      <c r="P21" s="32">
        <v>2</v>
      </c>
      <c r="Q21" s="35">
        <f>IF(O21=0,IF(P21=0,0,1),IF(P21&gt;O21,1,P21/O21))*100</f>
        <v>100</v>
      </c>
      <c r="R21" s="35">
        <v>99</v>
      </c>
      <c r="S21" s="87" t="str">
        <f t="shared" si="6"/>
        <v>II.A.11</v>
      </c>
      <c r="T21" s="33">
        <f t="shared" si="10"/>
        <v>0.03</v>
      </c>
      <c r="U21" s="34"/>
      <c r="W21" s="63">
        <f t="shared" si="7"/>
        <v>1.4999999999999999E-2</v>
      </c>
    </row>
    <row r="22" spans="1:23" ht="15" customHeight="1" x14ac:dyDescent="0.25">
      <c r="A22" s="68">
        <v>10</v>
      </c>
      <c r="B22" s="107" t="s">
        <v>120</v>
      </c>
      <c r="C22" s="108"/>
      <c r="D22" s="32" t="s">
        <v>106</v>
      </c>
      <c r="E22" s="32">
        <v>11</v>
      </c>
      <c r="F22" s="32" t="s">
        <v>105</v>
      </c>
      <c r="G22" s="33">
        <f>J22*E22</f>
        <v>0.16499999999999998</v>
      </c>
      <c r="H22" s="34"/>
      <c r="J22" s="67">
        <v>1.4999999999999999E-2</v>
      </c>
      <c r="K22" s="68">
        <v>10</v>
      </c>
      <c r="L22" s="117" t="str">
        <f t="shared" si="8"/>
        <v>Mengikuti  pelatihan Innas Survei Harga Produsen 2022 (24- 25 Januari 2022)</v>
      </c>
      <c r="M22" s="118"/>
      <c r="N22" s="32" t="str">
        <f t="shared" si="9"/>
        <v>Jam</v>
      </c>
      <c r="O22" s="32">
        <f t="shared" si="9"/>
        <v>11</v>
      </c>
      <c r="P22" s="32">
        <v>11</v>
      </c>
      <c r="Q22" s="35">
        <f>IF(O22=0,IF(P22=0,0,1),IF(P22&gt;O22,1,P22/O22))*100</f>
        <v>100</v>
      </c>
      <c r="R22" s="35">
        <v>99</v>
      </c>
      <c r="S22" s="87" t="str">
        <f>F22</f>
        <v>II.A.11</v>
      </c>
      <c r="T22" s="33">
        <f t="shared" si="10"/>
        <v>0.16499999999999998</v>
      </c>
      <c r="U22" s="34"/>
      <c r="W22" s="63">
        <v>1.4999999999999999E-2</v>
      </c>
    </row>
    <row r="23" spans="1:23" ht="15" customHeight="1" x14ac:dyDescent="0.25">
      <c r="A23" s="68">
        <v>11</v>
      </c>
      <c r="B23" s="107" t="s">
        <v>123</v>
      </c>
      <c r="C23" s="108"/>
      <c r="D23" s="32" t="s">
        <v>107</v>
      </c>
      <c r="E23" s="32">
        <v>1</v>
      </c>
      <c r="F23" s="32" t="s">
        <v>125</v>
      </c>
      <c r="G23" s="33">
        <f t="shared" si="11"/>
        <v>1</v>
      </c>
      <c r="H23" s="34"/>
      <c r="J23" s="67">
        <v>1</v>
      </c>
      <c r="K23" s="68">
        <v>11</v>
      </c>
      <c r="L23" s="117" t="str">
        <f t="shared" si="8"/>
        <v>Mengikuti webinar Sosialisasi tentang Standar Data Statistik Nasional (17 Januari 2022)</v>
      </c>
      <c r="M23" s="118"/>
      <c r="N23" s="32" t="str">
        <f t="shared" ref="N23:N36" si="12">D23</f>
        <v>Kegiatan</v>
      </c>
      <c r="O23" s="32">
        <f t="shared" ref="O23:O36" si="13">E23</f>
        <v>1</v>
      </c>
      <c r="P23" s="32">
        <v>1</v>
      </c>
      <c r="Q23" s="35">
        <f t="shared" ref="Q23:Q36" si="14">IF(O23=0,IF(P23=0,0,1),IF(P23&gt;O23,1,P23/O23))*100</f>
        <v>100</v>
      </c>
      <c r="R23" s="35">
        <v>99</v>
      </c>
      <c r="S23" s="87" t="str">
        <f t="shared" ref="S23:S35" si="15">F23</f>
        <v>V.C.3.</v>
      </c>
      <c r="T23" s="33">
        <f t="shared" si="10"/>
        <v>1</v>
      </c>
      <c r="U23" s="34"/>
      <c r="W23" s="63">
        <v>1</v>
      </c>
    </row>
    <row r="24" spans="1:23" ht="15" customHeight="1" x14ac:dyDescent="0.2">
      <c r="A24" s="68">
        <v>12</v>
      </c>
      <c r="B24" s="107" t="s">
        <v>126</v>
      </c>
      <c r="C24" s="108"/>
      <c r="D24" s="32" t="s">
        <v>127</v>
      </c>
      <c r="E24" s="32">
        <v>1</v>
      </c>
      <c r="F24" s="32" t="s">
        <v>128</v>
      </c>
      <c r="G24" s="33">
        <f t="shared" si="11"/>
        <v>0.3</v>
      </c>
      <c r="H24" s="34"/>
      <c r="J24" s="67">
        <v>0.3</v>
      </c>
      <c r="K24" s="68">
        <v>12</v>
      </c>
      <c r="L24" s="113" t="str">
        <f t="shared" si="8"/>
        <v>Melakukan Penyusunan Berita Resmi Statistik (BRS) NTP Januari 2022</v>
      </c>
      <c r="M24" s="114"/>
      <c r="N24" s="32" t="str">
        <f t="shared" si="12"/>
        <v>Buku</v>
      </c>
      <c r="O24" s="32">
        <f t="shared" si="13"/>
        <v>1</v>
      </c>
      <c r="P24" s="32">
        <v>1</v>
      </c>
      <c r="Q24" s="35">
        <f t="shared" si="14"/>
        <v>100</v>
      </c>
      <c r="R24" s="35">
        <v>99</v>
      </c>
      <c r="S24" s="87" t="str">
        <f t="shared" si="15"/>
        <v>II.D.4.b.</v>
      </c>
      <c r="T24" s="33">
        <f t="shared" si="10"/>
        <v>0.3</v>
      </c>
      <c r="U24" s="34"/>
      <c r="W24" s="63">
        <v>0.3</v>
      </c>
    </row>
    <row r="25" spans="1:23" ht="15" customHeight="1" x14ac:dyDescent="0.2">
      <c r="A25" s="68">
        <v>13</v>
      </c>
      <c r="B25" s="107" t="s">
        <v>228</v>
      </c>
      <c r="C25" s="108"/>
      <c r="D25" s="32" t="s">
        <v>129</v>
      </c>
      <c r="E25" s="32">
        <v>1</v>
      </c>
      <c r="F25" s="32" t="s">
        <v>17</v>
      </c>
      <c r="G25" s="33">
        <f t="shared" si="11"/>
        <v>0</v>
      </c>
      <c r="H25" s="34"/>
      <c r="J25" s="67">
        <v>0</v>
      </c>
      <c r="K25" s="68">
        <v>13</v>
      </c>
      <c r="L25" s="113" t="str">
        <f t="shared" ref="L25:L30" si="16">B25</f>
        <v>Membuat Bahan Tayang Berita Resmi Statistik (BRS) NTP Januari 2022</v>
      </c>
      <c r="M25" s="114"/>
      <c r="N25" s="32" t="str">
        <f t="shared" si="12"/>
        <v>Naskah</v>
      </c>
      <c r="O25" s="32">
        <f t="shared" si="13"/>
        <v>1</v>
      </c>
      <c r="P25" s="32">
        <v>1</v>
      </c>
      <c r="Q25" s="35">
        <f t="shared" si="14"/>
        <v>100</v>
      </c>
      <c r="R25" s="35">
        <v>99</v>
      </c>
      <c r="S25" s="87" t="str">
        <f>F25</f>
        <v>-</v>
      </c>
      <c r="T25" s="33">
        <f t="shared" si="10"/>
        <v>0</v>
      </c>
      <c r="U25" s="34"/>
      <c r="W25" s="63">
        <v>0</v>
      </c>
    </row>
    <row r="26" spans="1:23" ht="15" customHeight="1" x14ac:dyDescent="0.2">
      <c r="A26" s="68">
        <v>14</v>
      </c>
      <c r="B26" s="107" t="s">
        <v>148</v>
      </c>
      <c r="C26" s="108"/>
      <c r="D26" s="32" t="s">
        <v>106</v>
      </c>
      <c r="E26" s="32">
        <v>1</v>
      </c>
      <c r="F26" s="32" t="s">
        <v>17</v>
      </c>
      <c r="G26" s="33">
        <f>J26*E26</f>
        <v>0</v>
      </c>
      <c r="H26" s="34"/>
      <c r="J26" s="67"/>
      <c r="K26" s="68">
        <v>14</v>
      </c>
      <c r="L26" s="113" t="str">
        <f t="shared" si="16"/>
        <v>Mengikuti Rilis BRS Januari 2022</v>
      </c>
      <c r="M26" s="114"/>
      <c r="N26" s="32" t="str">
        <f t="shared" si="12"/>
        <v>Jam</v>
      </c>
      <c r="O26" s="32">
        <f t="shared" si="13"/>
        <v>1</v>
      </c>
      <c r="P26" s="32">
        <v>1</v>
      </c>
      <c r="Q26" s="35">
        <f t="shared" si="14"/>
        <v>100</v>
      </c>
      <c r="R26" s="35">
        <v>99</v>
      </c>
      <c r="S26" s="87" t="str">
        <f>F26</f>
        <v>-</v>
      </c>
      <c r="T26" s="33">
        <f t="shared" si="10"/>
        <v>0</v>
      </c>
      <c r="U26" s="34"/>
      <c r="W26" s="63"/>
    </row>
    <row r="27" spans="1:23" ht="15" customHeight="1" x14ac:dyDescent="0.2">
      <c r="A27" s="68">
        <v>15</v>
      </c>
      <c r="B27" s="107" t="s">
        <v>131</v>
      </c>
      <c r="C27" s="108"/>
      <c r="D27" s="32" t="s">
        <v>107</v>
      </c>
      <c r="E27" s="32">
        <v>1</v>
      </c>
      <c r="F27" s="32" t="s">
        <v>17</v>
      </c>
      <c r="G27" s="33">
        <f t="shared" si="11"/>
        <v>0</v>
      </c>
      <c r="H27" s="34"/>
      <c r="J27" s="67"/>
      <c r="K27" s="68">
        <v>15</v>
      </c>
      <c r="L27" s="113" t="str">
        <f t="shared" si="16"/>
        <v>Melakukan Pengajuan Revisi Anggaran 2022</v>
      </c>
      <c r="M27" s="114"/>
      <c r="N27" s="32" t="str">
        <f t="shared" si="12"/>
        <v>Kegiatan</v>
      </c>
      <c r="O27" s="32">
        <f t="shared" si="13"/>
        <v>1</v>
      </c>
      <c r="P27" s="32">
        <v>1</v>
      </c>
      <c r="Q27" s="35">
        <f t="shared" si="14"/>
        <v>100</v>
      </c>
      <c r="R27" s="35">
        <v>99</v>
      </c>
      <c r="S27" s="87" t="str">
        <f t="shared" si="15"/>
        <v>-</v>
      </c>
      <c r="T27" s="33">
        <f t="shared" ref="T27:T35" si="17">+W27*P27</f>
        <v>0</v>
      </c>
      <c r="U27" s="34"/>
      <c r="W27" s="63">
        <v>0</v>
      </c>
    </row>
    <row r="28" spans="1:23" ht="15" customHeight="1" x14ac:dyDescent="0.2">
      <c r="A28" s="68">
        <v>16</v>
      </c>
      <c r="B28" s="107" t="s">
        <v>132</v>
      </c>
      <c r="C28" s="108"/>
      <c r="D28" s="32" t="s">
        <v>134</v>
      </c>
      <c r="E28" s="32">
        <v>1</v>
      </c>
      <c r="F28" s="32" t="s">
        <v>17</v>
      </c>
      <c r="G28" s="33">
        <f t="shared" ref="G28:G35" si="18">J28*E28</f>
        <v>0</v>
      </c>
      <c r="H28" s="34"/>
      <c r="J28" s="67"/>
      <c r="K28" s="68">
        <v>16</v>
      </c>
      <c r="L28" s="113" t="str">
        <f t="shared" si="16"/>
        <v>Menyusun Surat Pelaksanaan Kegiatan Survei Harga Produsen 2022</v>
      </c>
      <c r="M28" s="114"/>
      <c r="N28" s="32" t="str">
        <f t="shared" si="12"/>
        <v>Surat</v>
      </c>
      <c r="O28" s="32">
        <f t="shared" si="13"/>
        <v>1</v>
      </c>
      <c r="P28" s="32">
        <v>1</v>
      </c>
      <c r="Q28" s="35">
        <f t="shared" si="14"/>
        <v>100</v>
      </c>
      <c r="R28" s="35">
        <v>99</v>
      </c>
      <c r="S28" s="87" t="str">
        <f t="shared" si="15"/>
        <v>-</v>
      </c>
      <c r="T28" s="33">
        <f t="shared" si="17"/>
        <v>0</v>
      </c>
      <c r="U28" s="34"/>
      <c r="W28" s="63">
        <v>0</v>
      </c>
    </row>
    <row r="29" spans="1:23" ht="15" customHeight="1" x14ac:dyDescent="0.2">
      <c r="A29" s="68">
        <v>17</v>
      </c>
      <c r="B29" s="107" t="s">
        <v>133</v>
      </c>
      <c r="C29" s="108"/>
      <c r="D29" s="32" t="s">
        <v>134</v>
      </c>
      <c r="E29" s="32">
        <v>1</v>
      </c>
      <c r="F29" s="32" t="s">
        <v>17</v>
      </c>
      <c r="G29" s="33">
        <f t="shared" si="18"/>
        <v>0</v>
      </c>
      <c r="H29" s="34"/>
      <c r="J29" s="67"/>
      <c r="K29" s="68">
        <v>17</v>
      </c>
      <c r="L29" s="113" t="str">
        <f t="shared" si="16"/>
        <v>Menyusun Surat Pelaksanaan Kegiatan Survei Harga Perdesaan 2022</v>
      </c>
      <c r="M29" s="114"/>
      <c r="N29" s="32" t="str">
        <f t="shared" si="12"/>
        <v>Surat</v>
      </c>
      <c r="O29" s="32">
        <f t="shared" si="13"/>
        <v>1</v>
      </c>
      <c r="P29" s="32">
        <v>1</v>
      </c>
      <c r="Q29" s="35">
        <f t="shared" si="14"/>
        <v>100</v>
      </c>
      <c r="R29" s="35">
        <v>99</v>
      </c>
      <c r="S29" s="87" t="str">
        <f t="shared" si="15"/>
        <v>-</v>
      </c>
      <c r="T29" s="33">
        <f t="shared" si="17"/>
        <v>0</v>
      </c>
      <c r="U29" s="34"/>
      <c r="W29" s="63">
        <v>0</v>
      </c>
    </row>
    <row r="30" spans="1:23" ht="15" customHeight="1" x14ac:dyDescent="0.2">
      <c r="A30" s="68">
        <v>18</v>
      </c>
      <c r="B30" s="107" t="s">
        <v>152</v>
      </c>
      <c r="C30" s="108"/>
      <c r="D30" s="32" t="s">
        <v>140</v>
      </c>
      <c r="E30" s="32">
        <v>62</v>
      </c>
      <c r="F30" s="32" t="s">
        <v>155</v>
      </c>
      <c r="G30" s="33">
        <f t="shared" si="18"/>
        <v>0.124</v>
      </c>
      <c r="H30" s="34"/>
      <c r="J30" s="67">
        <v>2E-3</v>
      </c>
      <c r="K30" s="68">
        <v>18</v>
      </c>
      <c r="L30" s="109" t="str">
        <f t="shared" si="16"/>
        <v>Memeriksa Dokumen SHP Januari 2022</v>
      </c>
      <c r="M30" s="110"/>
      <c r="N30" s="32" t="str">
        <f t="shared" si="12"/>
        <v>Dokumen</v>
      </c>
      <c r="O30" s="32">
        <f t="shared" si="13"/>
        <v>62</v>
      </c>
      <c r="P30" s="32">
        <v>62</v>
      </c>
      <c r="Q30" s="35">
        <f t="shared" si="14"/>
        <v>100</v>
      </c>
      <c r="R30" s="35">
        <v>99</v>
      </c>
      <c r="S30" s="87" t="str">
        <f t="shared" si="15"/>
        <v xml:space="preserve">II.B.6.a. </v>
      </c>
      <c r="T30" s="33">
        <f>+W30*P30</f>
        <v>0.124</v>
      </c>
      <c r="U30" s="34"/>
      <c r="W30" s="63">
        <v>2E-3</v>
      </c>
    </row>
    <row r="31" spans="1:23" ht="15" customHeight="1" x14ac:dyDescent="0.2">
      <c r="A31" s="68">
        <v>19</v>
      </c>
      <c r="B31" s="107" t="s">
        <v>153</v>
      </c>
      <c r="C31" s="108"/>
      <c r="D31" s="32" t="s">
        <v>140</v>
      </c>
      <c r="E31" s="32">
        <v>67</v>
      </c>
      <c r="F31" s="32" t="s">
        <v>155</v>
      </c>
      <c r="G31" s="33">
        <f t="shared" si="18"/>
        <v>0.13400000000000001</v>
      </c>
      <c r="H31" s="34"/>
      <c r="J31" s="67">
        <v>2E-3</v>
      </c>
      <c r="K31" s="68">
        <v>19</v>
      </c>
      <c r="L31" s="109" t="str">
        <f t="shared" ref="L31:L36" si="19">B31</f>
        <v>Memeriksa Dokumen Suplemen SHP 2022</v>
      </c>
      <c r="M31" s="110"/>
      <c r="N31" s="32" t="str">
        <f t="shared" si="12"/>
        <v>Dokumen</v>
      </c>
      <c r="O31" s="32">
        <f t="shared" si="13"/>
        <v>67</v>
      </c>
      <c r="P31" s="32">
        <v>67</v>
      </c>
      <c r="Q31" s="35">
        <f t="shared" si="14"/>
        <v>100</v>
      </c>
      <c r="R31" s="35">
        <v>99</v>
      </c>
      <c r="S31" s="87" t="str">
        <f t="shared" si="15"/>
        <v xml:space="preserve">II.B.6.a. </v>
      </c>
      <c r="T31" s="33">
        <f>+W31*P31</f>
        <v>0.13400000000000001</v>
      </c>
      <c r="U31" s="34"/>
      <c r="W31" s="63">
        <v>2E-3</v>
      </c>
    </row>
    <row r="32" spans="1:23" ht="15" customHeight="1" x14ac:dyDescent="0.2">
      <c r="A32" s="68">
        <v>20</v>
      </c>
      <c r="B32" s="107" t="s">
        <v>190</v>
      </c>
      <c r="C32" s="108"/>
      <c r="D32" s="32" t="s">
        <v>140</v>
      </c>
      <c r="E32" s="32">
        <v>121</v>
      </c>
      <c r="F32" s="32" t="s">
        <v>258</v>
      </c>
      <c r="G32" s="33">
        <f t="shared" si="18"/>
        <v>0.36299999999999999</v>
      </c>
      <c r="H32" s="34"/>
      <c r="J32" s="67">
        <v>3.0000000000000001E-3</v>
      </c>
      <c r="K32" s="68">
        <v>20</v>
      </c>
      <c r="L32" s="109" t="str">
        <f t="shared" si="19"/>
        <v>Memeriksa Entrian Dokumen SLK-KSP 2021</v>
      </c>
      <c r="M32" s="110"/>
      <c r="N32" s="32" t="str">
        <f>D32</f>
        <v>Dokumen</v>
      </c>
      <c r="O32" s="32">
        <f t="shared" si="13"/>
        <v>121</v>
      </c>
      <c r="P32" s="32">
        <v>121</v>
      </c>
      <c r="Q32" s="35">
        <f>IF(O32=0,IF(P32=0,0,1),IF(P32&gt;O32,1,P32/O32))*100</f>
        <v>100</v>
      </c>
      <c r="R32" s="35">
        <v>99</v>
      </c>
      <c r="S32" s="87" t="str">
        <f>F32</f>
        <v xml:space="preserve">II.B.6.b. </v>
      </c>
      <c r="T32" s="33">
        <f>+W32*P32</f>
        <v>0.36299999999999999</v>
      </c>
      <c r="U32" s="34"/>
      <c r="W32" s="63">
        <v>3.0000000000000001E-3</v>
      </c>
    </row>
    <row r="33" spans="1:23" ht="15" customHeight="1" x14ac:dyDescent="0.2">
      <c r="A33" s="68">
        <v>21</v>
      </c>
      <c r="B33" s="107" t="s">
        <v>191</v>
      </c>
      <c r="C33" s="108"/>
      <c r="D33" s="32" t="s">
        <v>140</v>
      </c>
      <c r="E33" s="32">
        <v>162</v>
      </c>
      <c r="F33" s="32" t="s">
        <v>259</v>
      </c>
      <c r="G33" s="33">
        <f t="shared" si="18"/>
        <v>1.296</v>
      </c>
      <c r="H33" s="34"/>
      <c r="J33" s="67">
        <v>8.0000000000000002E-3</v>
      </c>
      <c r="K33" s="68">
        <v>21</v>
      </c>
      <c r="L33" s="109" t="str">
        <f t="shared" si="19"/>
        <v>Memeriksa Entrian Dokumen K3 2021</v>
      </c>
      <c r="M33" s="110"/>
      <c r="N33" s="32" t="str">
        <f>D33</f>
        <v>Dokumen</v>
      </c>
      <c r="O33" s="32">
        <f t="shared" si="13"/>
        <v>162</v>
      </c>
      <c r="P33" s="32">
        <v>162</v>
      </c>
      <c r="Q33" s="35">
        <f>IF(O33=0,IF(P33=0,0,1),IF(P33&gt;O33,1,P33/O33))*100</f>
        <v>100</v>
      </c>
      <c r="R33" s="35">
        <v>99</v>
      </c>
      <c r="S33" s="87" t="str">
        <f>F33</f>
        <v xml:space="preserve">II.B.6.c. </v>
      </c>
      <c r="T33" s="33">
        <f>+W33*P33</f>
        <v>1.296</v>
      </c>
      <c r="U33" s="34"/>
      <c r="W33" s="63">
        <v>8.0000000000000002E-3</v>
      </c>
    </row>
    <row r="34" spans="1:23" ht="15" customHeight="1" x14ac:dyDescent="0.2">
      <c r="A34" s="68">
        <v>22</v>
      </c>
      <c r="B34" s="107" t="s">
        <v>257</v>
      </c>
      <c r="C34" s="108"/>
      <c r="D34" s="32" t="s">
        <v>140</v>
      </c>
      <c r="E34" s="32">
        <v>186</v>
      </c>
      <c r="F34" s="32" t="s">
        <v>155</v>
      </c>
      <c r="G34" s="33">
        <f t="shared" ref="G34" si="20">J34*E34</f>
        <v>0.372</v>
      </c>
      <c r="H34" s="34"/>
      <c r="J34" s="67">
        <v>2E-3</v>
      </c>
      <c r="K34" s="68">
        <v>22</v>
      </c>
      <c r="L34" s="109" t="str">
        <f t="shared" si="19"/>
        <v>Memeriksa Entrian Dokumen SHP Triwulan IV 2021</v>
      </c>
      <c r="M34" s="110"/>
      <c r="N34" s="32" t="str">
        <f>D34</f>
        <v>Dokumen</v>
      </c>
      <c r="O34" s="32">
        <f t="shared" si="13"/>
        <v>186</v>
      </c>
      <c r="P34" s="32">
        <v>186</v>
      </c>
      <c r="Q34" s="35">
        <f>IF(O34=0,IF(P34=0,0,1),IF(P34&gt;O34,1,P34/O34))*100</f>
        <v>100</v>
      </c>
      <c r="R34" s="35">
        <v>99</v>
      </c>
      <c r="S34" s="87" t="str">
        <f>F34</f>
        <v xml:space="preserve">II.B.6.a. </v>
      </c>
      <c r="T34" s="33">
        <f>+W34*P34</f>
        <v>0.372</v>
      </c>
      <c r="U34" s="34"/>
      <c r="W34" s="63">
        <v>2E-3</v>
      </c>
    </row>
    <row r="35" spans="1:23" ht="15" customHeight="1" x14ac:dyDescent="0.2">
      <c r="A35" s="68">
        <v>23</v>
      </c>
      <c r="B35" s="107" t="s">
        <v>154</v>
      </c>
      <c r="C35" s="108"/>
      <c r="D35" s="32" t="s">
        <v>140</v>
      </c>
      <c r="E35" s="32">
        <v>62</v>
      </c>
      <c r="F35" s="32" t="s">
        <v>17</v>
      </c>
      <c r="G35" s="33">
        <f t="shared" si="18"/>
        <v>0</v>
      </c>
      <c r="H35" s="34"/>
      <c r="J35" s="67"/>
      <c r="K35" s="68">
        <v>23</v>
      </c>
      <c r="L35" s="109" t="str">
        <f t="shared" si="19"/>
        <v>Melakukan Entry Dokumen Suplemen SHP 2022</v>
      </c>
      <c r="M35" s="110"/>
      <c r="N35" s="32" t="str">
        <f t="shared" si="12"/>
        <v>Dokumen</v>
      </c>
      <c r="O35" s="32">
        <f t="shared" si="13"/>
        <v>62</v>
      </c>
      <c r="P35" s="32">
        <v>62</v>
      </c>
      <c r="Q35" s="35">
        <f t="shared" si="14"/>
        <v>100</v>
      </c>
      <c r="R35" s="35">
        <v>99</v>
      </c>
      <c r="S35" s="87" t="str">
        <f t="shared" si="15"/>
        <v>-</v>
      </c>
      <c r="T35" s="33">
        <f t="shared" si="17"/>
        <v>0</v>
      </c>
      <c r="U35" s="34"/>
      <c r="W35" s="63"/>
    </row>
    <row r="36" spans="1:23" ht="15" customHeight="1" x14ac:dyDescent="0.2">
      <c r="A36" s="68">
        <v>24</v>
      </c>
      <c r="B36" s="107" t="s">
        <v>260</v>
      </c>
      <c r="C36" s="108"/>
      <c r="D36" s="32" t="s">
        <v>140</v>
      </c>
      <c r="E36" s="32">
        <v>221</v>
      </c>
      <c r="F36" s="32" t="s">
        <v>259</v>
      </c>
      <c r="G36" s="33">
        <f t="shared" ref="G36" si="21">J36*E36</f>
        <v>1.768</v>
      </c>
      <c r="H36" s="34"/>
      <c r="J36" s="67">
        <v>8.0000000000000002E-3</v>
      </c>
      <c r="K36" s="68">
        <v>24</v>
      </c>
      <c r="L36" s="109" t="str">
        <f t="shared" si="19"/>
        <v>Memeriksa dokumen Shped Januari 2022</v>
      </c>
      <c r="M36" s="110"/>
      <c r="N36" s="32" t="str">
        <f t="shared" si="12"/>
        <v>Dokumen</v>
      </c>
      <c r="O36" s="32">
        <f t="shared" si="13"/>
        <v>221</v>
      </c>
      <c r="P36" s="32">
        <v>221</v>
      </c>
      <c r="Q36" s="35">
        <f t="shared" si="14"/>
        <v>100</v>
      </c>
      <c r="R36" s="35">
        <v>99</v>
      </c>
      <c r="S36" s="87" t="str">
        <f>F36</f>
        <v xml:space="preserve">II.B.6.c. </v>
      </c>
      <c r="T36" s="33">
        <f>+W36*P36</f>
        <v>1.768</v>
      </c>
      <c r="U36" s="34"/>
      <c r="W36" s="63">
        <v>8.0000000000000002E-3</v>
      </c>
    </row>
    <row r="37" spans="1:23" ht="15" customHeight="1" x14ac:dyDescent="0.25">
      <c r="A37" s="31"/>
      <c r="B37" s="111"/>
      <c r="C37" s="112"/>
      <c r="D37" s="32"/>
      <c r="E37" s="32"/>
      <c r="F37" s="32"/>
      <c r="G37" s="33"/>
      <c r="H37" s="34"/>
      <c r="J37" s="63"/>
      <c r="K37" s="31"/>
      <c r="L37" s="115"/>
      <c r="M37" s="116"/>
      <c r="N37" s="32"/>
      <c r="O37" s="32"/>
      <c r="P37" s="32"/>
      <c r="Q37" s="35"/>
      <c r="R37" s="35"/>
      <c r="S37" s="32"/>
      <c r="T37" s="33"/>
      <c r="U37" s="34"/>
      <c r="W37" s="63"/>
    </row>
    <row r="38" spans="1:23" ht="15" hidden="1" x14ac:dyDescent="0.25">
      <c r="A38" s="38">
        <v>23</v>
      </c>
      <c r="B38" s="168"/>
      <c r="C38" s="169"/>
      <c r="D38" s="32" t="s">
        <v>106</v>
      </c>
      <c r="E38" s="32"/>
      <c r="F38" s="32" t="s">
        <v>17</v>
      </c>
      <c r="G38" s="33">
        <f t="shared" ref="G38:G46" si="22">J38*E38</f>
        <v>0</v>
      </c>
      <c r="H38" s="34"/>
      <c r="J38" s="63"/>
      <c r="K38" s="31">
        <v>23</v>
      </c>
      <c r="L38" s="167">
        <f t="shared" ref="L38:L46" si="23">B38</f>
        <v>0</v>
      </c>
      <c r="M38" s="164"/>
      <c r="N38" s="32" t="str">
        <f t="shared" ref="N38:N46" si="24">D38</f>
        <v>Jam</v>
      </c>
      <c r="O38" s="32">
        <f t="shared" ref="O38:O46" si="25">E38</f>
        <v>0</v>
      </c>
      <c r="P38" s="32"/>
      <c r="Q38" s="35">
        <f t="shared" ref="Q38:Q46" si="26">IF(O38=0,IF(P38=0,0,1),IF(P38&gt;O38,1,P38/O38))*100</f>
        <v>0</v>
      </c>
      <c r="R38" s="35"/>
      <c r="S38" s="32" t="str">
        <f t="shared" ref="S38:S46" si="27">F38</f>
        <v>-</v>
      </c>
      <c r="T38" s="33">
        <f t="shared" ref="T38:T46" si="28">+W38*P38</f>
        <v>0</v>
      </c>
      <c r="U38" s="34"/>
      <c r="W38" s="63">
        <f t="shared" si="7"/>
        <v>0</v>
      </c>
    </row>
    <row r="39" spans="1:23" ht="14.25" hidden="1" customHeight="1" x14ac:dyDescent="0.25">
      <c r="A39" s="31">
        <v>24</v>
      </c>
      <c r="B39" s="168"/>
      <c r="C39" s="169"/>
      <c r="D39" s="32" t="s">
        <v>108</v>
      </c>
      <c r="E39" s="32"/>
      <c r="F39" s="32" t="s">
        <v>17</v>
      </c>
      <c r="G39" s="33">
        <f t="shared" si="22"/>
        <v>0</v>
      </c>
      <c r="H39" s="34"/>
      <c r="J39" s="63"/>
      <c r="K39" s="31">
        <v>24</v>
      </c>
      <c r="L39" s="165">
        <f t="shared" si="23"/>
        <v>0</v>
      </c>
      <c r="M39" s="166"/>
      <c r="N39" s="32" t="str">
        <f t="shared" si="24"/>
        <v xml:space="preserve">hari </v>
      </c>
      <c r="O39" s="32">
        <f t="shared" si="25"/>
        <v>0</v>
      </c>
      <c r="P39" s="32"/>
      <c r="Q39" s="35">
        <f t="shared" si="26"/>
        <v>0</v>
      </c>
      <c r="R39" s="35"/>
      <c r="S39" s="32" t="str">
        <f t="shared" si="27"/>
        <v>-</v>
      </c>
      <c r="T39" s="33">
        <f t="shared" si="28"/>
        <v>0</v>
      </c>
      <c r="U39" s="34"/>
      <c r="W39" s="63">
        <f t="shared" si="7"/>
        <v>0</v>
      </c>
    </row>
    <row r="40" spans="1:23" ht="15" hidden="1" x14ac:dyDescent="0.25">
      <c r="A40" s="31">
        <v>25</v>
      </c>
      <c r="B40" s="167"/>
      <c r="C40" s="164"/>
      <c r="D40" s="32" t="s">
        <v>53</v>
      </c>
      <c r="E40" s="32"/>
      <c r="F40" s="32" t="s">
        <v>17</v>
      </c>
      <c r="G40" s="33">
        <f t="shared" si="22"/>
        <v>0</v>
      </c>
      <c r="H40" s="34"/>
      <c r="J40" s="63"/>
      <c r="K40" s="31">
        <v>25</v>
      </c>
      <c r="L40" s="167">
        <f t="shared" si="23"/>
        <v>0</v>
      </c>
      <c r="M40" s="164"/>
      <c r="N40" s="32" t="str">
        <f t="shared" si="24"/>
        <v>hari</v>
      </c>
      <c r="O40" s="32">
        <f t="shared" si="25"/>
        <v>0</v>
      </c>
      <c r="P40" s="32"/>
      <c r="Q40" s="35">
        <f t="shared" si="26"/>
        <v>0</v>
      </c>
      <c r="R40" s="35"/>
      <c r="S40" s="32" t="str">
        <f t="shared" si="27"/>
        <v>-</v>
      </c>
      <c r="T40" s="33">
        <f t="shared" si="28"/>
        <v>0</v>
      </c>
      <c r="U40" s="34"/>
      <c r="W40" s="63">
        <f t="shared" si="7"/>
        <v>0</v>
      </c>
    </row>
    <row r="41" spans="1:23" ht="15" hidden="1" x14ac:dyDescent="0.25">
      <c r="A41" s="31">
        <v>26</v>
      </c>
      <c r="B41" s="163"/>
      <c r="C41" s="164"/>
      <c r="D41" s="32" t="s">
        <v>106</v>
      </c>
      <c r="E41" s="32"/>
      <c r="F41" s="32" t="s">
        <v>17</v>
      </c>
      <c r="G41" s="33">
        <f t="shared" si="22"/>
        <v>0</v>
      </c>
      <c r="H41" s="34"/>
      <c r="J41" s="63"/>
      <c r="K41" s="31">
        <v>26</v>
      </c>
      <c r="L41" s="167">
        <f t="shared" si="23"/>
        <v>0</v>
      </c>
      <c r="M41" s="164"/>
      <c r="N41" s="32" t="str">
        <f t="shared" si="24"/>
        <v>Jam</v>
      </c>
      <c r="O41" s="32">
        <f t="shared" si="25"/>
        <v>0</v>
      </c>
      <c r="P41" s="32"/>
      <c r="Q41" s="35">
        <f t="shared" si="26"/>
        <v>0</v>
      </c>
      <c r="R41" s="35"/>
      <c r="S41" s="32" t="str">
        <f t="shared" si="27"/>
        <v>-</v>
      </c>
      <c r="T41" s="33">
        <f t="shared" si="28"/>
        <v>0</v>
      </c>
      <c r="U41" s="34"/>
      <c r="W41" s="63">
        <f t="shared" si="7"/>
        <v>0</v>
      </c>
    </row>
    <row r="42" spans="1:23" ht="14.25" hidden="1" customHeight="1" x14ac:dyDescent="0.25">
      <c r="A42" s="31">
        <v>27</v>
      </c>
      <c r="B42" s="163"/>
      <c r="C42" s="164"/>
      <c r="D42" s="32" t="s">
        <v>53</v>
      </c>
      <c r="E42" s="32"/>
      <c r="F42" s="32" t="s">
        <v>17</v>
      </c>
      <c r="G42" s="33">
        <f t="shared" si="22"/>
        <v>0</v>
      </c>
      <c r="H42" s="34"/>
      <c r="J42" s="63"/>
      <c r="K42" s="31">
        <v>27</v>
      </c>
      <c r="L42" s="165">
        <f t="shared" si="23"/>
        <v>0</v>
      </c>
      <c r="M42" s="166"/>
      <c r="N42" s="32" t="str">
        <f t="shared" si="24"/>
        <v>hari</v>
      </c>
      <c r="O42" s="32">
        <f t="shared" si="25"/>
        <v>0</v>
      </c>
      <c r="P42" s="32"/>
      <c r="Q42" s="35">
        <f t="shared" si="26"/>
        <v>0</v>
      </c>
      <c r="R42" s="35"/>
      <c r="S42" s="32" t="str">
        <f t="shared" si="27"/>
        <v>-</v>
      </c>
      <c r="T42" s="33">
        <f t="shared" si="28"/>
        <v>0</v>
      </c>
      <c r="U42" s="34"/>
      <c r="W42" s="63">
        <f t="shared" si="7"/>
        <v>0</v>
      </c>
    </row>
    <row r="43" spans="1:23" ht="25.5" hidden="1" customHeight="1" x14ac:dyDescent="0.25">
      <c r="A43" s="38">
        <v>28</v>
      </c>
      <c r="B43" s="40"/>
      <c r="C43" s="41"/>
      <c r="D43" s="32"/>
      <c r="E43" s="32"/>
      <c r="F43" s="32"/>
      <c r="G43" s="33">
        <f t="shared" si="22"/>
        <v>0</v>
      </c>
      <c r="H43" s="34"/>
      <c r="J43" s="63"/>
      <c r="K43" s="31">
        <v>28</v>
      </c>
      <c r="L43" s="167">
        <f t="shared" si="23"/>
        <v>0</v>
      </c>
      <c r="M43" s="164"/>
      <c r="N43" s="32">
        <f t="shared" si="24"/>
        <v>0</v>
      </c>
      <c r="O43" s="32">
        <f t="shared" si="25"/>
        <v>0</v>
      </c>
      <c r="P43" s="32"/>
      <c r="Q43" s="35">
        <f t="shared" si="26"/>
        <v>0</v>
      </c>
      <c r="R43" s="35"/>
      <c r="S43" s="32">
        <f t="shared" si="27"/>
        <v>0</v>
      </c>
      <c r="T43" s="33">
        <f t="shared" si="28"/>
        <v>0</v>
      </c>
      <c r="U43" s="34"/>
      <c r="W43" s="63">
        <f t="shared" si="7"/>
        <v>0</v>
      </c>
    </row>
    <row r="44" spans="1:23" ht="25.5" hidden="1" customHeight="1" x14ac:dyDescent="0.25">
      <c r="A44" s="38">
        <v>29</v>
      </c>
      <c r="B44" s="40"/>
      <c r="C44" s="39"/>
      <c r="D44" s="32"/>
      <c r="E44" s="32"/>
      <c r="F44" s="32" t="s">
        <v>17</v>
      </c>
      <c r="G44" s="33">
        <f t="shared" si="22"/>
        <v>0</v>
      </c>
      <c r="H44" s="34"/>
      <c r="J44" s="63"/>
      <c r="K44" s="31">
        <v>29</v>
      </c>
      <c r="L44" s="167">
        <f t="shared" si="23"/>
        <v>0</v>
      </c>
      <c r="M44" s="164"/>
      <c r="N44" s="32">
        <f t="shared" si="24"/>
        <v>0</v>
      </c>
      <c r="O44" s="32">
        <f t="shared" si="25"/>
        <v>0</v>
      </c>
      <c r="P44" s="32"/>
      <c r="Q44" s="35">
        <f t="shared" si="26"/>
        <v>0</v>
      </c>
      <c r="R44" s="35"/>
      <c r="S44" s="32" t="str">
        <f t="shared" si="27"/>
        <v>-</v>
      </c>
      <c r="T44" s="33">
        <f t="shared" si="28"/>
        <v>0</v>
      </c>
      <c r="U44" s="34"/>
      <c r="W44" s="63">
        <f t="shared" si="7"/>
        <v>0</v>
      </c>
    </row>
    <row r="45" spans="1:23" ht="25.5" hidden="1" customHeight="1" x14ac:dyDescent="0.25">
      <c r="A45" s="38">
        <v>30</v>
      </c>
      <c r="B45" s="40"/>
      <c r="C45" s="39"/>
      <c r="D45" s="32"/>
      <c r="E45" s="32"/>
      <c r="F45" s="32" t="s">
        <v>17</v>
      </c>
      <c r="G45" s="33">
        <f t="shared" si="22"/>
        <v>0</v>
      </c>
      <c r="H45" s="34"/>
      <c r="J45" s="63"/>
      <c r="K45" s="31">
        <v>30</v>
      </c>
      <c r="L45" s="167">
        <f t="shared" si="23"/>
        <v>0</v>
      </c>
      <c r="M45" s="164"/>
      <c r="N45" s="32">
        <f t="shared" si="24"/>
        <v>0</v>
      </c>
      <c r="O45" s="32">
        <f t="shared" si="25"/>
        <v>0</v>
      </c>
      <c r="P45" s="32"/>
      <c r="Q45" s="35">
        <f t="shared" si="26"/>
        <v>0</v>
      </c>
      <c r="R45" s="35"/>
      <c r="S45" s="32" t="str">
        <f t="shared" si="27"/>
        <v>-</v>
      </c>
      <c r="T45" s="33">
        <f t="shared" si="28"/>
        <v>0</v>
      </c>
      <c r="U45" s="34"/>
      <c r="W45" s="63">
        <f t="shared" si="7"/>
        <v>0</v>
      </c>
    </row>
    <row r="46" spans="1:23" ht="15" hidden="1" x14ac:dyDescent="0.25">
      <c r="A46" s="38">
        <v>30</v>
      </c>
      <c r="B46" s="40"/>
      <c r="C46" s="39"/>
      <c r="D46" s="32"/>
      <c r="E46" s="32"/>
      <c r="F46" s="32"/>
      <c r="G46" s="33">
        <f t="shared" si="22"/>
        <v>0</v>
      </c>
      <c r="H46" s="34"/>
      <c r="J46" s="63"/>
      <c r="K46" s="31">
        <v>31</v>
      </c>
      <c r="L46" s="167">
        <f t="shared" si="23"/>
        <v>0</v>
      </c>
      <c r="M46" s="164"/>
      <c r="N46" s="32">
        <f t="shared" si="24"/>
        <v>0</v>
      </c>
      <c r="O46" s="32">
        <f t="shared" si="25"/>
        <v>0</v>
      </c>
      <c r="P46" s="32"/>
      <c r="Q46" s="35">
        <f t="shared" si="26"/>
        <v>0</v>
      </c>
      <c r="R46" s="35"/>
      <c r="S46" s="32">
        <f t="shared" si="27"/>
        <v>0</v>
      </c>
      <c r="T46" s="33">
        <f t="shared" si="28"/>
        <v>0</v>
      </c>
      <c r="U46" s="34"/>
      <c r="W46" s="63">
        <f t="shared" si="7"/>
        <v>0</v>
      </c>
    </row>
    <row r="47" spans="1:23" ht="6" customHeight="1" x14ac:dyDescent="0.25">
      <c r="A47" s="31"/>
      <c r="B47" s="161"/>
      <c r="C47" s="162"/>
      <c r="D47" s="32"/>
      <c r="E47" s="32"/>
      <c r="F47" s="32"/>
      <c r="G47" s="35"/>
      <c r="H47" s="34"/>
      <c r="J47" s="63"/>
      <c r="K47" s="31"/>
      <c r="L47" s="161"/>
      <c r="M47" s="162"/>
      <c r="N47" s="32"/>
      <c r="O47" s="32"/>
      <c r="P47" s="32"/>
      <c r="Q47" s="35"/>
      <c r="R47" s="35"/>
      <c r="S47" s="32"/>
      <c r="T47" s="35"/>
      <c r="U47" s="34"/>
      <c r="W47" s="63"/>
    </row>
    <row r="48" spans="1:23" s="25" customFormat="1" x14ac:dyDescent="0.2">
      <c r="A48" s="170" t="s">
        <v>38</v>
      </c>
      <c r="B48" s="171"/>
      <c r="C48" s="172"/>
      <c r="D48" s="42"/>
      <c r="E48" s="42"/>
      <c r="F48" s="42"/>
      <c r="G48" s="42"/>
      <c r="H48" s="42"/>
      <c r="J48" s="63"/>
      <c r="K48" s="170" t="s">
        <v>38</v>
      </c>
      <c r="L48" s="171"/>
      <c r="M48" s="172"/>
      <c r="N48" s="42"/>
      <c r="O48" s="42"/>
      <c r="P48" s="42"/>
      <c r="Q48" s="42"/>
      <c r="R48" s="42"/>
      <c r="S48" s="42"/>
      <c r="T48" s="42"/>
      <c r="U48" s="42"/>
      <c r="W48" s="63"/>
    </row>
    <row r="49" spans="1:23" ht="13.5" customHeight="1" x14ac:dyDescent="0.25">
      <c r="A49" s="31">
        <v>1</v>
      </c>
      <c r="B49" s="161" t="s">
        <v>114</v>
      </c>
      <c r="C49" s="162"/>
      <c r="D49" s="36" t="s">
        <v>17</v>
      </c>
      <c r="E49" s="36" t="s">
        <v>17</v>
      </c>
      <c r="F49" s="35" t="s">
        <v>17</v>
      </c>
      <c r="G49" s="35" t="s">
        <v>17</v>
      </c>
      <c r="H49" s="34"/>
      <c r="J49" s="63">
        <v>1</v>
      </c>
      <c r="K49" s="31">
        <v>1</v>
      </c>
      <c r="L49" s="161" t="str">
        <f>B49</f>
        <v>Menjadi anggota Tim Zona Integritas dan Reformasi Birokrasi</v>
      </c>
      <c r="M49" s="162"/>
      <c r="N49" s="36" t="str">
        <f>D49</f>
        <v>-</v>
      </c>
      <c r="O49" s="36" t="str">
        <f>E49</f>
        <v>-</v>
      </c>
      <c r="P49" s="36" t="str">
        <f>F49</f>
        <v>-</v>
      </c>
      <c r="Q49" s="35" t="s">
        <v>17</v>
      </c>
      <c r="R49" s="35" t="s">
        <v>17</v>
      </c>
      <c r="S49" s="32" t="str">
        <f>F49</f>
        <v>-</v>
      </c>
      <c r="T49" s="33" t="s">
        <v>17</v>
      </c>
      <c r="U49" s="34"/>
      <c r="W49" s="63">
        <v>1</v>
      </c>
    </row>
    <row r="50" spans="1:23" ht="14.25" customHeight="1" x14ac:dyDescent="0.25">
      <c r="A50" s="31"/>
      <c r="B50" s="161"/>
      <c r="C50" s="162"/>
      <c r="D50" s="36"/>
      <c r="E50" s="36"/>
      <c r="F50" s="35"/>
      <c r="G50" s="35"/>
      <c r="H50" s="34"/>
      <c r="J50" s="63"/>
      <c r="K50" s="31"/>
      <c r="L50" s="161"/>
      <c r="M50" s="162"/>
      <c r="N50" s="36"/>
      <c r="O50" s="36"/>
      <c r="P50" s="36"/>
      <c r="Q50" s="35"/>
      <c r="R50" s="35"/>
      <c r="S50" s="32"/>
      <c r="T50" s="33"/>
      <c r="U50" s="34"/>
      <c r="W50" s="63"/>
    </row>
    <row r="51" spans="1:23" ht="14.25" hidden="1" customHeight="1" x14ac:dyDescent="0.25">
      <c r="A51" s="31">
        <v>3</v>
      </c>
      <c r="B51" s="161"/>
      <c r="C51" s="162"/>
      <c r="D51" s="36"/>
      <c r="E51" s="36"/>
      <c r="F51" s="35"/>
      <c r="G51" s="35"/>
      <c r="H51" s="34"/>
      <c r="J51" s="63"/>
      <c r="K51" s="31">
        <v>3</v>
      </c>
      <c r="L51" s="161">
        <f>B51</f>
        <v>0</v>
      </c>
      <c r="M51" s="162"/>
      <c r="N51" s="36">
        <f>D51</f>
        <v>0</v>
      </c>
      <c r="O51" s="36">
        <f>E51</f>
        <v>0</v>
      </c>
      <c r="P51" s="36"/>
      <c r="Q51" s="35"/>
      <c r="R51" s="35"/>
      <c r="S51" s="35"/>
      <c r="T51" s="35"/>
      <c r="U51" s="34"/>
      <c r="W51" s="63"/>
    </row>
    <row r="52" spans="1:23" ht="14.25" hidden="1" customHeight="1" x14ac:dyDescent="0.25">
      <c r="A52" s="31">
        <v>4</v>
      </c>
      <c r="B52" s="161"/>
      <c r="C52" s="162"/>
      <c r="D52" s="36"/>
      <c r="E52" s="36"/>
      <c r="F52" s="35"/>
      <c r="G52" s="35"/>
      <c r="H52" s="34"/>
      <c r="J52" s="63"/>
      <c r="K52" s="31">
        <v>4</v>
      </c>
      <c r="L52" s="161">
        <f>B52</f>
        <v>0</v>
      </c>
      <c r="M52" s="162"/>
      <c r="N52" s="36">
        <f>D52</f>
        <v>0</v>
      </c>
      <c r="O52" s="36">
        <f>E52</f>
        <v>0</v>
      </c>
      <c r="P52" s="36"/>
      <c r="Q52" s="35"/>
      <c r="R52" s="35"/>
      <c r="S52" s="35"/>
      <c r="T52" s="35"/>
      <c r="U52" s="34"/>
      <c r="W52" s="63"/>
    </row>
    <row r="53" spans="1:23" ht="6.75" customHeight="1" x14ac:dyDescent="0.25">
      <c r="A53" s="31"/>
      <c r="B53" s="161"/>
      <c r="C53" s="162"/>
      <c r="D53" s="36"/>
      <c r="E53" s="36"/>
      <c r="F53" s="35"/>
      <c r="G53" s="35"/>
      <c r="H53" s="34"/>
      <c r="J53" s="63"/>
      <c r="K53" s="31"/>
      <c r="L53" s="161"/>
      <c r="M53" s="162"/>
      <c r="N53" s="36"/>
      <c r="O53" s="36"/>
      <c r="P53" s="36"/>
      <c r="Q53" s="35"/>
      <c r="R53" s="35"/>
      <c r="S53" s="35"/>
      <c r="T53" s="35"/>
      <c r="U53" s="34"/>
      <c r="W53" s="63"/>
    </row>
    <row r="54" spans="1:23" ht="3.75" customHeight="1" x14ac:dyDescent="0.25">
      <c r="A54" s="31"/>
      <c r="B54" s="37"/>
      <c r="C54" s="43"/>
      <c r="D54" s="36"/>
      <c r="E54" s="36"/>
      <c r="F54" s="35"/>
      <c r="G54" s="35"/>
      <c r="H54" s="34"/>
      <c r="J54" s="63"/>
      <c r="K54" s="31"/>
      <c r="L54" s="37"/>
      <c r="M54" s="43"/>
      <c r="N54" s="36"/>
      <c r="O54" s="36"/>
      <c r="P54" s="36"/>
      <c r="Q54" s="35"/>
      <c r="R54" s="35"/>
      <c r="S54" s="35"/>
      <c r="T54" s="35"/>
      <c r="U54" s="34"/>
      <c r="W54" s="63"/>
    </row>
    <row r="55" spans="1:23" x14ac:dyDescent="0.25">
      <c r="A55" s="144" t="s">
        <v>73</v>
      </c>
      <c r="B55" s="145"/>
      <c r="C55" s="145"/>
      <c r="D55" s="145"/>
      <c r="E55" s="145"/>
      <c r="F55" s="44"/>
      <c r="G55" s="45">
        <f>SUM(G12:G49)</f>
        <v>5.6459999999999999</v>
      </c>
      <c r="H55" s="46"/>
      <c r="J55" s="63"/>
      <c r="K55" s="144" t="s">
        <v>73</v>
      </c>
      <c r="L55" s="145"/>
      <c r="M55" s="145"/>
      <c r="N55" s="145"/>
      <c r="O55" s="145"/>
      <c r="P55" s="145"/>
      <c r="Q55" s="145"/>
      <c r="R55" s="146"/>
      <c r="S55" s="44"/>
      <c r="T55" s="45">
        <f>SUM(T13:T49)</f>
        <v>5.6459999999999999</v>
      </c>
      <c r="U55" s="46"/>
      <c r="W55" s="63"/>
    </row>
    <row r="56" spans="1:23" ht="13.5" customHeight="1" x14ac:dyDescent="0.25">
      <c r="A56" s="149"/>
      <c r="B56" s="149"/>
      <c r="C56" s="149"/>
      <c r="D56" s="149"/>
      <c r="E56" s="149"/>
      <c r="F56" s="47"/>
      <c r="G56" s="150"/>
      <c r="H56" s="152"/>
      <c r="K56" s="144" t="s">
        <v>28</v>
      </c>
      <c r="L56" s="145"/>
      <c r="M56" s="145"/>
      <c r="N56" s="145"/>
      <c r="O56" s="145"/>
      <c r="P56" s="146"/>
      <c r="Q56" s="45">
        <f>AVERAGE(Q12:Q37)</f>
        <v>100</v>
      </c>
      <c r="R56" s="45">
        <f>AVERAGE(R12:R37)</f>
        <v>99</v>
      </c>
      <c r="S56" s="48"/>
      <c r="T56" s="156"/>
      <c r="U56" s="154"/>
      <c r="W56" s="64"/>
    </row>
    <row r="57" spans="1:23" ht="13.5" customHeight="1" x14ac:dyDescent="0.25">
      <c r="A57" s="158"/>
      <c r="B57" s="158"/>
      <c r="C57" s="158"/>
      <c r="D57" s="158"/>
      <c r="E57" s="158"/>
      <c r="F57" s="49"/>
      <c r="G57" s="151"/>
      <c r="H57" s="153"/>
      <c r="K57" s="144" t="s">
        <v>29</v>
      </c>
      <c r="L57" s="145"/>
      <c r="M57" s="145"/>
      <c r="N57" s="145"/>
      <c r="O57" s="145"/>
      <c r="P57" s="146"/>
      <c r="Q57" s="159">
        <f>AVERAGE(Q56:R56)</f>
        <v>99.5</v>
      </c>
      <c r="R57" s="160"/>
      <c r="S57" s="50"/>
      <c r="T57" s="157"/>
      <c r="U57" s="155"/>
    </row>
    <row r="58" spans="1:23" s="25" customFormat="1" ht="5.25" customHeight="1" x14ac:dyDescent="0.25">
      <c r="A58" s="51"/>
      <c r="B58" s="51"/>
      <c r="C58" s="51"/>
      <c r="D58" s="51"/>
      <c r="E58" s="51"/>
      <c r="F58" s="52"/>
      <c r="G58" s="52"/>
      <c r="H58" s="53"/>
      <c r="K58" s="51"/>
      <c r="L58" s="51"/>
      <c r="M58" s="51"/>
      <c r="N58" s="51"/>
      <c r="O58" s="51"/>
      <c r="P58" s="51"/>
      <c r="Q58" s="52"/>
      <c r="R58" s="52"/>
      <c r="S58" s="52"/>
      <c r="T58" s="52"/>
      <c r="U58" s="53"/>
    </row>
    <row r="59" spans="1:23" ht="12.75" customHeight="1" x14ac:dyDescent="0.2">
      <c r="A59" s="54"/>
      <c r="B59" s="55" t="s">
        <v>103</v>
      </c>
      <c r="C59" s="56"/>
      <c r="D59" s="54"/>
      <c r="F59" s="54"/>
      <c r="G59" s="54"/>
      <c r="H59" s="57"/>
      <c r="K59" s="54"/>
      <c r="L59" s="58" t="s">
        <v>35</v>
      </c>
      <c r="M59" s="56"/>
      <c r="N59" s="54"/>
      <c r="Q59" s="54"/>
      <c r="R59" s="54"/>
      <c r="S59" s="54"/>
      <c r="T59" s="54"/>
      <c r="U59" s="57"/>
    </row>
    <row r="60" spans="1:23" x14ac:dyDescent="0.2">
      <c r="A60" s="54"/>
      <c r="B60" s="59" t="s">
        <v>115</v>
      </c>
      <c r="C60" s="60"/>
      <c r="D60" s="54"/>
      <c r="F60" s="54"/>
      <c r="G60" s="54"/>
      <c r="H60" s="57"/>
      <c r="K60" s="54"/>
      <c r="L60" s="59" t="s">
        <v>116</v>
      </c>
      <c r="M60" s="60"/>
      <c r="N60" s="54"/>
      <c r="Q60" s="54"/>
      <c r="R60" s="54"/>
      <c r="S60" s="54"/>
      <c r="T60" s="54"/>
      <c r="U60" s="57"/>
    </row>
    <row r="61" spans="1:23" ht="3" customHeight="1" x14ac:dyDescent="0.25">
      <c r="A61" s="54"/>
      <c r="B61" s="54"/>
      <c r="C61" s="54"/>
      <c r="D61" s="54"/>
      <c r="E61" s="54"/>
      <c r="F61" s="54"/>
      <c r="G61" s="54"/>
      <c r="H61" s="57"/>
      <c r="K61" s="54"/>
      <c r="L61" s="54"/>
      <c r="M61" s="54"/>
      <c r="N61" s="54"/>
      <c r="O61" s="54"/>
      <c r="P61" s="54"/>
      <c r="Q61" s="54"/>
      <c r="R61" s="54"/>
      <c r="S61" s="54"/>
      <c r="T61" s="54"/>
      <c r="U61" s="57"/>
    </row>
    <row r="62" spans="1:23" x14ac:dyDescent="0.25">
      <c r="A62" s="54"/>
      <c r="C62" s="60" t="s">
        <v>7</v>
      </c>
      <c r="D62" s="54"/>
      <c r="G62" s="60" t="s">
        <v>6</v>
      </c>
      <c r="K62" s="54"/>
      <c r="M62" s="60" t="s">
        <v>7</v>
      </c>
      <c r="N62" s="54"/>
      <c r="Q62" s="60"/>
      <c r="R62" s="60"/>
      <c r="T62" s="60" t="s">
        <v>6</v>
      </c>
      <c r="U62" s="57"/>
    </row>
    <row r="63" spans="1:23" ht="6.75" customHeight="1" x14ac:dyDescent="0.25">
      <c r="A63" s="54"/>
      <c r="C63" s="60"/>
      <c r="D63" s="54"/>
      <c r="G63" s="60"/>
      <c r="K63" s="54"/>
      <c r="M63" s="60"/>
      <c r="N63" s="54"/>
      <c r="Q63" s="60"/>
      <c r="R63" s="60"/>
      <c r="T63" s="60"/>
      <c r="U63" s="57"/>
    </row>
    <row r="64" spans="1:23" ht="6.75" customHeight="1" x14ac:dyDescent="0.25">
      <c r="A64" s="54"/>
      <c r="C64" s="60"/>
      <c r="D64" s="54"/>
      <c r="G64" s="60"/>
      <c r="K64" s="54"/>
      <c r="M64" s="60"/>
      <c r="N64" s="54"/>
      <c r="Q64" s="60"/>
      <c r="R64" s="60"/>
      <c r="T64" s="60"/>
      <c r="U64" s="57"/>
    </row>
    <row r="65" spans="1:21" ht="6.75" customHeight="1" x14ac:dyDescent="0.25">
      <c r="A65" s="54"/>
      <c r="C65" s="60"/>
      <c r="D65" s="54"/>
      <c r="G65" s="60"/>
      <c r="K65" s="54"/>
      <c r="M65" s="60"/>
      <c r="N65" s="54"/>
      <c r="Q65" s="60"/>
      <c r="R65" s="60"/>
      <c r="T65" s="60"/>
      <c r="U65" s="57"/>
    </row>
    <row r="66" spans="1:21" ht="6.75" customHeight="1" x14ac:dyDescent="0.25">
      <c r="A66" s="54"/>
      <c r="C66" s="60"/>
      <c r="D66" s="54"/>
      <c r="G66" s="60"/>
      <c r="K66" s="54"/>
      <c r="M66" s="60"/>
      <c r="N66" s="54"/>
      <c r="Q66" s="60"/>
      <c r="R66" s="60"/>
      <c r="T66" s="60"/>
      <c r="U66" s="57"/>
    </row>
    <row r="67" spans="1:21" ht="6.75" customHeight="1" x14ac:dyDescent="0.25">
      <c r="A67" s="54"/>
      <c r="C67" s="60"/>
      <c r="D67" s="54"/>
      <c r="G67" s="60"/>
      <c r="K67" s="54"/>
      <c r="M67" s="60"/>
      <c r="N67" s="54"/>
      <c r="Q67" s="60"/>
      <c r="R67" s="60"/>
      <c r="T67" s="60"/>
      <c r="U67" s="57"/>
    </row>
    <row r="68" spans="1:21" ht="6.75" customHeight="1" x14ac:dyDescent="0.25">
      <c r="A68" s="54"/>
      <c r="C68" s="60"/>
      <c r="D68" s="54"/>
      <c r="G68" s="60"/>
      <c r="K68" s="54"/>
      <c r="M68" s="60"/>
      <c r="N68" s="54"/>
      <c r="Q68" s="60"/>
      <c r="R68" s="60"/>
      <c r="T68" s="60"/>
      <c r="U68" s="57"/>
    </row>
    <row r="69" spans="1:21" ht="6.75" customHeight="1" x14ac:dyDescent="0.25">
      <c r="A69" s="54"/>
      <c r="C69" s="60"/>
      <c r="D69" s="54"/>
      <c r="G69" s="60"/>
      <c r="K69" s="54"/>
      <c r="M69" s="60"/>
      <c r="N69" s="54"/>
      <c r="Q69" s="60"/>
      <c r="R69" s="60"/>
      <c r="T69" s="60"/>
      <c r="U69" s="57"/>
    </row>
    <row r="70" spans="1:21" ht="6.75" customHeight="1" x14ac:dyDescent="0.25">
      <c r="A70" s="54"/>
      <c r="C70" s="61"/>
      <c r="D70" s="54"/>
      <c r="G70" s="60"/>
      <c r="K70" s="54"/>
      <c r="M70" s="61"/>
      <c r="N70" s="54"/>
      <c r="Q70" s="60"/>
      <c r="R70" s="54"/>
      <c r="T70" s="60"/>
      <c r="U70" s="57"/>
    </row>
    <row r="71" spans="1:21" x14ac:dyDescent="0.25">
      <c r="A71" s="54"/>
      <c r="C71" s="60" t="s">
        <v>121</v>
      </c>
      <c r="D71" s="54"/>
      <c r="G71" s="60" t="s">
        <v>156</v>
      </c>
      <c r="K71" s="54"/>
      <c r="M71" s="60" t="str">
        <f>C71</f>
        <v>(Budi Hartono,S.ST, M.Si)</v>
      </c>
      <c r="N71" s="54"/>
      <c r="Q71" s="60"/>
      <c r="R71" s="60"/>
      <c r="T71" s="60" t="str">
        <f>G71</f>
        <v>(Toto Abdul Fatah, S.ST, M.Si)</v>
      </c>
      <c r="U71" s="57"/>
    </row>
    <row r="72" spans="1:21" x14ac:dyDescent="0.25">
      <c r="A72" s="54"/>
      <c r="C72" s="60" t="s">
        <v>122</v>
      </c>
      <c r="D72" s="54"/>
      <c r="G72" s="60" t="s">
        <v>157</v>
      </c>
      <c r="K72" s="54"/>
      <c r="M72" s="60" t="str">
        <f>C72</f>
        <v>NIP. 19840702 200902 1 001</v>
      </c>
      <c r="N72" s="54"/>
      <c r="Q72" s="60"/>
      <c r="R72" s="60"/>
      <c r="T72" s="60" t="str">
        <f>G72</f>
        <v>NIP. 19750325 199612 1 001</v>
      </c>
      <c r="U72" s="57"/>
    </row>
    <row r="73" spans="1:21" x14ac:dyDescent="0.25">
      <c r="A73" s="54"/>
      <c r="B73" s="54"/>
      <c r="C73" s="54"/>
      <c r="D73" s="54"/>
      <c r="E73" s="54"/>
      <c r="F73" s="54"/>
      <c r="G73" s="54"/>
      <c r="H73" s="57"/>
      <c r="K73" s="54"/>
      <c r="L73" s="54"/>
      <c r="M73" s="54"/>
      <c r="N73" s="54"/>
      <c r="O73" s="54"/>
      <c r="P73" s="54"/>
      <c r="Q73" s="54"/>
      <c r="R73" s="54"/>
      <c r="S73" s="54"/>
      <c r="T73" s="54"/>
      <c r="U73" s="57"/>
    </row>
    <row r="74" spans="1:21" x14ac:dyDescent="0.2">
      <c r="G74" s="62"/>
    </row>
  </sheetData>
  <mergeCells count="99">
    <mergeCell ref="B34:C34"/>
    <mergeCell ref="L34:M34"/>
    <mergeCell ref="L33:M33"/>
    <mergeCell ref="B53:C53"/>
    <mergeCell ref="L53:M53"/>
    <mergeCell ref="B52:C52"/>
    <mergeCell ref="L52:M52"/>
    <mergeCell ref="K48:M48"/>
    <mergeCell ref="L51:M51"/>
    <mergeCell ref="B49:C49"/>
    <mergeCell ref="L49:M49"/>
    <mergeCell ref="L50:M50"/>
    <mergeCell ref="A48:C48"/>
    <mergeCell ref="B51:C51"/>
    <mergeCell ref="B50:C50"/>
    <mergeCell ref="B47:C47"/>
    <mergeCell ref="L38:M38"/>
    <mergeCell ref="B40:C40"/>
    <mergeCell ref="L43:M43"/>
    <mergeCell ref="L44:M44"/>
    <mergeCell ref="L40:M40"/>
    <mergeCell ref="B41:C41"/>
    <mergeCell ref="L41:M41"/>
    <mergeCell ref="B38:C38"/>
    <mergeCell ref="B39:C39"/>
    <mergeCell ref="L39:M39"/>
    <mergeCell ref="L47:M47"/>
    <mergeCell ref="B42:C42"/>
    <mergeCell ref="L42:M42"/>
    <mergeCell ref="A55:E55"/>
    <mergeCell ref="K55:R55"/>
    <mergeCell ref="L45:M45"/>
    <mergeCell ref="L46:M46"/>
    <mergeCell ref="A56:E56"/>
    <mergeCell ref="G56:G57"/>
    <mergeCell ref="H56:H57"/>
    <mergeCell ref="K56:P56"/>
    <mergeCell ref="U56:U57"/>
    <mergeCell ref="T56:T57"/>
    <mergeCell ref="A57:E57"/>
    <mergeCell ref="K57:P57"/>
    <mergeCell ref="Q57:R57"/>
    <mergeCell ref="A2:H2"/>
    <mergeCell ref="K2:U2"/>
    <mergeCell ref="A9:A10"/>
    <mergeCell ref="B9:C10"/>
    <mergeCell ref="D9:D10"/>
    <mergeCell ref="F9:F10"/>
    <mergeCell ref="G9:G10"/>
    <mergeCell ref="H9:H10"/>
    <mergeCell ref="K9:K10"/>
    <mergeCell ref="L9:M10"/>
    <mergeCell ref="N9:N10"/>
    <mergeCell ref="O9:Q9"/>
    <mergeCell ref="R9:R10"/>
    <mergeCell ref="S9:S10"/>
    <mergeCell ref="T9:T10"/>
    <mergeCell ref="U9:U10"/>
    <mergeCell ref="B11:C11"/>
    <mergeCell ref="L11:M11"/>
    <mergeCell ref="A12:C12"/>
    <mergeCell ref="K12:M12"/>
    <mergeCell ref="L20:M20"/>
    <mergeCell ref="B19:C19"/>
    <mergeCell ref="L19:M19"/>
    <mergeCell ref="B18:C18"/>
    <mergeCell ref="B20:C20"/>
    <mergeCell ref="L18:M18"/>
    <mergeCell ref="B33:C33"/>
    <mergeCell ref="L32:M32"/>
    <mergeCell ref="L21:M21"/>
    <mergeCell ref="L27:M27"/>
    <mergeCell ref="B27:C27"/>
    <mergeCell ref="B21:C21"/>
    <mergeCell ref="B23:C23"/>
    <mergeCell ref="L23:M23"/>
    <mergeCell ref="B24:C24"/>
    <mergeCell ref="B26:C26"/>
    <mergeCell ref="L26:M26"/>
    <mergeCell ref="B22:C22"/>
    <mergeCell ref="L22:M22"/>
    <mergeCell ref="B25:C25"/>
    <mergeCell ref="L24:M24"/>
    <mergeCell ref="B36:C36"/>
    <mergeCell ref="L36:M36"/>
    <mergeCell ref="B37:C37"/>
    <mergeCell ref="L25:M25"/>
    <mergeCell ref="L37:M37"/>
    <mergeCell ref="B28:C28"/>
    <mergeCell ref="B29:C29"/>
    <mergeCell ref="L28:M28"/>
    <mergeCell ref="L29:M29"/>
    <mergeCell ref="L30:M30"/>
    <mergeCell ref="L31:M31"/>
    <mergeCell ref="B30:C30"/>
    <mergeCell ref="B31:C31"/>
    <mergeCell ref="B35:C35"/>
    <mergeCell ref="L35:M35"/>
    <mergeCell ref="B32:C32"/>
  </mergeCells>
  <printOptions horizontalCentered="1"/>
  <pageMargins left="0.2" right="0.2" top="0.25" bottom="0.15" header="0.3" footer="0.3"/>
  <pageSetup paperSize="9" scale="7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topLeftCell="C41" zoomScaleNormal="100" workbookViewId="0">
      <selection activeCell="B21" sqref="B21:C21"/>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136</v>
      </c>
      <c r="K7" s="20" t="s">
        <v>20</v>
      </c>
      <c r="L7" s="20"/>
      <c r="M7" s="20" t="str">
        <f>C7</f>
        <v>:  1 - 28 Februari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31">
        <v>1</v>
      </c>
      <c r="B13" s="69" t="s">
        <v>178</v>
      </c>
      <c r="C13" s="70"/>
      <c r="D13" s="32" t="s">
        <v>107</v>
      </c>
      <c r="E13" s="32">
        <v>3</v>
      </c>
      <c r="F13" s="32" t="s">
        <v>17</v>
      </c>
      <c r="G13" s="33">
        <f>J13*E13</f>
        <v>0</v>
      </c>
      <c r="H13" s="34"/>
      <c r="J13" s="63"/>
      <c r="K13" s="31">
        <v>1</v>
      </c>
      <c r="L13" s="71" t="str">
        <f t="shared" ref="L13:L37" si="1">B13</f>
        <v>Monitoring Survei Harga Produsen (HPJ, HPT, HPS) Februari 2022</v>
      </c>
      <c r="M13" s="72"/>
      <c r="N13" s="32" t="str">
        <f t="shared" ref="N13:O26" si="2">D13</f>
        <v>Kegiatan</v>
      </c>
      <c r="O13" s="32">
        <f t="shared" si="2"/>
        <v>3</v>
      </c>
      <c r="P13" s="32">
        <v>3</v>
      </c>
      <c r="Q13" s="35">
        <f t="shared" ref="Q13:Q26" si="3">IF(O13=0,IF(P13=0,0,1),IF(P13&gt;O13,1,P13/O13))*100</f>
        <v>100</v>
      </c>
      <c r="R13" s="35">
        <v>99</v>
      </c>
      <c r="S13" s="32" t="str">
        <f t="shared" ref="S13:S26" si="4">F13</f>
        <v>-</v>
      </c>
      <c r="T13" s="33">
        <f>+P13*W13</f>
        <v>0</v>
      </c>
      <c r="U13" s="34"/>
      <c r="W13" s="63">
        <f t="shared" ref="W13:W37" si="5">J13</f>
        <v>0</v>
      </c>
    </row>
    <row r="14" spans="1:23" ht="15" customHeight="1" x14ac:dyDescent="0.2">
      <c r="A14" s="31">
        <v>2</v>
      </c>
      <c r="B14" s="69" t="s">
        <v>179</v>
      </c>
      <c r="C14" s="70"/>
      <c r="D14" s="32" t="s">
        <v>107</v>
      </c>
      <c r="E14" s="32">
        <v>2</v>
      </c>
      <c r="F14" s="32" t="s">
        <v>17</v>
      </c>
      <c r="G14" s="33">
        <f t="shared" ref="G14:G27" si="6">J14*E14</f>
        <v>0</v>
      </c>
      <c r="H14" s="34"/>
      <c r="J14" s="63"/>
      <c r="K14" s="31">
        <v>2</v>
      </c>
      <c r="L14" s="71" t="str">
        <f t="shared" si="1"/>
        <v>Monitoring Survei Harga Perdesaan dan HKD Februari 2022</v>
      </c>
      <c r="M14" s="72"/>
      <c r="N14" s="32" t="str">
        <f t="shared" si="2"/>
        <v>Kegiatan</v>
      </c>
      <c r="O14" s="32">
        <f t="shared" si="2"/>
        <v>2</v>
      </c>
      <c r="P14" s="32">
        <v>2</v>
      </c>
      <c r="Q14" s="35">
        <f t="shared" si="3"/>
        <v>100</v>
      </c>
      <c r="R14" s="35">
        <v>99</v>
      </c>
      <c r="S14" s="32" t="str">
        <f t="shared" si="4"/>
        <v>-</v>
      </c>
      <c r="T14" s="33">
        <f>+P14*W14</f>
        <v>0</v>
      </c>
      <c r="U14" s="34"/>
      <c r="W14" s="63">
        <f t="shared" si="5"/>
        <v>0</v>
      </c>
    </row>
    <row r="15" spans="1:23" ht="15" customHeight="1" x14ac:dyDescent="0.2">
      <c r="A15" s="31">
        <v>3</v>
      </c>
      <c r="B15" s="69" t="s">
        <v>180</v>
      </c>
      <c r="C15" s="70"/>
      <c r="D15" s="32" t="s">
        <v>107</v>
      </c>
      <c r="E15" s="32">
        <v>2</v>
      </c>
      <c r="F15" s="32" t="s">
        <v>17</v>
      </c>
      <c r="G15" s="88">
        <f t="shared" si="6"/>
        <v>0</v>
      </c>
      <c r="H15" s="34"/>
      <c r="J15" s="63"/>
      <c r="K15" s="31">
        <v>3</v>
      </c>
      <c r="L15" s="71" t="str">
        <f t="shared" si="1"/>
        <v>Monitoring Survei HPG dan HPBG Februari 2022</v>
      </c>
      <c r="M15" s="72"/>
      <c r="N15" s="32" t="str">
        <f t="shared" si="2"/>
        <v>Kegiatan</v>
      </c>
      <c r="O15" s="32">
        <f t="shared" si="2"/>
        <v>2</v>
      </c>
      <c r="P15" s="32">
        <v>2</v>
      </c>
      <c r="Q15" s="35">
        <f t="shared" si="3"/>
        <v>100</v>
      </c>
      <c r="R15" s="35">
        <v>99</v>
      </c>
      <c r="S15" s="32" t="str">
        <f t="shared" si="4"/>
        <v>-</v>
      </c>
      <c r="T15" s="33">
        <f>+P15*W15</f>
        <v>0</v>
      </c>
      <c r="U15" s="34"/>
      <c r="W15" s="63">
        <f t="shared" si="5"/>
        <v>0</v>
      </c>
    </row>
    <row r="16" spans="1:23" ht="15" customHeight="1" x14ac:dyDescent="0.2">
      <c r="A16" s="31">
        <v>4</v>
      </c>
      <c r="B16" s="69" t="s">
        <v>141</v>
      </c>
      <c r="C16" s="70"/>
      <c r="D16" s="32" t="s">
        <v>140</v>
      </c>
      <c r="E16" s="32">
        <v>30</v>
      </c>
      <c r="F16" s="32" t="s">
        <v>155</v>
      </c>
      <c r="G16" s="88">
        <f t="shared" si="6"/>
        <v>0.06</v>
      </c>
      <c r="H16" s="34"/>
      <c r="J16" s="63">
        <v>2E-3</v>
      </c>
      <c r="K16" s="31">
        <v>4</v>
      </c>
      <c r="L16" s="71" t="str">
        <f>B16</f>
        <v>Memeriksa dokumen SHPBG Februari 2022 and approve data</v>
      </c>
      <c r="M16" s="72"/>
      <c r="N16" s="32" t="str">
        <f t="shared" si="2"/>
        <v>Dokumen</v>
      </c>
      <c r="O16" s="32">
        <f t="shared" si="2"/>
        <v>30</v>
      </c>
      <c r="P16" s="32">
        <v>30</v>
      </c>
      <c r="Q16" s="35">
        <f t="shared" si="3"/>
        <v>100</v>
      </c>
      <c r="R16" s="35">
        <v>99</v>
      </c>
      <c r="S16" s="32" t="str">
        <f t="shared" si="4"/>
        <v xml:space="preserve">II.B.6.a. </v>
      </c>
      <c r="T16" s="33">
        <f>+P16*W16</f>
        <v>0.06</v>
      </c>
      <c r="U16" s="34"/>
      <c r="W16" s="63">
        <f t="shared" si="5"/>
        <v>2E-3</v>
      </c>
    </row>
    <row r="17" spans="1:23" ht="15" customHeight="1" x14ac:dyDescent="0.2">
      <c r="A17" s="31">
        <v>5</v>
      </c>
      <c r="B17" s="69" t="s">
        <v>142</v>
      </c>
      <c r="C17" s="70"/>
      <c r="D17" s="32" t="s">
        <v>140</v>
      </c>
      <c r="E17" s="32">
        <v>17</v>
      </c>
      <c r="F17" s="32" t="s">
        <v>155</v>
      </c>
      <c r="G17" s="88">
        <f t="shared" si="6"/>
        <v>3.4000000000000002E-2</v>
      </c>
      <c r="H17" s="34"/>
      <c r="J17" s="63">
        <v>2E-3</v>
      </c>
      <c r="K17" s="31">
        <v>5</v>
      </c>
      <c r="L17" s="71" t="str">
        <f>B17</f>
        <v>Memeriksa dokumen SHPG Februari 2022 and approve data</v>
      </c>
      <c r="M17" s="72"/>
      <c r="N17" s="32" t="str">
        <f t="shared" si="2"/>
        <v>Dokumen</v>
      </c>
      <c r="O17" s="32">
        <f t="shared" si="2"/>
        <v>17</v>
      </c>
      <c r="P17" s="32">
        <v>17</v>
      </c>
      <c r="Q17" s="35">
        <f t="shared" si="3"/>
        <v>100</v>
      </c>
      <c r="R17" s="35">
        <v>99</v>
      </c>
      <c r="S17" s="32" t="str">
        <f t="shared" si="4"/>
        <v xml:space="preserve">II.B.6.a. </v>
      </c>
      <c r="T17" s="33">
        <f>+P17*W17</f>
        <v>3.4000000000000002E-2</v>
      </c>
      <c r="U17" s="34"/>
      <c r="W17" s="63">
        <f t="shared" si="5"/>
        <v>2E-3</v>
      </c>
    </row>
    <row r="18" spans="1:23" ht="15" x14ac:dyDescent="0.25">
      <c r="A18" s="31">
        <v>7</v>
      </c>
      <c r="B18" s="107" t="s">
        <v>144</v>
      </c>
      <c r="C18" s="130"/>
      <c r="D18" s="32" t="s">
        <v>106</v>
      </c>
      <c r="E18" s="32">
        <v>3</v>
      </c>
      <c r="F18" s="32" t="s">
        <v>17</v>
      </c>
      <c r="G18" s="88">
        <f t="shared" si="6"/>
        <v>0</v>
      </c>
      <c r="H18" s="34"/>
      <c r="J18" s="63"/>
      <c r="K18" s="31">
        <v>6</v>
      </c>
      <c r="L18" s="117" t="str">
        <f t="shared" si="1"/>
        <v>Mengikuti Rapat Internalisasi Tata Kelola RB BPS Tahun 2022 (8 Februari 2022)</v>
      </c>
      <c r="M18" s="118"/>
      <c r="N18" s="32" t="str">
        <f t="shared" si="2"/>
        <v>Jam</v>
      </c>
      <c r="O18" s="32">
        <f t="shared" si="2"/>
        <v>3</v>
      </c>
      <c r="P18" s="32">
        <v>3</v>
      </c>
      <c r="Q18" s="35">
        <f t="shared" si="3"/>
        <v>100</v>
      </c>
      <c r="R18" s="35">
        <v>99</v>
      </c>
      <c r="S18" s="32" t="str">
        <f t="shared" si="4"/>
        <v>-</v>
      </c>
      <c r="T18" s="33">
        <f t="shared" ref="T18:T24" si="7">+W18*P18</f>
        <v>0</v>
      </c>
      <c r="U18" s="34"/>
      <c r="W18" s="63">
        <f t="shared" si="5"/>
        <v>0</v>
      </c>
    </row>
    <row r="19" spans="1:23" ht="12.75" customHeight="1" x14ac:dyDescent="0.25">
      <c r="A19" s="31">
        <v>8</v>
      </c>
      <c r="B19" s="107" t="s">
        <v>145</v>
      </c>
      <c r="C19" s="130"/>
      <c r="D19" s="32" t="s">
        <v>106</v>
      </c>
      <c r="E19" s="32">
        <v>2</v>
      </c>
      <c r="F19" s="32" t="s">
        <v>17</v>
      </c>
      <c r="G19" s="88">
        <f t="shared" si="6"/>
        <v>0</v>
      </c>
      <c r="H19" s="34"/>
      <c r="J19" s="63"/>
      <c r="K19" s="31">
        <v>7</v>
      </c>
      <c r="L19" s="117" t="str">
        <f t="shared" si="1"/>
        <v>Mengikuti Rapat Sosialiasi Permenpan RB (18 Februari 2022)</v>
      </c>
      <c r="M19" s="129"/>
      <c r="N19" s="32" t="str">
        <f t="shared" si="2"/>
        <v>Jam</v>
      </c>
      <c r="O19" s="32">
        <f t="shared" si="2"/>
        <v>2</v>
      </c>
      <c r="P19" s="32">
        <v>2</v>
      </c>
      <c r="Q19" s="35">
        <f t="shared" si="3"/>
        <v>100</v>
      </c>
      <c r="R19" s="35">
        <v>99</v>
      </c>
      <c r="S19" s="32" t="str">
        <f t="shared" si="4"/>
        <v>-</v>
      </c>
      <c r="T19" s="33">
        <f>+W19*P19</f>
        <v>0</v>
      </c>
      <c r="U19" s="34"/>
      <c r="W19" s="63">
        <f t="shared" si="5"/>
        <v>0</v>
      </c>
    </row>
    <row r="20" spans="1:23" ht="15" customHeight="1" x14ac:dyDescent="0.25">
      <c r="A20" s="31">
        <v>9</v>
      </c>
      <c r="B20" s="107" t="s">
        <v>146</v>
      </c>
      <c r="C20" s="108"/>
      <c r="D20" s="32" t="s">
        <v>106</v>
      </c>
      <c r="E20" s="32">
        <v>2</v>
      </c>
      <c r="F20" s="32" t="s">
        <v>105</v>
      </c>
      <c r="G20" s="88">
        <f t="shared" si="6"/>
        <v>0.03</v>
      </c>
      <c r="H20" s="34"/>
      <c r="J20" s="63">
        <v>1.4999999999999999E-2</v>
      </c>
      <c r="K20" s="31">
        <v>8</v>
      </c>
      <c r="L20" s="117" t="str">
        <f t="shared" si="1"/>
        <v>Mengikuti webinar AKSI - Dashboard Analisis Statistik (18 Februari 2022)</v>
      </c>
      <c r="M20" s="118"/>
      <c r="N20" s="32" t="str">
        <f t="shared" si="2"/>
        <v>Jam</v>
      </c>
      <c r="O20" s="32">
        <f t="shared" si="2"/>
        <v>2</v>
      </c>
      <c r="P20" s="32">
        <v>2</v>
      </c>
      <c r="Q20" s="35">
        <f t="shared" si="3"/>
        <v>100</v>
      </c>
      <c r="R20" s="35">
        <v>99</v>
      </c>
      <c r="S20" s="32" t="str">
        <f t="shared" si="4"/>
        <v>II.A.11</v>
      </c>
      <c r="T20" s="33">
        <f t="shared" si="7"/>
        <v>0.03</v>
      </c>
      <c r="U20" s="34"/>
      <c r="W20" s="63">
        <f t="shared" si="5"/>
        <v>1.4999999999999999E-2</v>
      </c>
    </row>
    <row r="21" spans="1:23" ht="15" customHeight="1" x14ac:dyDescent="0.25">
      <c r="A21" s="31">
        <v>10</v>
      </c>
      <c r="B21" s="107" t="s">
        <v>147</v>
      </c>
      <c r="C21" s="108"/>
      <c r="D21" s="32" t="s">
        <v>106</v>
      </c>
      <c r="E21" s="32">
        <v>27</v>
      </c>
      <c r="F21" s="32" t="s">
        <v>105</v>
      </c>
      <c r="G21" s="88">
        <f>J21*E21</f>
        <v>0.40499999999999997</v>
      </c>
      <c r="H21" s="34"/>
      <c r="J21" s="63">
        <v>1.4999999999999999E-2</v>
      </c>
      <c r="K21" s="31">
        <v>9</v>
      </c>
      <c r="L21" s="117" t="str">
        <f t="shared" si="1"/>
        <v>Mengikuti  pelatihan Innas TOT PL PUMKM 2022 (15- 17 Februari 2022)</v>
      </c>
      <c r="M21" s="118"/>
      <c r="N21" s="32" t="str">
        <f t="shared" si="2"/>
        <v>Jam</v>
      </c>
      <c r="O21" s="32">
        <f t="shared" si="2"/>
        <v>27</v>
      </c>
      <c r="P21" s="32">
        <v>27</v>
      </c>
      <c r="Q21" s="35">
        <f t="shared" si="3"/>
        <v>100</v>
      </c>
      <c r="R21" s="35">
        <v>99</v>
      </c>
      <c r="S21" s="32" t="str">
        <f t="shared" si="4"/>
        <v>II.A.11</v>
      </c>
      <c r="T21" s="33">
        <f t="shared" si="7"/>
        <v>0.40499999999999997</v>
      </c>
      <c r="U21" s="34"/>
      <c r="W21" s="63">
        <v>1.4999999999999999E-2</v>
      </c>
    </row>
    <row r="22" spans="1:23" ht="15" customHeight="1" x14ac:dyDescent="0.25">
      <c r="A22" s="31">
        <v>11</v>
      </c>
      <c r="B22" s="107" t="s">
        <v>149</v>
      </c>
      <c r="C22" s="108"/>
      <c r="D22" s="32" t="s">
        <v>124</v>
      </c>
      <c r="E22" s="32">
        <v>3</v>
      </c>
      <c r="F22" s="32" t="s">
        <v>105</v>
      </c>
      <c r="G22" s="88">
        <f t="shared" si="6"/>
        <v>4.4999999999999998E-2</v>
      </c>
      <c r="H22" s="34"/>
      <c r="J22" s="63">
        <v>1.4999999999999999E-2</v>
      </c>
      <c r="K22" s="31">
        <v>10</v>
      </c>
      <c r="L22" s="117" t="str">
        <f t="shared" si="1"/>
        <v>Mengikuti webinar Pertumbuhan Ekonomi (21 Februari 2022)</v>
      </c>
      <c r="M22" s="118"/>
      <c r="N22" s="32" t="str">
        <f t="shared" si="2"/>
        <v>Kali</v>
      </c>
      <c r="O22" s="32">
        <f t="shared" si="2"/>
        <v>3</v>
      </c>
      <c r="P22" s="32">
        <v>3</v>
      </c>
      <c r="Q22" s="35">
        <f t="shared" si="3"/>
        <v>100</v>
      </c>
      <c r="R22" s="35">
        <v>99</v>
      </c>
      <c r="S22" s="32" t="str">
        <f t="shared" si="4"/>
        <v>II.A.11</v>
      </c>
      <c r="T22" s="33">
        <f t="shared" si="7"/>
        <v>4.4999999999999998E-2</v>
      </c>
      <c r="U22" s="34"/>
      <c r="W22" s="63">
        <v>1.4999999999999999E-2</v>
      </c>
    </row>
    <row r="23" spans="1:23" ht="15" customHeight="1" x14ac:dyDescent="0.2">
      <c r="A23" s="31">
        <v>12</v>
      </c>
      <c r="B23" s="107" t="s">
        <v>143</v>
      </c>
      <c r="C23" s="108"/>
      <c r="D23" s="32" t="s">
        <v>127</v>
      </c>
      <c r="E23" s="32">
        <v>1</v>
      </c>
      <c r="F23" s="32" t="s">
        <v>128</v>
      </c>
      <c r="G23" s="88">
        <f>J23*E23</f>
        <v>0.3</v>
      </c>
      <c r="H23" s="34"/>
      <c r="J23" s="63">
        <v>0.3</v>
      </c>
      <c r="K23" s="31">
        <v>11</v>
      </c>
      <c r="L23" s="113" t="str">
        <f t="shared" si="1"/>
        <v>Melakukan Penyusunan Berita Resmi Statistik (BRS) NTP Februari 2022</v>
      </c>
      <c r="M23" s="114"/>
      <c r="N23" s="32" t="str">
        <f t="shared" si="2"/>
        <v>Buku</v>
      </c>
      <c r="O23" s="32">
        <f t="shared" si="2"/>
        <v>1</v>
      </c>
      <c r="P23" s="32">
        <v>1</v>
      </c>
      <c r="Q23" s="35">
        <f t="shared" si="3"/>
        <v>100</v>
      </c>
      <c r="R23" s="35">
        <v>99</v>
      </c>
      <c r="S23" s="32" t="str">
        <f t="shared" si="4"/>
        <v>II.D.4.b.</v>
      </c>
      <c r="T23" s="33">
        <f t="shared" si="7"/>
        <v>0.3</v>
      </c>
      <c r="U23" s="34"/>
      <c r="W23" s="63">
        <v>0.3</v>
      </c>
    </row>
    <row r="24" spans="1:23" ht="15" customHeight="1" x14ac:dyDescent="0.2">
      <c r="A24" s="31">
        <v>13</v>
      </c>
      <c r="B24" s="107" t="s">
        <v>229</v>
      </c>
      <c r="C24" s="108"/>
      <c r="D24" s="32" t="s">
        <v>129</v>
      </c>
      <c r="E24" s="32">
        <v>1</v>
      </c>
      <c r="F24" s="32" t="s">
        <v>17</v>
      </c>
      <c r="G24" s="88">
        <f t="shared" si="6"/>
        <v>0</v>
      </c>
      <c r="H24" s="34"/>
      <c r="J24" s="63">
        <v>0</v>
      </c>
      <c r="K24" s="31">
        <v>12</v>
      </c>
      <c r="L24" s="113" t="str">
        <f>B24</f>
        <v>Membuat Bahan Tayang Berita Resmi Statistik (BRS) NTP Februari 2022</v>
      </c>
      <c r="M24" s="114"/>
      <c r="N24" s="32" t="str">
        <f t="shared" si="2"/>
        <v>Naskah</v>
      </c>
      <c r="O24" s="32">
        <f t="shared" si="2"/>
        <v>1</v>
      </c>
      <c r="P24" s="32">
        <v>1</v>
      </c>
      <c r="Q24" s="35">
        <f t="shared" si="3"/>
        <v>100</v>
      </c>
      <c r="R24" s="35">
        <v>99</v>
      </c>
      <c r="S24" s="32" t="str">
        <f t="shared" si="4"/>
        <v>-</v>
      </c>
      <c r="T24" s="33">
        <f t="shared" si="7"/>
        <v>0</v>
      </c>
      <c r="U24" s="34"/>
      <c r="W24" s="63">
        <v>0</v>
      </c>
    </row>
    <row r="25" spans="1:23" ht="15" customHeight="1" x14ac:dyDescent="0.2">
      <c r="A25" s="31">
        <v>14</v>
      </c>
      <c r="B25" s="107" t="s">
        <v>150</v>
      </c>
      <c r="C25" s="108"/>
      <c r="D25" s="32" t="s">
        <v>106</v>
      </c>
      <c r="E25" s="32">
        <v>1</v>
      </c>
      <c r="F25" s="32" t="s">
        <v>17</v>
      </c>
      <c r="G25" s="88">
        <f>J25*E25</f>
        <v>0</v>
      </c>
      <c r="H25" s="34"/>
      <c r="J25" s="63"/>
      <c r="K25" s="31">
        <v>13</v>
      </c>
      <c r="L25" s="113" t="str">
        <f>B25</f>
        <v>Mengikuti Rilis BRS Februari 2022</v>
      </c>
      <c r="M25" s="114"/>
      <c r="N25" s="32" t="str">
        <f t="shared" si="2"/>
        <v>Jam</v>
      </c>
      <c r="O25" s="32">
        <f t="shared" si="2"/>
        <v>1</v>
      </c>
      <c r="P25" s="32">
        <v>1</v>
      </c>
      <c r="Q25" s="35">
        <f>IF(O25=0,IF(P25=0,0,1),IF(P25&gt;O25,1,P25/O25))*100</f>
        <v>100</v>
      </c>
      <c r="R25" s="35">
        <v>99</v>
      </c>
      <c r="S25" s="32" t="str">
        <f>F25</f>
        <v>-</v>
      </c>
      <c r="T25" s="33">
        <f>+W25*P25</f>
        <v>0</v>
      </c>
      <c r="U25" s="34"/>
      <c r="W25" s="63"/>
    </row>
    <row r="26" spans="1:23" ht="15" customHeight="1" x14ac:dyDescent="0.2">
      <c r="A26" s="31">
        <v>15</v>
      </c>
      <c r="B26" s="107" t="s">
        <v>170</v>
      </c>
      <c r="C26" s="108"/>
      <c r="D26" s="32" t="s">
        <v>129</v>
      </c>
      <c r="E26" s="32">
        <v>1</v>
      </c>
      <c r="F26" s="32" t="s">
        <v>151</v>
      </c>
      <c r="G26" s="88">
        <f t="shared" si="6"/>
        <v>2.5</v>
      </c>
      <c r="H26" s="34"/>
      <c r="J26" s="63">
        <v>2.5</v>
      </c>
      <c r="K26" s="31">
        <v>14</v>
      </c>
      <c r="L26" s="113" t="str">
        <f>B26</f>
        <v>Menulis Opini di Media Massa Jamberita.com (25 Februari 2022)</v>
      </c>
      <c r="M26" s="114"/>
      <c r="N26" s="32" t="str">
        <f t="shared" si="2"/>
        <v>Naskah</v>
      </c>
      <c r="O26" s="32">
        <f>E26</f>
        <v>1</v>
      </c>
      <c r="P26" s="32">
        <v>1</v>
      </c>
      <c r="Q26" s="35">
        <f t="shared" si="3"/>
        <v>100</v>
      </c>
      <c r="R26" s="35">
        <v>99</v>
      </c>
      <c r="S26" s="32" t="str">
        <f t="shared" si="4"/>
        <v xml:space="preserve">IV.A.5. </v>
      </c>
      <c r="T26" s="33">
        <f>+W26*P26</f>
        <v>2.5</v>
      </c>
      <c r="U26" s="34"/>
      <c r="W26" s="63">
        <v>2.5</v>
      </c>
    </row>
    <row r="27" spans="1:23" ht="15" customHeight="1" x14ac:dyDescent="0.2">
      <c r="A27" s="31">
        <v>16</v>
      </c>
      <c r="B27" s="107" t="s">
        <v>260</v>
      </c>
      <c r="C27" s="108"/>
      <c r="D27" s="32" t="s">
        <v>140</v>
      </c>
      <c r="E27" s="32">
        <v>221</v>
      </c>
      <c r="F27" s="32" t="s">
        <v>259</v>
      </c>
      <c r="G27" s="88">
        <f t="shared" si="6"/>
        <v>1.768</v>
      </c>
      <c r="H27" s="34"/>
      <c r="J27" s="67">
        <v>8.0000000000000002E-3</v>
      </c>
      <c r="K27" s="31">
        <v>15</v>
      </c>
      <c r="L27" s="113" t="str">
        <f>B27</f>
        <v>Memeriksa dokumen Shped Januari 2022</v>
      </c>
      <c r="M27" s="114"/>
      <c r="N27" s="32" t="str">
        <f t="shared" ref="N27" si="8">D27</f>
        <v>Dokumen</v>
      </c>
      <c r="O27" s="32">
        <f>E27</f>
        <v>221</v>
      </c>
      <c r="P27" s="32">
        <v>221</v>
      </c>
      <c r="Q27" s="35">
        <f t="shared" ref="Q27" si="9">IF(O27=0,IF(P27=0,0,1),IF(P27&gt;O27,1,P27/O27))*100</f>
        <v>100</v>
      </c>
      <c r="R27" s="35">
        <v>99</v>
      </c>
      <c r="S27" s="32" t="str">
        <f t="shared" ref="S27" si="10">F27</f>
        <v xml:space="preserve">II.B.6.c. </v>
      </c>
      <c r="T27" s="33">
        <f>+W27*P27</f>
        <v>1.768</v>
      </c>
      <c r="U27" s="34"/>
      <c r="W27" s="63">
        <v>8.0000000000000002E-3</v>
      </c>
    </row>
    <row r="28" spans="1:23" ht="15" customHeight="1" x14ac:dyDescent="0.25">
      <c r="A28" s="31"/>
      <c r="B28" s="111"/>
      <c r="C28" s="112"/>
      <c r="D28" s="32"/>
      <c r="E28" s="32"/>
      <c r="F28" s="32"/>
      <c r="G28" s="88"/>
      <c r="H28" s="34"/>
      <c r="J28" s="63"/>
      <c r="K28" s="31"/>
      <c r="L28" s="115"/>
      <c r="M28" s="116"/>
      <c r="N28" s="32"/>
      <c r="O28" s="32"/>
      <c r="P28" s="32"/>
      <c r="Q28" s="35"/>
      <c r="R28" s="35"/>
      <c r="S28" s="32"/>
      <c r="T28" s="33"/>
      <c r="U28" s="34"/>
      <c r="W28" s="63"/>
    </row>
    <row r="29" spans="1:23" ht="15" hidden="1" x14ac:dyDescent="0.25">
      <c r="A29" s="38">
        <v>23</v>
      </c>
      <c r="B29" s="168"/>
      <c r="C29" s="169"/>
      <c r="D29" s="32" t="s">
        <v>106</v>
      </c>
      <c r="E29" s="32"/>
      <c r="F29" s="32" t="s">
        <v>17</v>
      </c>
      <c r="G29" s="88">
        <f t="shared" ref="G29:G37" si="11">J29*E29</f>
        <v>0</v>
      </c>
      <c r="H29" s="34"/>
      <c r="J29" s="63"/>
      <c r="K29" s="31">
        <v>23</v>
      </c>
      <c r="L29" s="167">
        <f t="shared" si="1"/>
        <v>0</v>
      </c>
      <c r="M29" s="164"/>
      <c r="N29" s="32" t="str">
        <f t="shared" ref="N29:O37" si="12">D29</f>
        <v>Jam</v>
      </c>
      <c r="O29" s="32">
        <f t="shared" si="12"/>
        <v>0</v>
      </c>
      <c r="P29" s="32"/>
      <c r="Q29" s="35">
        <f t="shared" ref="Q29:Q37" si="13">IF(O29=0,IF(P29=0,0,1),IF(P29&gt;O29,1,P29/O29))*100</f>
        <v>0</v>
      </c>
      <c r="R29" s="35"/>
      <c r="S29" s="32" t="str">
        <f t="shared" ref="S29:S37" si="14">F29</f>
        <v>-</v>
      </c>
      <c r="T29" s="33">
        <f t="shared" ref="T29:T37" si="15">+W29*P29</f>
        <v>0</v>
      </c>
      <c r="U29" s="34"/>
      <c r="W29" s="63">
        <f t="shared" si="5"/>
        <v>0</v>
      </c>
    </row>
    <row r="30" spans="1:23" ht="14.25" hidden="1" customHeight="1" x14ac:dyDescent="0.25">
      <c r="A30" s="31">
        <v>24</v>
      </c>
      <c r="B30" s="168"/>
      <c r="C30" s="169"/>
      <c r="D30" s="32" t="s">
        <v>108</v>
      </c>
      <c r="E30" s="32"/>
      <c r="F30" s="32" t="s">
        <v>17</v>
      </c>
      <c r="G30" s="88">
        <f t="shared" si="11"/>
        <v>0</v>
      </c>
      <c r="H30" s="34"/>
      <c r="J30" s="63"/>
      <c r="K30" s="31">
        <v>24</v>
      </c>
      <c r="L30" s="165">
        <f t="shared" si="1"/>
        <v>0</v>
      </c>
      <c r="M30" s="166"/>
      <c r="N30" s="32" t="str">
        <f t="shared" si="12"/>
        <v xml:space="preserve">hari </v>
      </c>
      <c r="O30" s="32">
        <f t="shared" si="12"/>
        <v>0</v>
      </c>
      <c r="P30" s="32"/>
      <c r="Q30" s="35">
        <f t="shared" si="13"/>
        <v>0</v>
      </c>
      <c r="R30" s="35"/>
      <c r="S30" s="32" t="str">
        <f t="shared" si="14"/>
        <v>-</v>
      </c>
      <c r="T30" s="33">
        <f t="shared" si="15"/>
        <v>0</v>
      </c>
      <c r="U30" s="34"/>
      <c r="W30" s="63">
        <f t="shared" si="5"/>
        <v>0</v>
      </c>
    </row>
    <row r="31" spans="1:23" ht="15" hidden="1" x14ac:dyDescent="0.25">
      <c r="A31" s="31">
        <v>25</v>
      </c>
      <c r="B31" s="167"/>
      <c r="C31" s="164"/>
      <c r="D31" s="32" t="s">
        <v>53</v>
      </c>
      <c r="E31" s="32"/>
      <c r="F31" s="32" t="s">
        <v>17</v>
      </c>
      <c r="G31" s="88">
        <f t="shared" si="11"/>
        <v>0</v>
      </c>
      <c r="H31" s="34"/>
      <c r="J31" s="63"/>
      <c r="K31" s="31">
        <v>25</v>
      </c>
      <c r="L31" s="167">
        <f t="shared" si="1"/>
        <v>0</v>
      </c>
      <c r="M31" s="164"/>
      <c r="N31" s="32" t="str">
        <f t="shared" si="12"/>
        <v>hari</v>
      </c>
      <c r="O31" s="32">
        <f t="shared" si="12"/>
        <v>0</v>
      </c>
      <c r="P31" s="32"/>
      <c r="Q31" s="35">
        <f t="shared" si="13"/>
        <v>0</v>
      </c>
      <c r="R31" s="35"/>
      <c r="S31" s="32" t="str">
        <f t="shared" si="14"/>
        <v>-</v>
      </c>
      <c r="T31" s="33">
        <f t="shared" si="15"/>
        <v>0</v>
      </c>
      <c r="U31" s="34"/>
      <c r="W31" s="63">
        <f t="shared" si="5"/>
        <v>0</v>
      </c>
    </row>
    <row r="32" spans="1:23" ht="15" hidden="1" x14ac:dyDescent="0.25">
      <c r="A32" s="31">
        <v>26</v>
      </c>
      <c r="B32" s="163"/>
      <c r="C32" s="164"/>
      <c r="D32" s="32" t="s">
        <v>106</v>
      </c>
      <c r="E32" s="32"/>
      <c r="F32" s="32" t="s">
        <v>17</v>
      </c>
      <c r="G32" s="88">
        <f t="shared" si="11"/>
        <v>0</v>
      </c>
      <c r="H32" s="34"/>
      <c r="J32" s="63"/>
      <c r="K32" s="31">
        <v>26</v>
      </c>
      <c r="L32" s="167">
        <f t="shared" si="1"/>
        <v>0</v>
      </c>
      <c r="M32" s="164"/>
      <c r="N32" s="32" t="str">
        <f t="shared" si="12"/>
        <v>Jam</v>
      </c>
      <c r="O32" s="32">
        <f t="shared" si="12"/>
        <v>0</v>
      </c>
      <c r="P32" s="32"/>
      <c r="Q32" s="35">
        <f t="shared" si="13"/>
        <v>0</v>
      </c>
      <c r="R32" s="35"/>
      <c r="S32" s="32" t="str">
        <f t="shared" si="14"/>
        <v>-</v>
      </c>
      <c r="T32" s="33">
        <f t="shared" si="15"/>
        <v>0</v>
      </c>
      <c r="U32" s="34"/>
      <c r="W32" s="63">
        <f t="shared" si="5"/>
        <v>0</v>
      </c>
    </row>
    <row r="33" spans="1:23" ht="14.25" hidden="1" customHeight="1" x14ac:dyDescent="0.25">
      <c r="A33" s="31">
        <v>27</v>
      </c>
      <c r="B33" s="163"/>
      <c r="C33" s="164"/>
      <c r="D33" s="32" t="s">
        <v>53</v>
      </c>
      <c r="E33" s="32"/>
      <c r="F33" s="32" t="s">
        <v>17</v>
      </c>
      <c r="G33" s="88">
        <f t="shared" si="11"/>
        <v>0</v>
      </c>
      <c r="H33" s="34"/>
      <c r="J33" s="63"/>
      <c r="K33" s="31">
        <v>27</v>
      </c>
      <c r="L33" s="165">
        <f t="shared" si="1"/>
        <v>0</v>
      </c>
      <c r="M33" s="166"/>
      <c r="N33" s="32" t="str">
        <f t="shared" si="12"/>
        <v>hari</v>
      </c>
      <c r="O33" s="32">
        <f t="shared" si="12"/>
        <v>0</v>
      </c>
      <c r="P33" s="32"/>
      <c r="Q33" s="35">
        <f t="shared" si="13"/>
        <v>0</v>
      </c>
      <c r="R33" s="35"/>
      <c r="S33" s="32" t="str">
        <f t="shared" si="14"/>
        <v>-</v>
      </c>
      <c r="T33" s="33">
        <f t="shared" si="15"/>
        <v>0</v>
      </c>
      <c r="U33" s="34"/>
      <c r="W33" s="63">
        <f t="shared" si="5"/>
        <v>0</v>
      </c>
    </row>
    <row r="34" spans="1:23" ht="25.5" hidden="1" customHeight="1" x14ac:dyDescent="0.25">
      <c r="A34" s="38">
        <v>28</v>
      </c>
      <c r="B34" s="40"/>
      <c r="C34" s="41"/>
      <c r="D34" s="32"/>
      <c r="E34" s="32"/>
      <c r="F34" s="32"/>
      <c r="G34" s="88">
        <f t="shared" si="11"/>
        <v>0</v>
      </c>
      <c r="H34" s="34"/>
      <c r="J34" s="63"/>
      <c r="K34" s="31">
        <v>28</v>
      </c>
      <c r="L34" s="167">
        <f t="shared" si="1"/>
        <v>0</v>
      </c>
      <c r="M34" s="164"/>
      <c r="N34" s="32">
        <f t="shared" si="12"/>
        <v>0</v>
      </c>
      <c r="O34" s="32">
        <f t="shared" si="12"/>
        <v>0</v>
      </c>
      <c r="P34" s="32"/>
      <c r="Q34" s="35">
        <f t="shared" si="13"/>
        <v>0</v>
      </c>
      <c r="R34" s="35"/>
      <c r="S34" s="32">
        <f t="shared" si="14"/>
        <v>0</v>
      </c>
      <c r="T34" s="33">
        <f t="shared" si="15"/>
        <v>0</v>
      </c>
      <c r="U34" s="34"/>
      <c r="W34" s="63">
        <f t="shared" si="5"/>
        <v>0</v>
      </c>
    </row>
    <row r="35" spans="1:23" ht="25.5" hidden="1" customHeight="1" x14ac:dyDescent="0.25">
      <c r="A35" s="38">
        <v>29</v>
      </c>
      <c r="B35" s="40"/>
      <c r="C35" s="39"/>
      <c r="D35" s="32"/>
      <c r="E35" s="32"/>
      <c r="F35" s="32" t="s">
        <v>17</v>
      </c>
      <c r="G35" s="88">
        <f t="shared" si="11"/>
        <v>0</v>
      </c>
      <c r="H35" s="34"/>
      <c r="J35" s="63"/>
      <c r="K35" s="31">
        <v>29</v>
      </c>
      <c r="L35" s="167">
        <f t="shared" si="1"/>
        <v>0</v>
      </c>
      <c r="M35" s="164"/>
      <c r="N35" s="32">
        <f t="shared" si="12"/>
        <v>0</v>
      </c>
      <c r="O35" s="32">
        <f t="shared" si="12"/>
        <v>0</v>
      </c>
      <c r="P35" s="32"/>
      <c r="Q35" s="35">
        <f t="shared" si="13"/>
        <v>0</v>
      </c>
      <c r="R35" s="35"/>
      <c r="S35" s="32" t="str">
        <f t="shared" si="14"/>
        <v>-</v>
      </c>
      <c r="T35" s="33">
        <f t="shared" si="15"/>
        <v>0</v>
      </c>
      <c r="U35" s="34"/>
      <c r="W35" s="63">
        <f t="shared" si="5"/>
        <v>0</v>
      </c>
    </row>
    <row r="36" spans="1:23" ht="25.5" hidden="1" customHeight="1" x14ac:dyDescent="0.25">
      <c r="A36" s="38">
        <v>30</v>
      </c>
      <c r="B36" s="40"/>
      <c r="C36" s="39"/>
      <c r="D36" s="32"/>
      <c r="E36" s="32"/>
      <c r="F36" s="32" t="s">
        <v>17</v>
      </c>
      <c r="G36" s="88">
        <f t="shared" si="11"/>
        <v>0</v>
      </c>
      <c r="H36" s="34"/>
      <c r="J36" s="63"/>
      <c r="K36" s="31">
        <v>30</v>
      </c>
      <c r="L36" s="167">
        <f t="shared" si="1"/>
        <v>0</v>
      </c>
      <c r="M36" s="164"/>
      <c r="N36" s="32">
        <f t="shared" si="12"/>
        <v>0</v>
      </c>
      <c r="O36" s="32">
        <f t="shared" si="12"/>
        <v>0</v>
      </c>
      <c r="P36" s="32"/>
      <c r="Q36" s="35">
        <f t="shared" si="13"/>
        <v>0</v>
      </c>
      <c r="R36" s="35"/>
      <c r="S36" s="32" t="str">
        <f t="shared" si="14"/>
        <v>-</v>
      </c>
      <c r="T36" s="33">
        <f t="shared" si="15"/>
        <v>0</v>
      </c>
      <c r="U36" s="34"/>
      <c r="W36" s="63">
        <f t="shared" si="5"/>
        <v>0</v>
      </c>
    </row>
    <row r="37" spans="1:23" ht="15" hidden="1" x14ac:dyDescent="0.25">
      <c r="A37" s="38">
        <v>30</v>
      </c>
      <c r="B37" s="40"/>
      <c r="C37" s="39"/>
      <c r="D37" s="32"/>
      <c r="E37" s="32"/>
      <c r="F37" s="32"/>
      <c r="G37" s="88">
        <f t="shared" si="11"/>
        <v>0</v>
      </c>
      <c r="H37" s="34"/>
      <c r="J37" s="63"/>
      <c r="K37" s="31">
        <v>31</v>
      </c>
      <c r="L37" s="167">
        <f t="shared" si="1"/>
        <v>0</v>
      </c>
      <c r="M37" s="164"/>
      <c r="N37" s="32">
        <f t="shared" si="12"/>
        <v>0</v>
      </c>
      <c r="O37" s="32">
        <f t="shared" si="12"/>
        <v>0</v>
      </c>
      <c r="P37" s="32"/>
      <c r="Q37" s="35">
        <f t="shared" si="13"/>
        <v>0</v>
      </c>
      <c r="R37" s="35"/>
      <c r="S37" s="32">
        <f t="shared" si="14"/>
        <v>0</v>
      </c>
      <c r="T37" s="33">
        <f t="shared" si="15"/>
        <v>0</v>
      </c>
      <c r="U37" s="34"/>
      <c r="W37" s="63">
        <f t="shared" si="5"/>
        <v>0</v>
      </c>
    </row>
    <row r="38" spans="1:23" ht="6" customHeight="1" x14ac:dyDescent="0.25">
      <c r="A38" s="31"/>
      <c r="B38" s="161"/>
      <c r="C38" s="162"/>
      <c r="D38" s="32"/>
      <c r="E38" s="32"/>
      <c r="F38" s="32"/>
      <c r="G38" s="89"/>
      <c r="H38" s="34"/>
      <c r="J38" s="63"/>
      <c r="K38" s="31"/>
      <c r="L38" s="161"/>
      <c r="M38" s="162"/>
      <c r="N38" s="32"/>
      <c r="O38" s="32"/>
      <c r="P38" s="32"/>
      <c r="Q38" s="35"/>
      <c r="R38" s="35"/>
      <c r="S38" s="32"/>
      <c r="T38" s="35"/>
      <c r="U38" s="34"/>
      <c r="W38" s="63"/>
    </row>
    <row r="39" spans="1:23" s="25" customFormat="1" x14ac:dyDescent="0.2">
      <c r="A39" s="170" t="s">
        <v>38</v>
      </c>
      <c r="B39" s="171"/>
      <c r="C39" s="172"/>
      <c r="D39" s="42"/>
      <c r="E39" s="42"/>
      <c r="F39" s="42"/>
      <c r="G39" s="42"/>
      <c r="H39" s="42"/>
      <c r="J39" s="63"/>
      <c r="K39" s="170" t="s">
        <v>38</v>
      </c>
      <c r="L39" s="171"/>
      <c r="M39" s="172"/>
      <c r="N39" s="42"/>
      <c r="O39" s="42"/>
      <c r="P39" s="42"/>
      <c r="Q39" s="42"/>
      <c r="R39" s="42"/>
      <c r="S39" s="42"/>
      <c r="T39" s="42"/>
      <c r="U39" s="42"/>
      <c r="W39" s="63"/>
    </row>
    <row r="40" spans="1:23" ht="13.5" customHeight="1" x14ac:dyDescent="0.25">
      <c r="A40" s="31">
        <v>1</v>
      </c>
      <c r="B40" s="161" t="s">
        <v>114</v>
      </c>
      <c r="C40" s="162"/>
      <c r="D40" s="36" t="s">
        <v>17</v>
      </c>
      <c r="E40" s="36" t="s">
        <v>17</v>
      </c>
      <c r="F40" s="35" t="s">
        <v>17</v>
      </c>
      <c r="G40" s="35" t="s">
        <v>17</v>
      </c>
      <c r="H40" s="34"/>
      <c r="J40" s="63">
        <v>1</v>
      </c>
      <c r="K40" s="31">
        <v>1</v>
      </c>
      <c r="L40" s="161" t="str">
        <f>B40</f>
        <v>Menjadi anggota Tim Zona Integritas dan Reformasi Birokrasi</v>
      </c>
      <c r="M40" s="162"/>
      <c r="N40" s="36" t="str">
        <f>D40</f>
        <v>-</v>
      </c>
      <c r="O40" s="36" t="str">
        <f>E40</f>
        <v>-</v>
      </c>
      <c r="P40" s="36" t="str">
        <f>F40</f>
        <v>-</v>
      </c>
      <c r="Q40" s="35" t="s">
        <v>17</v>
      </c>
      <c r="R40" s="35" t="s">
        <v>17</v>
      </c>
      <c r="S40" s="32" t="str">
        <f>F40</f>
        <v>-</v>
      </c>
      <c r="T40" s="33" t="s">
        <v>17</v>
      </c>
      <c r="U40" s="34"/>
      <c r="W40" s="63">
        <v>1</v>
      </c>
    </row>
    <row r="41" spans="1:23" ht="14.25" customHeight="1" x14ac:dyDescent="0.25">
      <c r="A41" s="31"/>
      <c r="B41" s="161"/>
      <c r="C41" s="162"/>
      <c r="D41" s="36"/>
      <c r="E41" s="36"/>
      <c r="F41" s="35"/>
      <c r="G41" s="35"/>
      <c r="H41" s="34"/>
      <c r="J41" s="63"/>
      <c r="K41" s="31"/>
      <c r="L41" s="161"/>
      <c r="M41" s="162"/>
      <c r="N41" s="36"/>
      <c r="O41" s="36"/>
      <c r="P41" s="36"/>
      <c r="Q41" s="35"/>
      <c r="R41" s="35"/>
      <c r="S41" s="32"/>
      <c r="T41" s="33"/>
      <c r="U41" s="34"/>
      <c r="W41" s="63"/>
    </row>
    <row r="42" spans="1:23" ht="14.25" hidden="1" customHeight="1" x14ac:dyDescent="0.25">
      <c r="A42" s="31">
        <v>3</v>
      </c>
      <c r="B42" s="161"/>
      <c r="C42" s="162"/>
      <c r="D42" s="36"/>
      <c r="E42" s="36"/>
      <c r="F42" s="35"/>
      <c r="G42" s="35"/>
      <c r="H42" s="34"/>
      <c r="J42" s="63"/>
      <c r="K42" s="31">
        <v>3</v>
      </c>
      <c r="L42" s="161">
        <f>B42</f>
        <v>0</v>
      </c>
      <c r="M42" s="162"/>
      <c r="N42" s="36">
        <f>D42</f>
        <v>0</v>
      </c>
      <c r="O42" s="36">
        <f>E42</f>
        <v>0</v>
      </c>
      <c r="P42" s="36"/>
      <c r="Q42" s="35"/>
      <c r="R42" s="35"/>
      <c r="S42" s="35"/>
      <c r="T42" s="35"/>
      <c r="U42" s="34"/>
      <c r="W42" s="63"/>
    </row>
    <row r="43" spans="1:23" ht="14.25" hidden="1" customHeight="1" x14ac:dyDescent="0.25">
      <c r="A43" s="31">
        <v>4</v>
      </c>
      <c r="B43" s="161"/>
      <c r="C43" s="162"/>
      <c r="D43" s="36"/>
      <c r="E43" s="36"/>
      <c r="F43" s="35"/>
      <c r="G43" s="35"/>
      <c r="H43" s="34"/>
      <c r="J43" s="63"/>
      <c r="K43" s="31">
        <v>4</v>
      </c>
      <c r="L43" s="161">
        <f>B43</f>
        <v>0</v>
      </c>
      <c r="M43" s="162"/>
      <c r="N43" s="36">
        <f>D43</f>
        <v>0</v>
      </c>
      <c r="O43" s="36">
        <f>E43</f>
        <v>0</v>
      </c>
      <c r="P43" s="36"/>
      <c r="Q43" s="35"/>
      <c r="R43" s="35"/>
      <c r="S43" s="35"/>
      <c r="T43" s="35"/>
      <c r="U43" s="34"/>
      <c r="W43" s="63"/>
    </row>
    <row r="44" spans="1:23" ht="6.75" customHeight="1" x14ac:dyDescent="0.25">
      <c r="A44" s="31"/>
      <c r="B44" s="161"/>
      <c r="C44" s="162"/>
      <c r="D44" s="36"/>
      <c r="E44" s="36"/>
      <c r="F44" s="35"/>
      <c r="G44" s="35"/>
      <c r="H44" s="34"/>
      <c r="J44" s="63"/>
      <c r="K44" s="31"/>
      <c r="L44" s="161"/>
      <c r="M44" s="162"/>
      <c r="N44" s="36"/>
      <c r="O44" s="36"/>
      <c r="P44" s="36"/>
      <c r="Q44" s="35"/>
      <c r="R44" s="35"/>
      <c r="S44" s="35"/>
      <c r="T44" s="35"/>
      <c r="U44" s="34"/>
      <c r="W44" s="63"/>
    </row>
    <row r="45" spans="1:23" ht="3.75" customHeight="1" x14ac:dyDescent="0.25">
      <c r="A45" s="31"/>
      <c r="B45" s="37"/>
      <c r="C45" s="43"/>
      <c r="D45" s="36"/>
      <c r="E45" s="36"/>
      <c r="F45" s="35"/>
      <c r="G45" s="35"/>
      <c r="H45" s="34"/>
      <c r="J45" s="63"/>
      <c r="K45" s="31"/>
      <c r="L45" s="37"/>
      <c r="M45" s="43"/>
      <c r="N45" s="36"/>
      <c r="O45" s="36"/>
      <c r="P45" s="36"/>
      <c r="Q45" s="35"/>
      <c r="R45" s="35"/>
      <c r="S45" s="35"/>
      <c r="T45" s="35"/>
      <c r="U45" s="34"/>
      <c r="W45" s="63"/>
    </row>
    <row r="46" spans="1:23" x14ac:dyDescent="0.25">
      <c r="A46" s="144" t="s">
        <v>73</v>
      </c>
      <c r="B46" s="145"/>
      <c r="C46" s="145"/>
      <c r="D46" s="145"/>
      <c r="E46" s="145"/>
      <c r="F46" s="65"/>
      <c r="G46" s="45">
        <f>SUM(G12:G40)</f>
        <v>5.1419999999999995</v>
      </c>
      <c r="H46" s="46"/>
      <c r="J46" s="63"/>
      <c r="K46" s="144" t="s">
        <v>73</v>
      </c>
      <c r="L46" s="145"/>
      <c r="M46" s="145"/>
      <c r="N46" s="145"/>
      <c r="O46" s="145"/>
      <c r="P46" s="145"/>
      <c r="Q46" s="145"/>
      <c r="R46" s="146"/>
      <c r="S46" s="65"/>
      <c r="T46" s="45">
        <f>SUM(T13:T40)</f>
        <v>5.1419999999999995</v>
      </c>
      <c r="U46" s="46"/>
      <c r="W46" s="63"/>
    </row>
    <row r="47" spans="1:23" ht="13.5" customHeight="1" x14ac:dyDescent="0.25">
      <c r="A47" s="149"/>
      <c r="B47" s="149"/>
      <c r="C47" s="149"/>
      <c r="D47" s="149"/>
      <c r="E47" s="149"/>
      <c r="F47" s="47"/>
      <c r="G47" s="150"/>
      <c r="H47" s="152"/>
      <c r="K47" s="144" t="s">
        <v>28</v>
      </c>
      <c r="L47" s="145"/>
      <c r="M47" s="145"/>
      <c r="N47" s="145"/>
      <c r="O47" s="145"/>
      <c r="P47" s="146"/>
      <c r="Q47" s="45">
        <f>AVERAGE(Q12:Q28)</f>
        <v>100</v>
      </c>
      <c r="R47" s="45">
        <f>AVERAGE(R12:R28)</f>
        <v>99</v>
      </c>
      <c r="S47" s="48"/>
      <c r="T47" s="156"/>
      <c r="U47" s="154"/>
      <c r="W47" s="64"/>
    </row>
    <row r="48" spans="1:23" ht="13.5" customHeight="1" x14ac:dyDescent="0.25">
      <c r="A48" s="158"/>
      <c r="B48" s="158"/>
      <c r="C48" s="158"/>
      <c r="D48" s="158"/>
      <c r="E48" s="158"/>
      <c r="F48" s="66"/>
      <c r="G48" s="151"/>
      <c r="H48" s="153"/>
      <c r="K48" s="144" t="s">
        <v>29</v>
      </c>
      <c r="L48" s="145"/>
      <c r="M48" s="145"/>
      <c r="N48" s="145"/>
      <c r="O48" s="145"/>
      <c r="P48" s="146"/>
      <c r="Q48" s="159">
        <f>AVERAGE(Q47:R47)</f>
        <v>99.5</v>
      </c>
      <c r="R48" s="160"/>
      <c r="S48" s="50"/>
      <c r="T48" s="157"/>
      <c r="U48" s="155"/>
    </row>
    <row r="49" spans="1:21" s="25" customFormat="1" ht="5.25" customHeight="1" x14ac:dyDescent="0.25">
      <c r="A49" s="51"/>
      <c r="B49" s="51"/>
      <c r="C49" s="51"/>
      <c r="D49" s="51"/>
      <c r="E49" s="51"/>
      <c r="F49" s="52"/>
      <c r="G49" s="52"/>
      <c r="H49" s="53"/>
      <c r="K49" s="51"/>
      <c r="L49" s="51"/>
      <c r="M49" s="51"/>
      <c r="N49" s="51"/>
      <c r="O49" s="51"/>
      <c r="P49" s="51"/>
      <c r="Q49" s="52"/>
      <c r="R49" s="52"/>
      <c r="S49" s="52"/>
      <c r="T49" s="52"/>
      <c r="U49" s="53"/>
    </row>
    <row r="50" spans="1:21" ht="12.75" customHeight="1" x14ac:dyDescent="0.2">
      <c r="A50" s="54"/>
      <c r="B50" s="55" t="s">
        <v>103</v>
      </c>
      <c r="C50" s="56"/>
      <c r="D50" s="54"/>
      <c r="F50" s="54"/>
      <c r="G50" s="54"/>
      <c r="H50" s="57"/>
      <c r="K50" s="54"/>
      <c r="L50" s="58" t="s">
        <v>35</v>
      </c>
      <c r="M50" s="56"/>
      <c r="N50" s="54"/>
      <c r="Q50" s="54"/>
      <c r="R50" s="54"/>
      <c r="S50" s="54"/>
      <c r="T50" s="54"/>
      <c r="U50" s="57"/>
    </row>
    <row r="51" spans="1:21" x14ac:dyDescent="0.2">
      <c r="A51" s="54"/>
      <c r="B51" s="59" t="s">
        <v>116</v>
      </c>
      <c r="C51" s="60"/>
      <c r="D51" s="54"/>
      <c r="F51" s="54"/>
      <c r="G51" s="54"/>
      <c r="H51" s="57"/>
      <c r="K51" s="54"/>
      <c r="L51" s="59" t="s">
        <v>137</v>
      </c>
      <c r="M51" s="60"/>
      <c r="N51" s="54"/>
      <c r="Q51" s="54"/>
      <c r="R51" s="54"/>
      <c r="S51" s="54"/>
      <c r="T51" s="54"/>
      <c r="U51" s="57"/>
    </row>
    <row r="52" spans="1:21" ht="3" customHeight="1" x14ac:dyDescent="0.25">
      <c r="A52" s="54"/>
      <c r="B52" s="54"/>
      <c r="C52" s="54"/>
      <c r="D52" s="54"/>
      <c r="E52" s="54"/>
      <c r="F52" s="54"/>
      <c r="G52" s="54"/>
      <c r="H52" s="57"/>
      <c r="K52" s="54"/>
      <c r="L52" s="54"/>
      <c r="M52" s="54"/>
      <c r="N52" s="54"/>
      <c r="O52" s="54"/>
      <c r="P52" s="54"/>
      <c r="Q52" s="54"/>
      <c r="R52" s="54"/>
      <c r="S52" s="54"/>
      <c r="T52" s="54"/>
      <c r="U52" s="57"/>
    </row>
    <row r="53" spans="1:21" x14ac:dyDescent="0.25">
      <c r="A53" s="54"/>
      <c r="C53" s="60" t="s">
        <v>7</v>
      </c>
      <c r="D53" s="54"/>
      <c r="G53" s="60" t="s">
        <v>6</v>
      </c>
      <c r="K53" s="54"/>
      <c r="M53" s="60" t="s">
        <v>7</v>
      </c>
      <c r="N53" s="54"/>
      <c r="Q53" s="60"/>
      <c r="R53" s="60"/>
      <c r="T53" s="60" t="s">
        <v>6</v>
      </c>
      <c r="U53" s="57"/>
    </row>
    <row r="54" spans="1:21" ht="6.75" customHeight="1" x14ac:dyDescent="0.25">
      <c r="A54" s="54"/>
      <c r="C54" s="60"/>
      <c r="D54" s="54"/>
      <c r="G54" s="60"/>
      <c r="K54" s="54"/>
      <c r="M54" s="60"/>
      <c r="N54" s="54"/>
      <c r="Q54" s="60"/>
      <c r="R54" s="60"/>
      <c r="T54" s="60"/>
      <c r="U54" s="57"/>
    </row>
    <row r="55" spans="1:21" ht="6.75" customHeight="1" x14ac:dyDescent="0.25">
      <c r="A55" s="54"/>
      <c r="C55" s="60"/>
      <c r="D55" s="54"/>
      <c r="G55" s="60"/>
      <c r="K55" s="54"/>
      <c r="M55" s="60"/>
      <c r="N55" s="54"/>
      <c r="Q55" s="60"/>
      <c r="R55" s="60"/>
      <c r="T55" s="60"/>
      <c r="U55" s="57"/>
    </row>
    <row r="56" spans="1:21" ht="6.75" customHeight="1" x14ac:dyDescent="0.25">
      <c r="A56" s="54"/>
      <c r="C56" s="60"/>
      <c r="D56" s="54"/>
      <c r="G56" s="60"/>
      <c r="K56" s="54"/>
      <c r="M56" s="60"/>
      <c r="N56" s="54"/>
      <c r="Q56" s="60"/>
      <c r="R56" s="60"/>
      <c r="T56" s="60"/>
      <c r="U56" s="57"/>
    </row>
    <row r="57" spans="1:21" ht="6.75" customHeight="1" x14ac:dyDescent="0.25">
      <c r="A57" s="54"/>
      <c r="C57" s="60"/>
      <c r="D57" s="54"/>
      <c r="G57" s="60"/>
      <c r="K57" s="54"/>
      <c r="M57" s="60"/>
      <c r="N57" s="54"/>
      <c r="Q57" s="60"/>
      <c r="R57" s="60"/>
      <c r="T57" s="60"/>
      <c r="U57" s="57"/>
    </row>
    <row r="58" spans="1:21" ht="6.75" customHeight="1" x14ac:dyDescent="0.25">
      <c r="A58" s="54"/>
      <c r="C58" s="60"/>
      <c r="D58" s="54"/>
      <c r="G58" s="60"/>
      <c r="K58" s="54"/>
      <c r="M58" s="60"/>
      <c r="N58" s="54"/>
      <c r="Q58" s="60"/>
      <c r="R58" s="60"/>
      <c r="T58" s="60"/>
      <c r="U58" s="57"/>
    </row>
    <row r="59" spans="1:21" ht="6.75" customHeight="1" x14ac:dyDescent="0.25">
      <c r="A59" s="54"/>
      <c r="C59" s="60"/>
      <c r="D59" s="54"/>
      <c r="G59" s="60"/>
      <c r="K59" s="54"/>
      <c r="M59" s="60"/>
      <c r="N59" s="54"/>
      <c r="Q59" s="60"/>
      <c r="R59" s="60"/>
      <c r="T59" s="60"/>
      <c r="U59" s="57"/>
    </row>
    <row r="60" spans="1:21" ht="6.75" customHeight="1" x14ac:dyDescent="0.25">
      <c r="A60" s="54"/>
      <c r="C60" s="61"/>
      <c r="D60" s="54"/>
      <c r="G60" s="60"/>
      <c r="K60" s="54"/>
      <c r="M60" s="61"/>
      <c r="N60" s="54"/>
      <c r="Q60" s="60"/>
      <c r="R60" s="54"/>
      <c r="T60" s="60"/>
      <c r="U60" s="57"/>
    </row>
    <row r="61" spans="1:21" x14ac:dyDescent="0.25">
      <c r="A61" s="54"/>
      <c r="C61" s="60" t="s">
        <v>121</v>
      </c>
      <c r="D61" s="54"/>
      <c r="G61" s="60" t="str">
        <f>'Januari 2022'!G71</f>
        <v>(Toto Abdul Fatah, S.ST, M.Si)</v>
      </c>
      <c r="K61" s="54"/>
      <c r="M61" s="60" t="str">
        <f>C61</f>
        <v>(Budi Hartono,S.ST, M.Si)</v>
      </c>
      <c r="N61" s="54"/>
      <c r="Q61" s="60"/>
      <c r="R61" s="60"/>
      <c r="T61" s="60" t="str">
        <f>G61</f>
        <v>(Toto Abdul Fatah, S.ST, M.Si)</v>
      </c>
      <c r="U61" s="57"/>
    </row>
    <row r="62" spans="1:21" x14ac:dyDescent="0.25">
      <c r="A62" s="54"/>
      <c r="C62" s="60" t="s">
        <v>122</v>
      </c>
      <c r="D62" s="54"/>
      <c r="G62" s="60" t="str">
        <f>'Januari 2022'!G72</f>
        <v>NIP. 19750325 199612 1 001</v>
      </c>
      <c r="K62" s="54"/>
      <c r="M62" s="60" t="str">
        <f>C62</f>
        <v>NIP. 19840702 200902 1 001</v>
      </c>
      <c r="N62" s="54"/>
      <c r="Q62" s="60"/>
      <c r="R62" s="60"/>
      <c r="T62" s="60" t="str">
        <f>G62</f>
        <v>NIP. 19750325 199612 1 001</v>
      </c>
      <c r="U62" s="57"/>
    </row>
    <row r="63" spans="1:21" x14ac:dyDescent="0.25">
      <c r="A63" s="54"/>
      <c r="B63" s="54"/>
      <c r="C63" s="54"/>
      <c r="D63" s="54"/>
      <c r="E63" s="54"/>
      <c r="F63" s="54"/>
      <c r="G63" s="54"/>
      <c r="H63" s="57"/>
      <c r="K63" s="54"/>
      <c r="L63" s="54"/>
      <c r="M63" s="54"/>
      <c r="N63" s="54"/>
      <c r="O63" s="54"/>
      <c r="P63" s="54"/>
      <c r="Q63" s="54"/>
      <c r="R63" s="54"/>
      <c r="S63" s="54"/>
      <c r="T63" s="54"/>
      <c r="U63" s="57"/>
    </row>
    <row r="64" spans="1:21" x14ac:dyDescent="0.2">
      <c r="G64" s="62"/>
    </row>
  </sheetData>
  <mergeCells count="81">
    <mergeCell ref="T47:T48"/>
    <mergeCell ref="U47:U48"/>
    <mergeCell ref="A48:E48"/>
    <mergeCell ref="K48:P48"/>
    <mergeCell ref="Q48:R48"/>
    <mergeCell ref="B44:C44"/>
    <mergeCell ref="L44:M44"/>
    <mergeCell ref="A46:E46"/>
    <mergeCell ref="K46:R46"/>
    <mergeCell ref="A47:E47"/>
    <mergeCell ref="G47:G48"/>
    <mergeCell ref="H47:H48"/>
    <mergeCell ref="K47:P47"/>
    <mergeCell ref="B41:C41"/>
    <mergeCell ref="L41:M41"/>
    <mergeCell ref="B42:C42"/>
    <mergeCell ref="L42:M42"/>
    <mergeCell ref="B43:C43"/>
    <mergeCell ref="L43:M43"/>
    <mergeCell ref="B38:C38"/>
    <mergeCell ref="L38:M38"/>
    <mergeCell ref="A39:C39"/>
    <mergeCell ref="K39:M39"/>
    <mergeCell ref="B40:C40"/>
    <mergeCell ref="L40:M40"/>
    <mergeCell ref="L37:M37"/>
    <mergeCell ref="B30:C30"/>
    <mergeCell ref="L30:M30"/>
    <mergeCell ref="B31:C31"/>
    <mergeCell ref="L31:M31"/>
    <mergeCell ref="B32:C32"/>
    <mergeCell ref="L32:M32"/>
    <mergeCell ref="B33:C33"/>
    <mergeCell ref="L33:M33"/>
    <mergeCell ref="L34:M34"/>
    <mergeCell ref="L35:M35"/>
    <mergeCell ref="L36:M36"/>
    <mergeCell ref="B27:C27"/>
    <mergeCell ref="L27:M27"/>
    <mergeCell ref="B28:C28"/>
    <mergeCell ref="L28:M28"/>
    <mergeCell ref="B29:C29"/>
    <mergeCell ref="L29:M29"/>
    <mergeCell ref="B24:C24"/>
    <mergeCell ref="L24:M24"/>
    <mergeCell ref="B25:C25"/>
    <mergeCell ref="L25:M25"/>
    <mergeCell ref="B26:C26"/>
    <mergeCell ref="L26:M26"/>
    <mergeCell ref="B21:C21"/>
    <mergeCell ref="L21:M21"/>
    <mergeCell ref="B22:C22"/>
    <mergeCell ref="L22:M22"/>
    <mergeCell ref="B23:C23"/>
    <mergeCell ref="L23:M23"/>
    <mergeCell ref="B18:C18"/>
    <mergeCell ref="L18:M18"/>
    <mergeCell ref="B19:C19"/>
    <mergeCell ref="L19:M19"/>
    <mergeCell ref="B20:C20"/>
    <mergeCell ref="L20:M20"/>
    <mergeCell ref="B11:C11"/>
    <mergeCell ref="L11:M11"/>
    <mergeCell ref="A12:C12"/>
    <mergeCell ref="K12:M12"/>
    <mergeCell ref="N9:N10"/>
    <mergeCell ref="A2:H2"/>
    <mergeCell ref="K2:U2"/>
    <mergeCell ref="A9:A10"/>
    <mergeCell ref="B9:C10"/>
    <mergeCell ref="D9:D10"/>
    <mergeCell ref="F9:F10"/>
    <mergeCell ref="G9:G10"/>
    <mergeCell ref="H9:H10"/>
    <mergeCell ref="K9:K10"/>
    <mergeCell ref="L9:M10"/>
    <mergeCell ref="O9:Q9"/>
    <mergeCell ref="R9:R10"/>
    <mergeCell ref="S9:S10"/>
    <mergeCell ref="T9:T10"/>
    <mergeCell ref="U9:U10"/>
  </mergeCells>
  <printOptions horizontalCentered="1"/>
  <pageMargins left="0.2" right="0.2" top="0.25" bottom="0.15" header="0.3" footer="0.3"/>
  <pageSetup paperSize="9" scale="7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topLeftCell="C32" zoomScaleNormal="100" workbookViewId="0">
      <selection activeCell="F15" sqref="F15:F31"/>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158</v>
      </c>
      <c r="K7" s="20" t="s">
        <v>20</v>
      </c>
      <c r="L7" s="20"/>
      <c r="M7" s="20" t="str">
        <f>C7</f>
        <v>:  1 - 31 Maret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31">
        <v>1</v>
      </c>
      <c r="B13" s="69" t="s">
        <v>172</v>
      </c>
      <c r="C13" s="70"/>
      <c r="D13" s="32" t="s">
        <v>107</v>
      </c>
      <c r="E13" s="32">
        <v>3</v>
      </c>
      <c r="F13" s="32" t="s">
        <v>17</v>
      </c>
      <c r="G13" s="33">
        <f>J13*E13</f>
        <v>0</v>
      </c>
      <c r="H13" s="34"/>
      <c r="J13" s="63"/>
      <c r="K13" s="31">
        <v>1</v>
      </c>
      <c r="L13" s="71" t="str">
        <f t="shared" ref="L13:L42" si="1">B13</f>
        <v>Monitoring Survei Harga Produsen (HPJ, HPT, HPS) Maret 2022</v>
      </c>
      <c r="M13" s="72"/>
      <c r="N13" s="32" t="str">
        <f t="shared" ref="N13:O32" si="2">D13</f>
        <v>Kegiatan</v>
      </c>
      <c r="O13" s="32">
        <f t="shared" si="2"/>
        <v>3</v>
      </c>
      <c r="P13" s="32">
        <v>3</v>
      </c>
      <c r="Q13" s="35">
        <f t="shared" ref="Q13:Q32" si="3">IF(O13=0,IF(P13=0,0,1),IF(P13&gt;O13,1,P13/O13))*100</f>
        <v>100</v>
      </c>
      <c r="R13" s="35">
        <v>99</v>
      </c>
      <c r="S13" s="32" t="str">
        <f t="shared" ref="S13:S32" si="4">F13</f>
        <v>-</v>
      </c>
      <c r="T13" s="33">
        <f>+P13*W13</f>
        <v>0</v>
      </c>
      <c r="U13" s="34"/>
      <c r="W13" s="63">
        <f t="shared" ref="W13:W42" si="5">J13</f>
        <v>0</v>
      </c>
    </row>
    <row r="14" spans="1:23" ht="15" customHeight="1" x14ac:dyDescent="0.2">
      <c r="A14" s="31">
        <v>2</v>
      </c>
      <c r="B14" s="69" t="s">
        <v>173</v>
      </c>
      <c r="C14" s="70"/>
      <c r="D14" s="32" t="s">
        <v>107</v>
      </c>
      <c r="E14" s="32">
        <v>2</v>
      </c>
      <c r="F14" s="32" t="s">
        <v>17</v>
      </c>
      <c r="G14" s="33">
        <f t="shared" ref="G14:G27" si="6">J14*E14</f>
        <v>0</v>
      </c>
      <c r="H14" s="34"/>
      <c r="J14" s="63"/>
      <c r="K14" s="31">
        <v>2</v>
      </c>
      <c r="L14" s="71" t="str">
        <f t="shared" si="1"/>
        <v>Monitoring Survei Harga Perdesaan dan HKD Maret 2022</v>
      </c>
      <c r="M14" s="72"/>
      <c r="N14" s="32" t="str">
        <f t="shared" si="2"/>
        <v>Kegiatan</v>
      </c>
      <c r="O14" s="32">
        <f t="shared" si="2"/>
        <v>2</v>
      </c>
      <c r="P14" s="32">
        <v>2</v>
      </c>
      <c r="Q14" s="35">
        <f t="shared" si="3"/>
        <v>100</v>
      </c>
      <c r="R14" s="35">
        <v>99</v>
      </c>
      <c r="S14" s="32" t="str">
        <f t="shared" si="4"/>
        <v>-</v>
      </c>
      <c r="T14" s="33">
        <f>+P14*W14</f>
        <v>0</v>
      </c>
      <c r="U14" s="34"/>
      <c r="W14" s="63">
        <f t="shared" si="5"/>
        <v>0</v>
      </c>
    </row>
    <row r="15" spans="1:23" ht="15" customHeight="1" x14ac:dyDescent="0.2">
      <c r="A15" s="31">
        <v>3</v>
      </c>
      <c r="B15" s="69" t="s">
        <v>174</v>
      </c>
      <c r="C15" s="70"/>
      <c r="D15" s="32" t="s">
        <v>107</v>
      </c>
      <c r="E15" s="32">
        <v>2</v>
      </c>
      <c r="F15" s="87" t="s">
        <v>17</v>
      </c>
      <c r="G15" s="33">
        <f t="shared" si="6"/>
        <v>0</v>
      </c>
      <c r="H15" s="34"/>
      <c r="J15" s="63"/>
      <c r="K15" s="31">
        <v>3</v>
      </c>
      <c r="L15" s="71" t="str">
        <f t="shared" si="1"/>
        <v>Monitoring Survei HPG dan HPBG Maret 2022</v>
      </c>
      <c r="M15" s="72"/>
      <c r="N15" s="32" t="str">
        <f t="shared" si="2"/>
        <v>Kegiatan</v>
      </c>
      <c r="O15" s="32">
        <f t="shared" si="2"/>
        <v>2</v>
      </c>
      <c r="P15" s="32">
        <v>2</v>
      </c>
      <c r="Q15" s="35">
        <f t="shared" si="3"/>
        <v>100</v>
      </c>
      <c r="R15" s="35">
        <v>99</v>
      </c>
      <c r="S15" s="32" t="str">
        <f t="shared" si="4"/>
        <v>-</v>
      </c>
      <c r="T15" s="33">
        <f>+P15*W15</f>
        <v>0</v>
      </c>
      <c r="U15" s="34"/>
      <c r="W15" s="63">
        <f t="shared" si="5"/>
        <v>0</v>
      </c>
    </row>
    <row r="16" spans="1:23" ht="15" customHeight="1" x14ac:dyDescent="0.2">
      <c r="A16" s="31">
        <v>4</v>
      </c>
      <c r="B16" s="69" t="s">
        <v>160</v>
      </c>
      <c r="C16" s="70"/>
      <c r="D16" s="32" t="s">
        <v>140</v>
      </c>
      <c r="E16" s="32">
        <v>30</v>
      </c>
      <c r="F16" s="87" t="s">
        <v>155</v>
      </c>
      <c r="G16" s="33">
        <f t="shared" si="6"/>
        <v>0.06</v>
      </c>
      <c r="H16" s="34"/>
      <c r="J16" s="63">
        <v>2E-3</v>
      </c>
      <c r="K16" s="31">
        <v>4</v>
      </c>
      <c r="L16" s="71" t="str">
        <f>B16</f>
        <v>Memeriksa dokumen SHPBG Maret 2022 and approve data</v>
      </c>
      <c r="M16" s="72"/>
      <c r="N16" s="32" t="str">
        <f t="shared" si="2"/>
        <v>Dokumen</v>
      </c>
      <c r="O16" s="32">
        <f t="shared" si="2"/>
        <v>30</v>
      </c>
      <c r="P16" s="32">
        <v>30</v>
      </c>
      <c r="Q16" s="35">
        <f t="shared" si="3"/>
        <v>100</v>
      </c>
      <c r="R16" s="35">
        <v>99</v>
      </c>
      <c r="S16" s="32" t="str">
        <f t="shared" si="4"/>
        <v xml:space="preserve">II.B.6.a. </v>
      </c>
      <c r="T16" s="33">
        <f>+P16*W16</f>
        <v>0.06</v>
      </c>
      <c r="U16" s="34"/>
      <c r="W16" s="63">
        <f t="shared" si="5"/>
        <v>2E-3</v>
      </c>
    </row>
    <row r="17" spans="1:23" ht="15" customHeight="1" x14ac:dyDescent="0.2">
      <c r="A17" s="31">
        <v>5</v>
      </c>
      <c r="B17" s="69" t="s">
        <v>161</v>
      </c>
      <c r="C17" s="70"/>
      <c r="D17" s="32" t="s">
        <v>140</v>
      </c>
      <c r="E17" s="32">
        <v>17</v>
      </c>
      <c r="F17" s="87" t="s">
        <v>155</v>
      </c>
      <c r="G17" s="33">
        <f t="shared" si="6"/>
        <v>3.4000000000000002E-2</v>
      </c>
      <c r="H17" s="34"/>
      <c r="J17" s="63">
        <v>2E-3</v>
      </c>
      <c r="K17" s="31">
        <v>5</v>
      </c>
      <c r="L17" s="71" t="str">
        <f>B17</f>
        <v>Memeriksa dokumen SHPG Maret 2022 and approve data</v>
      </c>
      <c r="M17" s="72"/>
      <c r="N17" s="32" t="str">
        <f t="shared" si="2"/>
        <v>Dokumen</v>
      </c>
      <c r="O17" s="32">
        <f t="shared" si="2"/>
        <v>17</v>
      </c>
      <c r="P17" s="32">
        <v>17</v>
      </c>
      <c r="Q17" s="35">
        <f t="shared" si="3"/>
        <v>100</v>
      </c>
      <c r="R17" s="35">
        <v>99</v>
      </c>
      <c r="S17" s="32" t="str">
        <f t="shared" si="4"/>
        <v xml:space="preserve">II.B.6.a. </v>
      </c>
      <c r="T17" s="33">
        <f>+P17*W17</f>
        <v>3.4000000000000002E-2</v>
      </c>
      <c r="U17" s="34"/>
      <c r="W17" s="63">
        <f t="shared" si="5"/>
        <v>2E-3</v>
      </c>
    </row>
    <row r="18" spans="1:23" ht="15" customHeight="1" x14ac:dyDescent="0.25">
      <c r="A18" s="31">
        <v>6</v>
      </c>
      <c r="B18" s="107" t="s">
        <v>182</v>
      </c>
      <c r="C18" s="130"/>
      <c r="D18" s="32" t="s">
        <v>140</v>
      </c>
      <c r="E18" s="32">
        <f>(62*3)</f>
        <v>186</v>
      </c>
      <c r="F18" s="87" t="s">
        <v>155</v>
      </c>
      <c r="G18" s="33">
        <f t="shared" si="6"/>
        <v>0.372</v>
      </c>
      <c r="H18" s="34"/>
      <c r="J18" s="63">
        <v>2E-3</v>
      </c>
      <c r="K18" s="31">
        <v>6</v>
      </c>
      <c r="L18" s="117" t="str">
        <f t="shared" si="1"/>
        <v>Memeriksa Dokumen SHP (HPS, HPJ, HPT) Januari - Maret 2022 Webentry</v>
      </c>
      <c r="M18" s="118"/>
      <c r="N18" s="32" t="str">
        <f t="shared" si="2"/>
        <v>Dokumen</v>
      </c>
      <c r="O18" s="32">
        <f t="shared" si="2"/>
        <v>186</v>
      </c>
      <c r="P18" s="32">
        <v>186</v>
      </c>
      <c r="Q18" s="35">
        <f t="shared" si="3"/>
        <v>100</v>
      </c>
      <c r="R18" s="35">
        <v>99</v>
      </c>
      <c r="S18" s="32" t="str">
        <f t="shared" si="4"/>
        <v xml:space="preserve">II.B.6.a. </v>
      </c>
      <c r="T18" s="33">
        <f t="shared" ref="T18:T32" si="7">+W18*P18</f>
        <v>0.372</v>
      </c>
      <c r="U18" s="34"/>
      <c r="W18" s="63">
        <f t="shared" si="5"/>
        <v>2E-3</v>
      </c>
    </row>
    <row r="19" spans="1:23" ht="15" customHeight="1" x14ac:dyDescent="0.2">
      <c r="A19" s="31">
        <v>7</v>
      </c>
      <c r="B19" s="107" t="s">
        <v>163</v>
      </c>
      <c r="C19" s="108"/>
      <c r="D19" s="32" t="s">
        <v>140</v>
      </c>
      <c r="E19" s="32">
        <v>221</v>
      </c>
      <c r="F19" s="87" t="s">
        <v>259</v>
      </c>
      <c r="G19" s="33">
        <f>J19*E19</f>
        <v>1.768</v>
      </c>
      <c r="H19" s="34"/>
      <c r="J19" s="63">
        <v>8.0000000000000002E-3</v>
      </c>
      <c r="K19" s="31">
        <v>7</v>
      </c>
      <c r="L19" s="113" t="str">
        <f>B19</f>
        <v>Memeriksa dokumen Shped Maret 2022 dan data ekstrem</v>
      </c>
      <c r="M19" s="114"/>
      <c r="N19" s="32" t="str">
        <f t="shared" si="2"/>
        <v>Dokumen</v>
      </c>
      <c r="O19" s="32">
        <v>221</v>
      </c>
      <c r="P19" s="32">
        <v>221</v>
      </c>
      <c r="Q19" s="35">
        <f t="shared" si="3"/>
        <v>100</v>
      </c>
      <c r="R19" s="35">
        <v>99</v>
      </c>
      <c r="S19" s="32" t="str">
        <f t="shared" si="4"/>
        <v xml:space="preserve">II.B.6.c. </v>
      </c>
      <c r="T19" s="33">
        <f t="shared" si="7"/>
        <v>1.768</v>
      </c>
      <c r="U19" s="34"/>
      <c r="W19" s="63">
        <f t="shared" si="5"/>
        <v>8.0000000000000002E-3</v>
      </c>
    </row>
    <row r="20" spans="1:23" ht="15" customHeight="1" x14ac:dyDescent="0.25">
      <c r="A20" s="31">
        <v>8</v>
      </c>
      <c r="B20" s="107" t="s">
        <v>171</v>
      </c>
      <c r="C20" s="130"/>
      <c r="D20" s="32" t="s">
        <v>106</v>
      </c>
      <c r="E20" s="32">
        <v>3</v>
      </c>
      <c r="F20" s="87" t="s">
        <v>17</v>
      </c>
      <c r="G20" s="33">
        <f t="shared" si="6"/>
        <v>0</v>
      </c>
      <c r="H20" s="34"/>
      <c r="J20" s="63"/>
      <c r="K20" s="31">
        <v>8</v>
      </c>
      <c r="L20" s="117" t="str">
        <f t="shared" si="1"/>
        <v>Mengikuti Rapat Tim Jurnal Median (8 Maret 2022)</v>
      </c>
      <c r="M20" s="129"/>
      <c r="N20" s="32" t="str">
        <f t="shared" si="2"/>
        <v>Jam</v>
      </c>
      <c r="O20" s="32">
        <f t="shared" si="2"/>
        <v>3</v>
      </c>
      <c r="P20" s="32">
        <v>3</v>
      </c>
      <c r="Q20" s="35">
        <f t="shared" si="3"/>
        <v>100</v>
      </c>
      <c r="R20" s="35">
        <v>99</v>
      </c>
      <c r="S20" s="32" t="str">
        <f t="shared" si="4"/>
        <v>-</v>
      </c>
      <c r="T20" s="33">
        <f t="shared" si="7"/>
        <v>0</v>
      </c>
      <c r="U20" s="34"/>
      <c r="W20" s="63">
        <f t="shared" si="5"/>
        <v>0</v>
      </c>
    </row>
    <row r="21" spans="1:23" ht="15" customHeight="1" x14ac:dyDescent="0.25">
      <c r="A21" s="31">
        <v>9</v>
      </c>
      <c r="B21" s="107" t="s">
        <v>168</v>
      </c>
      <c r="C21" s="108"/>
      <c r="D21" s="32" t="s">
        <v>106</v>
      </c>
      <c r="E21" s="32">
        <v>2</v>
      </c>
      <c r="F21" s="87" t="s">
        <v>105</v>
      </c>
      <c r="G21" s="33">
        <f t="shared" si="6"/>
        <v>0.03</v>
      </c>
      <c r="H21" s="34"/>
      <c r="J21" s="63">
        <v>1.4999999999999999E-2</v>
      </c>
      <c r="K21" s="31">
        <v>9</v>
      </c>
      <c r="L21" s="117" t="str">
        <f t="shared" si="1"/>
        <v>Mengikuti Webinar AKSI - Analisis Data Panel dengan STATA (18 Maret 2022)</v>
      </c>
      <c r="M21" s="118"/>
      <c r="N21" s="32" t="str">
        <f t="shared" si="2"/>
        <v>Jam</v>
      </c>
      <c r="O21" s="32">
        <f t="shared" si="2"/>
        <v>2</v>
      </c>
      <c r="P21" s="32">
        <v>2</v>
      </c>
      <c r="Q21" s="35">
        <f t="shared" si="3"/>
        <v>100</v>
      </c>
      <c r="R21" s="35">
        <v>99</v>
      </c>
      <c r="S21" s="32" t="str">
        <f t="shared" si="4"/>
        <v>II.A.11</v>
      </c>
      <c r="T21" s="33">
        <f t="shared" si="7"/>
        <v>0.03</v>
      </c>
      <c r="U21" s="34"/>
      <c r="W21" s="63">
        <f t="shared" si="5"/>
        <v>1.4999999999999999E-2</v>
      </c>
    </row>
    <row r="22" spans="1:23" ht="15" customHeight="1" x14ac:dyDescent="0.25">
      <c r="A22" s="31">
        <v>10</v>
      </c>
      <c r="B22" s="168" t="s">
        <v>164</v>
      </c>
      <c r="C22" s="169"/>
      <c r="D22" s="32" t="s">
        <v>106</v>
      </c>
      <c r="E22" s="32">
        <v>16</v>
      </c>
      <c r="F22" s="87" t="s">
        <v>105</v>
      </c>
      <c r="G22" s="33">
        <f>J22*E22</f>
        <v>0.24</v>
      </c>
      <c r="H22" s="34"/>
      <c r="J22" s="63">
        <v>1.4999999999999999E-2</v>
      </c>
      <c r="K22" s="31">
        <v>10</v>
      </c>
      <c r="L22" s="117" t="str">
        <f t="shared" si="1"/>
        <v>Mengikuti  Pelatihan Petugas Survei PAW sebagai Peserta (9 - 10 Maret 2022)</v>
      </c>
      <c r="M22" s="118"/>
      <c r="N22" s="32" t="str">
        <f t="shared" si="2"/>
        <v>Jam</v>
      </c>
      <c r="O22" s="32">
        <f t="shared" si="2"/>
        <v>16</v>
      </c>
      <c r="P22" s="32">
        <v>16</v>
      </c>
      <c r="Q22" s="35">
        <f t="shared" si="3"/>
        <v>100</v>
      </c>
      <c r="R22" s="35">
        <v>99</v>
      </c>
      <c r="S22" s="32" t="str">
        <f t="shared" si="4"/>
        <v>II.A.11</v>
      </c>
      <c r="T22" s="33">
        <f t="shared" si="7"/>
        <v>0.24</v>
      </c>
      <c r="U22" s="34"/>
      <c r="W22" s="63">
        <v>1.4999999999999999E-2</v>
      </c>
    </row>
    <row r="23" spans="1:23" ht="15" customHeight="1" x14ac:dyDescent="0.25">
      <c r="A23" s="31">
        <v>11</v>
      </c>
      <c r="B23" s="168" t="s">
        <v>166</v>
      </c>
      <c r="C23" s="169"/>
      <c r="D23" s="32" t="s">
        <v>106</v>
      </c>
      <c r="E23" s="32">
        <v>16</v>
      </c>
      <c r="F23" s="90" t="s">
        <v>167</v>
      </c>
      <c r="G23" s="33">
        <f>J23*E23</f>
        <v>0.32</v>
      </c>
      <c r="H23" s="34"/>
      <c r="J23" s="63">
        <v>0.02</v>
      </c>
      <c r="K23" s="31">
        <v>11</v>
      </c>
      <c r="L23" s="117" t="str">
        <f>B23</f>
        <v>Mengikuti  Pelatihan Petugas Survei Harga Produsen sebagai Instruktur Nasional (16 - 17 Maret 2022)</v>
      </c>
      <c r="M23" s="118"/>
      <c r="N23" s="32" t="str">
        <f t="shared" si="2"/>
        <v>Jam</v>
      </c>
      <c r="O23" s="32">
        <f t="shared" si="2"/>
        <v>16</v>
      </c>
      <c r="P23" s="32">
        <v>16</v>
      </c>
      <c r="Q23" s="35">
        <f t="shared" si="3"/>
        <v>100</v>
      </c>
      <c r="R23" s="35">
        <v>99</v>
      </c>
      <c r="S23" s="32" t="str">
        <f t="shared" si="4"/>
        <v xml:space="preserve">II.A.12 </v>
      </c>
      <c r="T23" s="33">
        <f t="shared" si="7"/>
        <v>0.32</v>
      </c>
      <c r="U23" s="34"/>
      <c r="W23" s="63">
        <v>0.02</v>
      </c>
    </row>
    <row r="24" spans="1:23" ht="15" customHeight="1" x14ac:dyDescent="0.25">
      <c r="A24" s="31">
        <v>12</v>
      </c>
      <c r="B24" s="168" t="s">
        <v>165</v>
      </c>
      <c r="C24" s="169"/>
      <c r="D24" s="32" t="s">
        <v>106</v>
      </c>
      <c r="E24" s="32">
        <v>16</v>
      </c>
      <c r="F24" s="87" t="s">
        <v>105</v>
      </c>
      <c r="G24" s="33">
        <f>J24*E24</f>
        <v>0.24</v>
      </c>
      <c r="H24" s="34"/>
      <c r="J24" s="63">
        <v>1.4999999999999999E-2</v>
      </c>
      <c r="K24" s="31">
        <v>12</v>
      </c>
      <c r="L24" s="117" t="str">
        <f>B24</f>
        <v>Mengikuti  Pelatihan Petugas Survei SKU sebagai Peserta (21 - 22 Maret 2022)</v>
      </c>
      <c r="M24" s="118"/>
      <c r="N24" s="32" t="str">
        <f t="shared" si="2"/>
        <v>Jam</v>
      </c>
      <c r="O24" s="32">
        <f t="shared" si="2"/>
        <v>16</v>
      </c>
      <c r="P24" s="32">
        <v>16</v>
      </c>
      <c r="Q24" s="35">
        <f t="shared" si="3"/>
        <v>100</v>
      </c>
      <c r="R24" s="35">
        <v>99</v>
      </c>
      <c r="S24" s="32" t="str">
        <f t="shared" si="4"/>
        <v>II.A.11</v>
      </c>
      <c r="T24" s="33">
        <f t="shared" si="7"/>
        <v>0.24</v>
      </c>
      <c r="U24" s="34"/>
      <c r="W24" s="63">
        <v>1.4999999999999999E-2</v>
      </c>
    </row>
    <row r="25" spans="1:23" ht="15" customHeight="1" x14ac:dyDescent="0.2">
      <c r="A25" s="31">
        <v>13</v>
      </c>
      <c r="B25" s="168" t="s">
        <v>162</v>
      </c>
      <c r="C25" s="169"/>
      <c r="D25" s="32" t="s">
        <v>127</v>
      </c>
      <c r="E25" s="32">
        <v>1</v>
      </c>
      <c r="F25" s="87" t="s">
        <v>128</v>
      </c>
      <c r="G25" s="33">
        <f t="shared" si="6"/>
        <v>0.3</v>
      </c>
      <c r="H25" s="34"/>
      <c r="J25" s="63">
        <v>0.3</v>
      </c>
      <c r="K25" s="31">
        <v>13</v>
      </c>
      <c r="L25" s="113" t="str">
        <f t="shared" si="1"/>
        <v>Melakukan Penyusunan Berita Resmi Statistik (BRS) NTP Maret 2022</v>
      </c>
      <c r="M25" s="114"/>
      <c r="N25" s="32" t="str">
        <f t="shared" si="2"/>
        <v>Buku</v>
      </c>
      <c r="O25" s="32">
        <f t="shared" si="2"/>
        <v>1</v>
      </c>
      <c r="P25" s="32">
        <v>1</v>
      </c>
      <c r="Q25" s="35">
        <f t="shared" si="3"/>
        <v>100</v>
      </c>
      <c r="R25" s="35">
        <v>99</v>
      </c>
      <c r="S25" s="32" t="str">
        <f t="shared" si="4"/>
        <v>II.D.4.b.</v>
      </c>
      <c r="T25" s="33">
        <f t="shared" si="7"/>
        <v>0.3</v>
      </c>
      <c r="U25" s="34"/>
      <c r="W25" s="63">
        <v>0.3</v>
      </c>
    </row>
    <row r="26" spans="1:23" ht="15" customHeight="1" x14ac:dyDescent="0.2">
      <c r="A26" s="31">
        <v>14</v>
      </c>
      <c r="B26" s="168" t="s">
        <v>230</v>
      </c>
      <c r="C26" s="169"/>
      <c r="D26" s="32" t="s">
        <v>129</v>
      </c>
      <c r="E26" s="32">
        <v>1</v>
      </c>
      <c r="F26" s="87" t="s">
        <v>17</v>
      </c>
      <c r="G26" s="33">
        <f t="shared" si="6"/>
        <v>0</v>
      </c>
      <c r="H26" s="34"/>
      <c r="J26" s="63">
        <v>0</v>
      </c>
      <c r="K26" s="31">
        <v>14</v>
      </c>
      <c r="L26" s="113" t="str">
        <f t="shared" ref="L26:L32" si="8">B26</f>
        <v>Membuat Bahan Tayang Berita Resmi Statistik (BRS) NTP Maret 2022</v>
      </c>
      <c r="M26" s="114"/>
      <c r="N26" s="32" t="str">
        <f t="shared" si="2"/>
        <v>Naskah</v>
      </c>
      <c r="O26" s="32">
        <f t="shared" si="2"/>
        <v>1</v>
      </c>
      <c r="P26" s="32">
        <v>1</v>
      </c>
      <c r="Q26" s="35">
        <f t="shared" si="3"/>
        <v>100</v>
      </c>
      <c r="R26" s="35">
        <v>99</v>
      </c>
      <c r="S26" s="32" t="str">
        <f t="shared" si="4"/>
        <v>-</v>
      </c>
      <c r="T26" s="33">
        <f t="shared" si="7"/>
        <v>0</v>
      </c>
      <c r="U26" s="34"/>
      <c r="W26" s="63">
        <v>0</v>
      </c>
    </row>
    <row r="27" spans="1:23" ht="15" customHeight="1" x14ac:dyDescent="0.2">
      <c r="A27" s="31">
        <v>15</v>
      </c>
      <c r="B27" s="168" t="s">
        <v>159</v>
      </c>
      <c r="C27" s="169"/>
      <c r="D27" s="32" t="s">
        <v>106</v>
      </c>
      <c r="E27" s="32">
        <v>1</v>
      </c>
      <c r="F27" s="87" t="s">
        <v>17</v>
      </c>
      <c r="G27" s="33">
        <f t="shared" si="6"/>
        <v>0</v>
      </c>
      <c r="H27" s="34"/>
      <c r="J27" s="63"/>
      <c r="K27" s="31">
        <v>15</v>
      </c>
      <c r="L27" s="113" t="str">
        <f t="shared" si="8"/>
        <v>Mengikuti Rilis BRS Maret 2022</v>
      </c>
      <c r="M27" s="114"/>
      <c r="N27" s="32" t="str">
        <f t="shared" si="2"/>
        <v>Jam</v>
      </c>
      <c r="O27" s="32">
        <f t="shared" si="2"/>
        <v>1</v>
      </c>
      <c r="P27" s="32">
        <v>1</v>
      </c>
      <c r="Q27" s="35">
        <f t="shared" si="3"/>
        <v>100</v>
      </c>
      <c r="R27" s="35">
        <v>99</v>
      </c>
      <c r="S27" s="32" t="str">
        <f t="shared" si="4"/>
        <v>-</v>
      </c>
      <c r="T27" s="33">
        <f t="shared" si="7"/>
        <v>0</v>
      </c>
      <c r="U27" s="34"/>
      <c r="W27" s="63">
        <v>0</v>
      </c>
    </row>
    <row r="28" spans="1:23" ht="15" customHeight="1" x14ac:dyDescent="0.2">
      <c r="A28" s="31">
        <v>16</v>
      </c>
      <c r="B28" s="168" t="s">
        <v>169</v>
      </c>
      <c r="C28" s="169"/>
      <c r="D28" s="32" t="s">
        <v>129</v>
      </c>
      <c r="E28" s="32">
        <v>1</v>
      </c>
      <c r="F28" s="87" t="s">
        <v>151</v>
      </c>
      <c r="G28" s="33">
        <f>J28*E28</f>
        <v>2.5</v>
      </c>
      <c r="H28" s="34"/>
      <c r="J28" s="63">
        <v>2.5</v>
      </c>
      <c r="K28" s="31">
        <v>16</v>
      </c>
      <c r="L28" s="113" t="str">
        <f t="shared" si="8"/>
        <v>Menulis Opini di Media Massa Jamberita.com (25 Maret 2022)</v>
      </c>
      <c r="M28" s="114"/>
      <c r="N28" s="32" t="str">
        <f t="shared" si="2"/>
        <v>Naskah</v>
      </c>
      <c r="O28" s="32">
        <f t="shared" si="2"/>
        <v>1</v>
      </c>
      <c r="P28" s="32">
        <v>1</v>
      </c>
      <c r="Q28" s="35">
        <f t="shared" si="3"/>
        <v>100</v>
      </c>
      <c r="R28" s="35">
        <v>99</v>
      </c>
      <c r="S28" s="32" t="str">
        <f t="shared" si="4"/>
        <v xml:space="preserve">IV.A.5. </v>
      </c>
      <c r="T28" s="33">
        <f t="shared" si="7"/>
        <v>2.5</v>
      </c>
      <c r="U28" s="34"/>
      <c r="W28" s="63">
        <v>2.5</v>
      </c>
    </row>
    <row r="29" spans="1:23" ht="15" customHeight="1" x14ac:dyDescent="0.2">
      <c r="A29" s="31">
        <v>17</v>
      </c>
      <c r="B29" s="168" t="s">
        <v>181</v>
      </c>
      <c r="C29" s="169"/>
      <c r="D29" s="32" t="s">
        <v>129</v>
      </c>
      <c r="E29" s="32">
        <v>1</v>
      </c>
      <c r="F29" s="87" t="s">
        <v>17</v>
      </c>
      <c r="G29" s="33">
        <f>J29*E29</f>
        <v>0</v>
      </c>
      <c r="H29" s="34"/>
      <c r="J29" s="63">
        <v>0</v>
      </c>
      <c r="K29" s="31">
        <v>17</v>
      </c>
      <c r="L29" s="113" t="str">
        <f t="shared" si="8"/>
        <v>Membuat KAK Pelatihan Petugas Survei Harga Produsen 2022</v>
      </c>
      <c r="M29" s="114"/>
      <c r="N29" s="32" t="str">
        <f t="shared" si="2"/>
        <v>Naskah</v>
      </c>
      <c r="O29" s="32">
        <f t="shared" si="2"/>
        <v>1</v>
      </c>
      <c r="P29" s="32">
        <v>1</v>
      </c>
      <c r="Q29" s="35">
        <f t="shared" si="3"/>
        <v>100</v>
      </c>
      <c r="R29" s="35">
        <v>99</v>
      </c>
      <c r="S29" s="32" t="str">
        <f t="shared" si="4"/>
        <v>-</v>
      </c>
      <c r="T29" s="33">
        <f>+W29*P29</f>
        <v>0</v>
      </c>
      <c r="U29" s="34"/>
      <c r="W29" s="63">
        <v>0</v>
      </c>
    </row>
    <row r="30" spans="1:23" ht="15" customHeight="1" x14ac:dyDescent="0.2">
      <c r="A30" s="75">
        <v>18</v>
      </c>
      <c r="B30" s="168" t="s">
        <v>184</v>
      </c>
      <c r="C30" s="169"/>
      <c r="D30" s="32" t="s">
        <v>129</v>
      </c>
      <c r="E30" s="32">
        <v>2</v>
      </c>
      <c r="F30" s="87" t="s">
        <v>17</v>
      </c>
      <c r="G30" s="33">
        <f>J30*E30</f>
        <v>0</v>
      </c>
      <c r="H30" s="34"/>
      <c r="J30" s="63">
        <v>0</v>
      </c>
      <c r="K30" s="31">
        <v>18</v>
      </c>
      <c r="L30" s="113" t="str">
        <f t="shared" si="8"/>
        <v>Membuat IKI Pegawai</v>
      </c>
      <c r="M30" s="114"/>
      <c r="N30" s="32" t="str">
        <f t="shared" si="2"/>
        <v>Naskah</v>
      </c>
      <c r="O30" s="32">
        <f t="shared" si="2"/>
        <v>2</v>
      </c>
      <c r="P30" s="32">
        <v>2</v>
      </c>
      <c r="Q30" s="35">
        <f t="shared" si="3"/>
        <v>100</v>
      </c>
      <c r="R30" s="35">
        <v>99</v>
      </c>
      <c r="S30" s="32" t="str">
        <f t="shared" si="4"/>
        <v>-</v>
      </c>
      <c r="T30" s="33">
        <f t="shared" si="7"/>
        <v>0</v>
      </c>
      <c r="U30" s="34"/>
      <c r="W30" s="63">
        <v>0</v>
      </c>
    </row>
    <row r="31" spans="1:23" ht="15" customHeight="1" x14ac:dyDescent="0.2">
      <c r="A31" s="75">
        <v>19</v>
      </c>
      <c r="B31" s="168" t="s">
        <v>185</v>
      </c>
      <c r="C31" s="169"/>
      <c r="D31" s="32" t="s">
        <v>106</v>
      </c>
      <c r="E31" s="32">
        <v>2</v>
      </c>
      <c r="F31" s="87" t="s">
        <v>17</v>
      </c>
      <c r="G31" s="33">
        <f>J31*E31</f>
        <v>0</v>
      </c>
      <c r="H31" s="34"/>
      <c r="J31" s="63"/>
      <c r="K31" s="31">
        <v>19</v>
      </c>
      <c r="L31" s="113" t="str">
        <f t="shared" si="8"/>
        <v>Mengikuti Rapat Koperasi SIGMA (31 Maret 2022)</v>
      </c>
      <c r="M31" s="114"/>
      <c r="N31" s="32" t="str">
        <f t="shared" si="2"/>
        <v>Jam</v>
      </c>
      <c r="O31" s="32">
        <f t="shared" si="2"/>
        <v>2</v>
      </c>
      <c r="P31" s="32">
        <v>2</v>
      </c>
      <c r="Q31" s="35">
        <f t="shared" si="3"/>
        <v>100</v>
      </c>
      <c r="R31" s="35">
        <v>99</v>
      </c>
      <c r="S31" s="32" t="str">
        <f t="shared" si="4"/>
        <v>-</v>
      </c>
      <c r="T31" s="33">
        <f t="shared" si="7"/>
        <v>0</v>
      </c>
      <c r="U31" s="34"/>
      <c r="W31" s="63">
        <v>0</v>
      </c>
    </row>
    <row r="32" spans="1:23" ht="15" customHeight="1" x14ac:dyDescent="0.2">
      <c r="A32" s="75">
        <v>20</v>
      </c>
      <c r="B32" s="168" t="s">
        <v>186</v>
      </c>
      <c r="C32" s="169"/>
      <c r="D32" s="32" t="s">
        <v>112</v>
      </c>
      <c r="E32" s="32">
        <v>1</v>
      </c>
      <c r="F32" s="32" t="s">
        <v>17</v>
      </c>
      <c r="G32" s="33">
        <f>J32*E32</f>
        <v>0</v>
      </c>
      <c r="H32" s="34"/>
      <c r="J32" s="63"/>
      <c r="K32" s="31">
        <v>20</v>
      </c>
      <c r="L32" s="113" t="str">
        <f t="shared" si="8"/>
        <v>Membuat Matriks Perjadin Fungsi Distribusi 2022</v>
      </c>
      <c r="M32" s="114"/>
      <c r="N32" s="32" t="str">
        <f t="shared" si="2"/>
        <v>Tabel</v>
      </c>
      <c r="O32" s="32">
        <f t="shared" si="2"/>
        <v>1</v>
      </c>
      <c r="P32" s="32">
        <v>1</v>
      </c>
      <c r="Q32" s="35">
        <f t="shared" si="3"/>
        <v>100</v>
      </c>
      <c r="R32" s="35">
        <v>99</v>
      </c>
      <c r="S32" s="32" t="str">
        <f t="shared" si="4"/>
        <v>-</v>
      </c>
      <c r="T32" s="33">
        <f t="shared" si="7"/>
        <v>0</v>
      </c>
      <c r="U32" s="34"/>
      <c r="W32" s="63">
        <v>0</v>
      </c>
    </row>
    <row r="33" spans="1:23" ht="15" customHeight="1" x14ac:dyDescent="0.25">
      <c r="A33" s="31"/>
      <c r="B33" s="111"/>
      <c r="C33" s="112"/>
      <c r="D33" s="32"/>
      <c r="E33" s="32"/>
      <c r="F33" s="32"/>
      <c r="G33" s="33"/>
      <c r="H33" s="34"/>
      <c r="J33" s="63"/>
      <c r="K33" s="31"/>
      <c r="L33" s="115"/>
      <c r="M33" s="116"/>
      <c r="N33" s="32"/>
      <c r="O33" s="32"/>
      <c r="P33" s="32"/>
      <c r="Q33" s="35"/>
      <c r="R33" s="35"/>
      <c r="S33" s="32"/>
      <c r="T33" s="33"/>
      <c r="U33" s="34"/>
      <c r="W33" s="63"/>
    </row>
    <row r="34" spans="1:23" ht="15" hidden="1" x14ac:dyDescent="0.25">
      <c r="A34" s="38">
        <v>23</v>
      </c>
      <c r="B34" s="168"/>
      <c r="C34" s="169"/>
      <c r="D34" s="32" t="s">
        <v>106</v>
      </c>
      <c r="E34" s="32"/>
      <c r="F34" s="32" t="s">
        <v>17</v>
      </c>
      <c r="G34" s="33">
        <f t="shared" ref="G34:G42" si="9">J34*E34</f>
        <v>0</v>
      </c>
      <c r="H34" s="34"/>
      <c r="J34" s="63"/>
      <c r="K34" s="31">
        <v>23</v>
      </c>
      <c r="L34" s="167">
        <f t="shared" si="1"/>
        <v>0</v>
      </c>
      <c r="M34" s="164"/>
      <c r="N34" s="32" t="str">
        <f t="shared" ref="N34:O42" si="10">D34</f>
        <v>Jam</v>
      </c>
      <c r="O34" s="32">
        <f t="shared" si="10"/>
        <v>0</v>
      </c>
      <c r="P34" s="32"/>
      <c r="Q34" s="35">
        <f t="shared" ref="Q34:Q42" si="11">IF(O34=0,IF(P34=0,0,1),IF(P34&gt;O34,1,P34/O34))*100</f>
        <v>0</v>
      </c>
      <c r="R34" s="35"/>
      <c r="S34" s="32" t="str">
        <f t="shared" ref="S34:S42" si="12">F34</f>
        <v>-</v>
      </c>
      <c r="T34" s="33">
        <f t="shared" ref="T34:T42" si="13">+W34*P34</f>
        <v>0</v>
      </c>
      <c r="U34" s="34"/>
      <c r="W34" s="63">
        <f t="shared" si="5"/>
        <v>0</v>
      </c>
    </row>
    <row r="35" spans="1:23" ht="14.25" hidden="1" customHeight="1" x14ac:dyDescent="0.25">
      <c r="A35" s="31">
        <v>24</v>
      </c>
      <c r="B35" s="168"/>
      <c r="C35" s="169"/>
      <c r="D35" s="32" t="s">
        <v>108</v>
      </c>
      <c r="E35" s="32"/>
      <c r="F35" s="32" t="s">
        <v>17</v>
      </c>
      <c r="G35" s="33">
        <f t="shared" si="9"/>
        <v>0</v>
      </c>
      <c r="H35" s="34"/>
      <c r="J35" s="63"/>
      <c r="K35" s="31">
        <v>24</v>
      </c>
      <c r="L35" s="165">
        <f t="shared" si="1"/>
        <v>0</v>
      </c>
      <c r="M35" s="166"/>
      <c r="N35" s="32" t="str">
        <f t="shared" si="10"/>
        <v xml:space="preserve">hari </v>
      </c>
      <c r="O35" s="32">
        <f t="shared" si="10"/>
        <v>0</v>
      </c>
      <c r="P35" s="32"/>
      <c r="Q35" s="35">
        <f t="shared" si="11"/>
        <v>0</v>
      </c>
      <c r="R35" s="35"/>
      <c r="S35" s="32" t="str">
        <f t="shared" si="12"/>
        <v>-</v>
      </c>
      <c r="T35" s="33">
        <f t="shared" si="13"/>
        <v>0</v>
      </c>
      <c r="U35" s="34"/>
      <c r="W35" s="63">
        <f t="shared" si="5"/>
        <v>0</v>
      </c>
    </row>
    <row r="36" spans="1:23" ht="15" hidden="1" x14ac:dyDescent="0.25">
      <c r="A36" s="31">
        <v>25</v>
      </c>
      <c r="B36" s="167"/>
      <c r="C36" s="164"/>
      <c r="D36" s="32" t="s">
        <v>53</v>
      </c>
      <c r="E36" s="32"/>
      <c r="F36" s="32" t="s">
        <v>17</v>
      </c>
      <c r="G36" s="33">
        <f t="shared" si="9"/>
        <v>0</v>
      </c>
      <c r="H36" s="34"/>
      <c r="J36" s="63"/>
      <c r="K36" s="31">
        <v>25</v>
      </c>
      <c r="L36" s="167">
        <f t="shared" si="1"/>
        <v>0</v>
      </c>
      <c r="M36" s="164"/>
      <c r="N36" s="32" t="str">
        <f t="shared" si="10"/>
        <v>hari</v>
      </c>
      <c r="O36" s="32">
        <f t="shared" si="10"/>
        <v>0</v>
      </c>
      <c r="P36" s="32"/>
      <c r="Q36" s="35">
        <f t="shared" si="11"/>
        <v>0</v>
      </c>
      <c r="R36" s="35"/>
      <c r="S36" s="32" t="str">
        <f t="shared" si="12"/>
        <v>-</v>
      </c>
      <c r="T36" s="33">
        <f t="shared" si="13"/>
        <v>0</v>
      </c>
      <c r="U36" s="34"/>
      <c r="W36" s="63">
        <f t="shared" si="5"/>
        <v>0</v>
      </c>
    </row>
    <row r="37" spans="1:23" ht="15" hidden="1" x14ac:dyDescent="0.25">
      <c r="A37" s="31">
        <v>26</v>
      </c>
      <c r="B37" s="163"/>
      <c r="C37" s="164"/>
      <c r="D37" s="32" t="s">
        <v>106</v>
      </c>
      <c r="E37" s="32"/>
      <c r="F37" s="32" t="s">
        <v>17</v>
      </c>
      <c r="G37" s="33">
        <f t="shared" si="9"/>
        <v>0</v>
      </c>
      <c r="H37" s="34"/>
      <c r="J37" s="63"/>
      <c r="K37" s="31">
        <v>26</v>
      </c>
      <c r="L37" s="167">
        <f t="shared" si="1"/>
        <v>0</v>
      </c>
      <c r="M37" s="164"/>
      <c r="N37" s="32" t="str">
        <f t="shared" si="10"/>
        <v>Jam</v>
      </c>
      <c r="O37" s="32">
        <f t="shared" si="10"/>
        <v>0</v>
      </c>
      <c r="P37" s="32"/>
      <c r="Q37" s="35">
        <f t="shared" si="11"/>
        <v>0</v>
      </c>
      <c r="R37" s="35"/>
      <c r="S37" s="32" t="str">
        <f t="shared" si="12"/>
        <v>-</v>
      </c>
      <c r="T37" s="33">
        <f t="shared" si="13"/>
        <v>0</v>
      </c>
      <c r="U37" s="34"/>
      <c r="W37" s="63">
        <f t="shared" si="5"/>
        <v>0</v>
      </c>
    </row>
    <row r="38" spans="1:23" ht="14.25" hidden="1" customHeight="1" x14ac:dyDescent="0.25">
      <c r="A38" s="31">
        <v>27</v>
      </c>
      <c r="B38" s="163"/>
      <c r="C38" s="164"/>
      <c r="D38" s="32" t="s">
        <v>53</v>
      </c>
      <c r="E38" s="32"/>
      <c r="F38" s="32" t="s">
        <v>17</v>
      </c>
      <c r="G38" s="33">
        <f t="shared" si="9"/>
        <v>0</v>
      </c>
      <c r="H38" s="34"/>
      <c r="J38" s="63"/>
      <c r="K38" s="31">
        <v>27</v>
      </c>
      <c r="L38" s="165">
        <f t="shared" si="1"/>
        <v>0</v>
      </c>
      <c r="M38" s="166"/>
      <c r="N38" s="32" t="str">
        <f t="shared" si="10"/>
        <v>hari</v>
      </c>
      <c r="O38" s="32">
        <f t="shared" si="10"/>
        <v>0</v>
      </c>
      <c r="P38" s="32"/>
      <c r="Q38" s="35">
        <f t="shared" si="11"/>
        <v>0</v>
      </c>
      <c r="R38" s="35"/>
      <c r="S38" s="32" t="str">
        <f t="shared" si="12"/>
        <v>-</v>
      </c>
      <c r="T38" s="33">
        <f t="shared" si="13"/>
        <v>0</v>
      </c>
      <c r="U38" s="34"/>
      <c r="W38" s="63">
        <f t="shared" si="5"/>
        <v>0</v>
      </c>
    </row>
    <row r="39" spans="1:23" ht="25.5" hidden="1" customHeight="1" x14ac:dyDescent="0.25">
      <c r="A39" s="38">
        <v>28</v>
      </c>
      <c r="B39" s="40"/>
      <c r="C39" s="41"/>
      <c r="D39" s="32"/>
      <c r="E39" s="32"/>
      <c r="F39" s="32"/>
      <c r="G39" s="33">
        <f t="shared" si="9"/>
        <v>0</v>
      </c>
      <c r="H39" s="34"/>
      <c r="J39" s="63"/>
      <c r="K39" s="31">
        <v>28</v>
      </c>
      <c r="L39" s="167">
        <f t="shared" si="1"/>
        <v>0</v>
      </c>
      <c r="M39" s="164"/>
      <c r="N39" s="32">
        <f t="shared" si="10"/>
        <v>0</v>
      </c>
      <c r="O39" s="32">
        <f t="shared" si="10"/>
        <v>0</v>
      </c>
      <c r="P39" s="32"/>
      <c r="Q39" s="35">
        <f t="shared" si="11"/>
        <v>0</v>
      </c>
      <c r="R39" s="35"/>
      <c r="S39" s="32">
        <f t="shared" si="12"/>
        <v>0</v>
      </c>
      <c r="T39" s="33">
        <f t="shared" si="13"/>
        <v>0</v>
      </c>
      <c r="U39" s="34"/>
      <c r="W39" s="63">
        <f t="shared" si="5"/>
        <v>0</v>
      </c>
    </row>
    <row r="40" spans="1:23" ht="25.5" hidden="1" customHeight="1" x14ac:dyDescent="0.25">
      <c r="A40" s="38">
        <v>29</v>
      </c>
      <c r="B40" s="40"/>
      <c r="C40" s="39"/>
      <c r="D40" s="32"/>
      <c r="E40" s="32"/>
      <c r="F40" s="32" t="s">
        <v>17</v>
      </c>
      <c r="G40" s="33">
        <f t="shared" si="9"/>
        <v>0</v>
      </c>
      <c r="H40" s="34"/>
      <c r="J40" s="63"/>
      <c r="K40" s="31">
        <v>29</v>
      </c>
      <c r="L40" s="167">
        <f t="shared" si="1"/>
        <v>0</v>
      </c>
      <c r="M40" s="164"/>
      <c r="N40" s="32">
        <f t="shared" si="10"/>
        <v>0</v>
      </c>
      <c r="O40" s="32">
        <f t="shared" si="10"/>
        <v>0</v>
      </c>
      <c r="P40" s="32"/>
      <c r="Q40" s="35">
        <f t="shared" si="11"/>
        <v>0</v>
      </c>
      <c r="R40" s="35"/>
      <c r="S40" s="32" t="str">
        <f t="shared" si="12"/>
        <v>-</v>
      </c>
      <c r="T40" s="33">
        <f t="shared" si="13"/>
        <v>0</v>
      </c>
      <c r="U40" s="34"/>
      <c r="W40" s="63">
        <f t="shared" si="5"/>
        <v>0</v>
      </c>
    </row>
    <row r="41" spans="1:23" ht="25.5" hidden="1" customHeight="1" x14ac:dyDescent="0.25">
      <c r="A41" s="38">
        <v>30</v>
      </c>
      <c r="B41" s="40"/>
      <c r="C41" s="39"/>
      <c r="D41" s="32"/>
      <c r="E41" s="32"/>
      <c r="F41" s="32" t="s">
        <v>17</v>
      </c>
      <c r="G41" s="33">
        <f t="shared" si="9"/>
        <v>0</v>
      </c>
      <c r="H41" s="34"/>
      <c r="J41" s="63"/>
      <c r="K41" s="31">
        <v>30</v>
      </c>
      <c r="L41" s="167">
        <f t="shared" si="1"/>
        <v>0</v>
      </c>
      <c r="M41" s="164"/>
      <c r="N41" s="32">
        <f t="shared" si="10"/>
        <v>0</v>
      </c>
      <c r="O41" s="32">
        <f t="shared" si="10"/>
        <v>0</v>
      </c>
      <c r="P41" s="32"/>
      <c r="Q41" s="35">
        <f t="shared" si="11"/>
        <v>0</v>
      </c>
      <c r="R41" s="35"/>
      <c r="S41" s="32" t="str">
        <f t="shared" si="12"/>
        <v>-</v>
      </c>
      <c r="T41" s="33">
        <f t="shared" si="13"/>
        <v>0</v>
      </c>
      <c r="U41" s="34"/>
      <c r="W41" s="63">
        <f t="shared" si="5"/>
        <v>0</v>
      </c>
    </row>
    <row r="42" spans="1:23" ht="15" hidden="1" x14ac:dyDescent="0.25">
      <c r="A42" s="38">
        <v>30</v>
      </c>
      <c r="B42" s="40"/>
      <c r="C42" s="39"/>
      <c r="D42" s="32"/>
      <c r="E42" s="32"/>
      <c r="F42" s="32"/>
      <c r="G42" s="33">
        <f t="shared" si="9"/>
        <v>0</v>
      </c>
      <c r="H42" s="34"/>
      <c r="J42" s="63"/>
      <c r="K42" s="31">
        <v>31</v>
      </c>
      <c r="L42" s="167">
        <f t="shared" si="1"/>
        <v>0</v>
      </c>
      <c r="M42" s="164"/>
      <c r="N42" s="32">
        <f t="shared" si="10"/>
        <v>0</v>
      </c>
      <c r="O42" s="32">
        <f t="shared" si="10"/>
        <v>0</v>
      </c>
      <c r="P42" s="32"/>
      <c r="Q42" s="35">
        <f t="shared" si="11"/>
        <v>0</v>
      </c>
      <c r="R42" s="35"/>
      <c r="S42" s="32">
        <f t="shared" si="12"/>
        <v>0</v>
      </c>
      <c r="T42" s="33">
        <f t="shared" si="13"/>
        <v>0</v>
      </c>
      <c r="U42" s="34"/>
      <c r="W42" s="63">
        <f t="shared" si="5"/>
        <v>0</v>
      </c>
    </row>
    <row r="43" spans="1:23" ht="6" customHeight="1" x14ac:dyDescent="0.25">
      <c r="A43" s="31"/>
      <c r="B43" s="161"/>
      <c r="C43" s="162"/>
      <c r="D43" s="32"/>
      <c r="E43" s="32"/>
      <c r="F43" s="32"/>
      <c r="G43" s="35"/>
      <c r="H43" s="34"/>
      <c r="J43" s="63"/>
      <c r="K43" s="31"/>
      <c r="L43" s="161"/>
      <c r="M43" s="162"/>
      <c r="N43" s="32"/>
      <c r="O43" s="32"/>
      <c r="P43" s="32"/>
      <c r="Q43" s="35"/>
      <c r="R43" s="35"/>
      <c r="S43" s="32"/>
      <c r="T43" s="35"/>
      <c r="U43" s="34"/>
      <c r="W43" s="63"/>
    </row>
    <row r="44" spans="1:23" s="25" customFormat="1" ht="15" customHeight="1" x14ac:dyDescent="0.2">
      <c r="A44" s="170" t="s">
        <v>38</v>
      </c>
      <c r="B44" s="171"/>
      <c r="C44" s="172"/>
      <c r="D44" s="42"/>
      <c r="E44" s="42"/>
      <c r="F44" s="42"/>
      <c r="G44" s="42"/>
      <c r="H44" s="42"/>
      <c r="J44" s="63"/>
      <c r="K44" s="170" t="s">
        <v>38</v>
      </c>
      <c r="L44" s="171"/>
      <c r="M44" s="172"/>
      <c r="N44" s="42"/>
      <c r="O44" s="42"/>
      <c r="P44" s="42"/>
      <c r="Q44" s="42"/>
      <c r="R44" s="42"/>
      <c r="S44" s="42"/>
      <c r="T44" s="42"/>
      <c r="U44" s="42"/>
      <c r="W44" s="63"/>
    </row>
    <row r="45" spans="1:23" ht="15" customHeight="1" x14ac:dyDescent="0.25">
      <c r="A45" s="31">
        <v>1</v>
      </c>
      <c r="B45" s="161" t="s">
        <v>114</v>
      </c>
      <c r="C45" s="162"/>
      <c r="D45" s="36" t="s">
        <v>17</v>
      </c>
      <c r="E45" s="36" t="s">
        <v>17</v>
      </c>
      <c r="F45" s="35" t="s">
        <v>17</v>
      </c>
      <c r="G45" s="35" t="s">
        <v>17</v>
      </c>
      <c r="H45" s="34"/>
      <c r="J45" s="63">
        <v>1</v>
      </c>
      <c r="K45" s="31">
        <v>1</v>
      </c>
      <c r="L45" s="161" t="str">
        <f>B45</f>
        <v>Menjadi anggota Tim Zona Integritas dan Reformasi Birokrasi</v>
      </c>
      <c r="M45" s="162"/>
      <c r="N45" s="36" t="str">
        <f t="shared" ref="N45:P46" si="14">D45</f>
        <v>-</v>
      </c>
      <c r="O45" s="36" t="str">
        <f t="shared" si="14"/>
        <v>-</v>
      </c>
      <c r="P45" s="36" t="str">
        <f t="shared" si="14"/>
        <v>-</v>
      </c>
      <c r="Q45" s="35" t="s">
        <v>17</v>
      </c>
      <c r="R45" s="35" t="s">
        <v>17</v>
      </c>
      <c r="S45" s="32" t="str">
        <f>F45</f>
        <v>-</v>
      </c>
      <c r="T45" s="33" t="s">
        <v>17</v>
      </c>
      <c r="U45" s="34"/>
      <c r="W45" s="63">
        <v>1</v>
      </c>
    </row>
    <row r="46" spans="1:23" ht="15" customHeight="1" x14ac:dyDescent="0.25">
      <c r="A46" s="31">
        <v>2</v>
      </c>
      <c r="B46" s="168" t="s">
        <v>183</v>
      </c>
      <c r="C46" s="169"/>
      <c r="D46" s="36" t="s">
        <v>17</v>
      </c>
      <c r="E46" s="36" t="s">
        <v>17</v>
      </c>
      <c r="F46" s="35" t="s">
        <v>17</v>
      </c>
      <c r="G46" s="35" t="s">
        <v>17</v>
      </c>
      <c r="H46" s="34"/>
      <c r="J46" s="63"/>
      <c r="K46" s="31">
        <v>2</v>
      </c>
      <c r="L46" s="161" t="str">
        <f>B46</f>
        <v>Menyiapkan Kegiatan Ramadhan BPS Provinsi Jambi 2022</v>
      </c>
      <c r="M46" s="162"/>
      <c r="N46" s="36" t="str">
        <f t="shared" si="14"/>
        <v>-</v>
      </c>
      <c r="O46" s="36" t="str">
        <f t="shared" si="14"/>
        <v>-</v>
      </c>
      <c r="P46" s="36" t="str">
        <f t="shared" si="14"/>
        <v>-</v>
      </c>
      <c r="Q46" s="35" t="s">
        <v>17</v>
      </c>
      <c r="R46" s="35" t="s">
        <v>17</v>
      </c>
      <c r="S46" s="32" t="str">
        <f>F46</f>
        <v>-</v>
      </c>
      <c r="T46" s="33" t="s">
        <v>17</v>
      </c>
      <c r="U46" s="34"/>
      <c r="W46" s="63"/>
    </row>
    <row r="47" spans="1:23" ht="14.25" customHeight="1" x14ac:dyDescent="0.25">
      <c r="A47" s="31"/>
      <c r="B47" s="161"/>
      <c r="C47" s="162"/>
      <c r="D47" s="36"/>
      <c r="E47" s="36"/>
      <c r="F47" s="35"/>
      <c r="G47" s="35"/>
      <c r="H47" s="34"/>
      <c r="J47" s="63"/>
      <c r="K47" s="31"/>
      <c r="L47" s="161"/>
      <c r="M47" s="162"/>
      <c r="N47" s="36"/>
      <c r="O47" s="36"/>
      <c r="P47" s="36"/>
      <c r="Q47" s="35"/>
      <c r="R47" s="35"/>
      <c r="S47" s="32"/>
      <c r="T47" s="33"/>
      <c r="U47" s="34"/>
      <c r="W47" s="63"/>
    </row>
    <row r="48" spans="1:23" ht="14.25" hidden="1" customHeight="1" x14ac:dyDescent="0.25">
      <c r="A48" s="31">
        <v>3</v>
      </c>
      <c r="B48" s="161"/>
      <c r="C48" s="162"/>
      <c r="D48" s="36"/>
      <c r="E48" s="36"/>
      <c r="F48" s="35"/>
      <c r="G48" s="35"/>
      <c r="H48" s="34"/>
      <c r="J48" s="63"/>
      <c r="K48" s="31">
        <v>3</v>
      </c>
      <c r="L48" s="161">
        <f>B48</f>
        <v>0</v>
      </c>
      <c r="M48" s="162"/>
      <c r="N48" s="36">
        <f>D48</f>
        <v>0</v>
      </c>
      <c r="O48" s="36">
        <f>E48</f>
        <v>0</v>
      </c>
      <c r="P48" s="36"/>
      <c r="Q48" s="35"/>
      <c r="R48" s="35"/>
      <c r="S48" s="35"/>
      <c r="T48" s="35"/>
      <c r="U48" s="34"/>
      <c r="W48" s="63"/>
    </row>
    <row r="49" spans="1:23" ht="14.25" hidden="1" customHeight="1" x14ac:dyDescent="0.25">
      <c r="A49" s="31">
        <v>4</v>
      </c>
      <c r="B49" s="161"/>
      <c r="C49" s="162"/>
      <c r="D49" s="36"/>
      <c r="E49" s="36"/>
      <c r="F49" s="35"/>
      <c r="G49" s="35"/>
      <c r="H49" s="34"/>
      <c r="J49" s="63"/>
      <c r="K49" s="31">
        <v>4</v>
      </c>
      <c r="L49" s="161">
        <f>B49</f>
        <v>0</v>
      </c>
      <c r="M49" s="162"/>
      <c r="N49" s="36">
        <f>D49</f>
        <v>0</v>
      </c>
      <c r="O49" s="36">
        <f>E49</f>
        <v>0</v>
      </c>
      <c r="P49" s="36"/>
      <c r="Q49" s="35"/>
      <c r="R49" s="35"/>
      <c r="S49" s="35"/>
      <c r="T49" s="35"/>
      <c r="U49" s="34"/>
      <c r="W49" s="63"/>
    </row>
    <row r="50" spans="1:23" ht="6.75" customHeight="1" x14ac:dyDescent="0.25">
      <c r="A50" s="31"/>
      <c r="B50" s="161"/>
      <c r="C50" s="162"/>
      <c r="D50" s="36"/>
      <c r="E50" s="36"/>
      <c r="F50" s="35"/>
      <c r="G50" s="35"/>
      <c r="H50" s="34"/>
      <c r="J50" s="63"/>
      <c r="K50" s="31"/>
      <c r="L50" s="161"/>
      <c r="M50" s="162"/>
      <c r="N50" s="36"/>
      <c r="O50" s="36"/>
      <c r="P50" s="36"/>
      <c r="Q50" s="35"/>
      <c r="R50" s="35"/>
      <c r="S50" s="35"/>
      <c r="T50" s="35"/>
      <c r="U50" s="34"/>
      <c r="W50" s="63"/>
    </row>
    <row r="51" spans="1:23" ht="3.75" customHeight="1" x14ac:dyDescent="0.25">
      <c r="A51" s="31"/>
      <c r="B51" s="37"/>
      <c r="C51" s="43"/>
      <c r="D51" s="36"/>
      <c r="E51" s="36"/>
      <c r="F51" s="35"/>
      <c r="G51" s="35"/>
      <c r="H51" s="34"/>
      <c r="J51" s="63"/>
      <c r="K51" s="31"/>
      <c r="L51" s="37"/>
      <c r="M51" s="43"/>
      <c r="N51" s="36"/>
      <c r="O51" s="36"/>
      <c r="P51" s="36"/>
      <c r="Q51" s="35"/>
      <c r="R51" s="35"/>
      <c r="S51" s="35"/>
      <c r="T51" s="35"/>
      <c r="U51" s="34"/>
      <c r="W51" s="63"/>
    </row>
    <row r="52" spans="1:23" x14ac:dyDescent="0.25">
      <c r="A52" s="144" t="s">
        <v>73</v>
      </c>
      <c r="B52" s="145"/>
      <c r="C52" s="145"/>
      <c r="D52" s="145"/>
      <c r="E52" s="145"/>
      <c r="F52" s="73"/>
      <c r="G52" s="45">
        <f>SUM(G12:G45)</f>
        <v>5.863999999999999</v>
      </c>
      <c r="H52" s="46"/>
      <c r="J52" s="63"/>
      <c r="K52" s="144" t="s">
        <v>73</v>
      </c>
      <c r="L52" s="145"/>
      <c r="M52" s="145"/>
      <c r="N52" s="145"/>
      <c r="O52" s="145"/>
      <c r="P52" s="145"/>
      <c r="Q52" s="145"/>
      <c r="R52" s="146"/>
      <c r="S52" s="73"/>
      <c r="T52" s="45">
        <f>SUM(T13:T45)</f>
        <v>5.863999999999999</v>
      </c>
      <c r="U52" s="46"/>
      <c r="W52" s="63"/>
    </row>
    <row r="53" spans="1:23" ht="13.5" customHeight="1" x14ac:dyDescent="0.25">
      <c r="A53" s="149"/>
      <c r="B53" s="149"/>
      <c r="C53" s="149"/>
      <c r="D53" s="149"/>
      <c r="E53" s="149"/>
      <c r="F53" s="47"/>
      <c r="G53" s="150"/>
      <c r="H53" s="152"/>
      <c r="K53" s="144" t="s">
        <v>28</v>
      </c>
      <c r="L53" s="145"/>
      <c r="M53" s="145"/>
      <c r="N53" s="145"/>
      <c r="O53" s="145"/>
      <c r="P53" s="146"/>
      <c r="Q53" s="45">
        <f>AVERAGE(Q12:Q33)</f>
        <v>100</v>
      </c>
      <c r="R53" s="45">
        <f>AVERAGE(R12:R33)</f>
        <v>99</v>
      </c>
      <c r="S53" s="48"/>
      <c r="T53" s="156"/>
      <c r="U53" s="154"/>
      <c r="W53" s="64"/>
    </row>
    <row r="54" spans="1:23" ht="13.5" customHeight="1" x14ac:dyDescent="0.25">
      <c r="A54" s="158"/>
      <c r="B54" s="158"/>
      <c r="C54" s="158"/>
      <c r="D54" s="158"/>
      <c r="E54" s="158"/>
      <c r="F54" s="74"/>
      <c r="G54" s="151"/>
      <c r="H54" s="153"/>
      <c r="K54" s="144" t="s">
        <v>29</v>
      </c>
      <c r="L54" s="145"/>
      <c r="M54" s="145"/>
      <c r="N54" s="145"/>
      <c r="O54" s="145"/>
      <c r="P54" s="146"/>
      <c r="Q54" s="159">
        <f>AVERAGE(Q53:R53)</f>
        <v>99.5</v>
      </c>
      <c r="R54" s="160"/>
      <c r="S54" s="50"/>
      <c r="T54" s="157"/>
      <c r="U54" s="155"/>
    </row>
    <row r="55" spans="1:23" s="25" customFormat="1" ht="5.25" customHeight="1" x14ac:dyDescent="0.25">
      <c r="A55" s="51"/>
      <c r="B55" s="51"/>
      <c r="C55" s="51"/>
      <c r="D55" s="51"/>
      <c r="E55" s="51"/>
      <c r="F55" s="52"/>
      <c r="G55" s="52"/>
      <c r="H55" s="53"/>
      <c r="K55" s="51"/>
      <c r="L55" s="51"/>
      <c r="M55" s="51"/>
      <c r="N55" s="51"/>
      <c r="O55" s="51"/>
      <c r="P55" s="51"/>
      <c r="Q55" s="52"/>
      <c r="R55" s="52"/>
      <c r="S55" s="52"/>
      <c r="T55" s="52"/>
      <c r="U55" s="53"/>
    </row>
    <row r="56" spans="1:23" ht="12.75" customHeight="1" x14ac:dyDescent="0.2">
      <c r="A56" s="54"/>
      <c r="B56" s="55" t="s">
        <v>103</v>
      </c>
      <c r="C56" s="56"/>
      <c r="D56" s="54"/>
      <c r="F56" s="54"/>
      <c r="G56" s="54"/>
      <c r="H56" s="57"/>
      <c r="K56" s="54"/>
      <c r="L56" s="58" t="s">
        <v>35</v>
      </c>
      <c r="M56" s="56"/>
      <c r="N56" s="54"/>
      <c r="Q56" s="54"/>
      <c r="R56" s="54"/>
      <c r="S56" s="54"/>
      <c r="T56" s="54"/>
      <c r="U56" s="57"/>
    </row>
    <row r="57" spans="1:23" x14ac:dyDescent="0.2">
      <c r="A57" s="54"/>
      <c r="B57" s="59" t="s">
        <v>137</v>
      </c>
      <c r="C57" s="60"/>
      <c r="D57" s="54"/>
      <c r="F57" s="54"/>
      <c r="G57" s="54"/>
      <c r="H57" s="57"/>
      <c r="K57" s="54"/>
      <c r="L57" s="59" t="s">
        <v>187</v>
      </c>
      <c r="M57" s="60"/>
      <c r="N57" s="54"/>
      <c r="Q57" s="54"/>
      <c r="R57" s="54"/>
      <c r="S57" s="54"/>
      <c r="T57" s="54"/>
      <c r="U57" s="57"/>
    </row>
    <row r="58" spans="1:23" ht="3" customHeight="1" x14ac:dyDescent="0.25">
      <c r="A58" s="54"/>
      <c r="B58" s="54"/>
      <c r="C58" s="54"/>
      <c r="D58" s="54"/>
      <c r="E58" s="54"/>
      <c r="F58" s="54"/>
      <c r="G58" s="54"/>
      <c r="H58" s="57"/>
      <c r="K58" s="54"/>
      <c r="L58" s="54"/>
      <c r="M58" s="54"/>
      <c r="N58" s="54"/>
      <c r="O58" s="54"/>
      <c r="P58" s="54"/>
      <c r="Q58" s="54"/>
      <c r="R58" s="54"/>
      <c r="S58" s="54"/>
      <c r="T58" s="54"/>
      <c r="U58" s="57"/>
    </row>
    <row r="59" spans="1:23" x14ac:dyDescent="0.25">
      <c r="A59" s="54"/>
      <c r="C59" s="60" t="s">
        <v>7</v>
      </c>
      <c r="D59" s="54"/>
      <c r="G59" s="60" t="s">
        <v>6</v>
      </c>
      <c r="K59" s="54"/>
      <c r="M59" s="60" t="s">
        <v>7</v>
      </c>
      <c r="N59" s="54"/>
      <c r="Q59" s="60"/>
      <c r="R59" s="60"/>
      <c r="T59" s="60" t="s">
        <v>6</v>
      </c>
      <c r="U59" s="57"/>
    </row>
    <row r="60" spans="1:23" ht="6.75" customHeight="1" x14ac:dyDescent="0.25">
      <c r="A60" s="54"/>
      <c r="C60" s="60"/>
      <c r="D60" s="54"/>
      <c r="G60" s="60"/>
      <c r="K60" s="54"/>
      <c r="M60" s="60"/>
      <c r="N60" s="54"/>
      <c r="Q60" s="60"/>
      <c r="R60" s="60"/>
      <c r="T60" s="60"/>
      <c r="U60" s="57"/>
    </row>
    <row r="61" spans="1:23" ht="6.75" customHeight="1" x14ac:dyDescent="0.25">
      <c r="A61" s="54"/>
      <c r="C61" s="60"/>
      <c r="D61" s="54"/>
      <c r="G61" s="60"/>
      <c r="K61" s="54"/>
      <c r="M61" s="60"/>
      <c r="N61" s="54"/>
      <c r="Q61" s="60"/>
      <c r="R61" s="60"/>
      <c r="T61" s="60"/>
      <c r="U61" s="57"/>
    </row>
    <row r="62" spans="1:23" ht="6.75" customHeight="1" x14ac:dyDescent="0.25">
      <c r="A62" s="54"/>
      <c r="C62" s="60"/>
      <c r="D62" s="54"/>
      <c r="G62" s="60"/>
      <c r="K62" s="54"/>
      <c r="M62" s="60"/>
      <c r="N62" s="54"/>
      <c r="Q62" s="60"/>
      <c r="R62" s="60"/>
      <c r="T62" s="60"/>
      <c r="U62" s="57"/>
    </row>
    <row r="63" spans="1:23" ht="6.75" customHeight="1" x14ac:dyDescent="0.25">
      <c r="A63" s="54"/>
      <c r="C63" s="60"/>
      <c r="D63" s="54"/>
      <c r="G63" s="60"/>
      <c r="K63" s="54"/>
      <c r="M63" s="60"/>
      <c r="N63" s="54"/>
      <c r="Q63" s="60"/>
      <c r="R63" s="60"/>
      <c r="T63" s="60"/>
      <c r="U63" s="57"/>
    </row>
    <row r="64" spans="1:23" ht="6.75" customHeight="1" x14ac:dyDescent="0.25">
      <c r="A64" s="54"/>
      <c r="C64" s="60"/>
      <c r="D64" s="54"/>
      <c r="G64" s="60"/>
      <c r="K64" s="54"/>
      <c r="M64" s="60"/>
      <c r="N64" s="54"/>
      <c r="Q64" s="60"/>
      <c r="R64" s="60"/>
      <c r="T64" s="60"/>
      <c r="U64" s="57"/>
    </row>
    <row r="65" spans="1:21" ht="6.75" customHeight="1" x14ac:dyDescent="0.25">
      <c r="A65" s="54"/>
      <c r="C65" s="60"/>
      <c r="D65" s="54"/>
      <c r="G65" s="60"/>
      <c r="K65" s="54"/>
      <c r="M65" s="60"/>
      <c r="N65" s="54"/>
      <c r="Q65" s="60"/>
      <c r="R65" s="60"/>
      <c r="T65" s="60"/>
      <c r="U65" s="57"/>
    </row>
    <row r="66" spans="1:21" ht="6.75" customHeight="1" x14ac:dyDescent="0.25">
      <c r="A66" s="54"/>
      <c r="C66" s="61"/>
      <c r="D66" s="54"/>
      <c r="G66" s="60"/>
      <c r="K66" s="54"/>
      <c r="M66" s="61"/>
      <c r="N66" s="54"/>
      <c r="Q66" s="60"/>
      <c r="R66" s="54"/>
      <c r="T66" s="60"/>
      <c r="U66" s="57"/>
    </row>
    <row r="67" spans="1:21" x14ac:dyDescent="0.25">
      <c r="A67" s="54"/>
      <c r="C67" s="60" t="s">
        <v>121</v>
      </c>
      <c r="D67" s="54"/>
      <c r="G67" s="60" t="s">
        <v>188</v>
      </c>
      <c r="K67" s="54"/>
      <c r="M67" s="60" t="str">
        <f>C67</f>
        <v>(Budi Hartono,S.ST, M.Si)</v>
      </c>
      <c r="N67" s="54"/>
      <c r="Q67" s="60"/>
      <c r="R67" s="60"/>
      <c r="T67" s="60" t="str">
        <f>G67</f>
        <v>(Susiawati Kristiarini, SST)</v>
      </c>
      <c r="U67" s="57"/>
    </row>
    <row r="68" spans="1:21" x14ac:dyDescent="0.25">
      <c r="A68" s="54"/>
      <c r="C68" s="60" t="s">
        <v>122</v>
      </c>
      <c r="D68" s="54"/>
      <c r="G68" s="60" t="s">
        <v>189</v>
      </c>
      <c r="K68" s="54"/>
      <c r="M68" s="60" t="str">
        <f>C68</f>
        <v>NIP. 19840702 200902 1 001</v>
      </c>
      <c r="N68" s="54"/>
      <c r="Q68" s="60"/>
      <c r="R68" s="60"/>
      <c r="T68" s="60" t="str">
        <f>G68</f>
        <v>NIP. 19761203 199901 2 001</v>
      </c>
      <c r="U68" s="57"/>
    </row>
    <row r="69" spans="1:21" x14ac:dyDescent="0.25">
      <c r="A69" s="54"/>
      <c r="B69" s="54"/>
      <c r="C69" s="54"/>
      <c r="D69" s="54"/>
      <c r="E69" s="54"/>
      <c r="F69" s="54"/>
      <c r="G69" s="54"/>
      <c r="H69" s="57"/>
      <c r="K69" s="54"/>
      <c r="L69" s="54"/>
      <c r="M69" s="54"/>
      <c r="N69" s="54"/>
      <c r="O69" s="54"/>
      <c r="P69" s="54"/>
      <c r="Q69" s="54"/>
      <c r="R69" s="54"/>
      <c r="S69" s="54"/>
      <c r="T69" s="54"/>
      <c r="U69" s="57"/>
    </row>
    <row r="70" spans="1:21" x14ac:dyDescent="0.2">
      <c r="G70" s="62"/>
    </row>
  </sheetData>
  <mergeCells count="93">
    <mergeCell ref="U9:U10"/>
    <mergeCell ref="A2:H2"/>
    <mergeCell ref="K2:U2"/>
    <mergeCell ref="A9:A10"/>
    <mergeCell ref="B9:C10"/>
    <mergeCell ref="D9:D10"/>
    <mergeCell ref="F9:F10"/>
    <mergeCell ref="G9:G10"/>
    <mergeCell ref="H9:H10"/>
    <mergeCell ref="K9:K10"/>
    <mergeCell ref="L9:M10"/>
    <mergeCell ref="N9:N10"/>
    <mergeCell ref="O9:Q9"/>
    <mergeCell ref="R9:R10"/>
    <mergeCell ref="S9:S10"/>
    <mergeCell ref="T9:T10"/>
    <mergeCell ref="B23:C23"/>
    <mergeCell ref="B11:C11"/>
    <mergeCell ref="L11:M11"/>
    <mergeCell ref="A12:C12"/>
    <mergeCell ref="K12:M12"/>
    <mergeCell ref="B18:C18"/>
    <mergeCell ref="L18:M18"/>
    <mergeCell ref="B20:C20"/>
    <mergeCell ref="L20:M20"/>
    <mergeCell ref="B21:C21"/>
    <mergeCell ref="L21:M21"/>
    <mergeCell ref="B22:C22"/>
    <mergeCell ref="L22:M22"/>
    <mergeCell ref="B19:C19"/>
    <mergeCell ref="L19:M19"/>
    <mergeCell ref="L23:M23"/>
    <mergeCell ref="L38:M38"/>
    <mergeCell ref="B33:C33"/>
    <mergeCell ref="L33:M33"/>
    <mergeCell ref="B34:C34"/>
    <mergeCell ref="L34:M34"/>
    <mergeCell ref="B35:C35"/>
    <mergeCell ref="L35:M35"/>
    <mergeCell ref="L36:M36"/>
    <mergeCell ref="L37:M37"/>
    <mergeCell ref="B47:C47"/>
    <mergeCell ref="L47:M47"/>
    <mergeCell ref="L39:M39"/>
    <mergeCell ref="L40:M40"/>
    <mergeCell ref="L41:M41"/>
    <mergeCell ref="L42:M42"/>
    <mergeCell ref="B43:C43"/>
    <mergeCell ref="L43:M43"/>
    <mergeCell ref="L46:M46"/>
    <mergeCell ref="K44:M44"/>
    <mergeCell ref="L45:M45"/>
    <mergeCell ref="B48:C48"/>
    <mergeCell ref="L48:M48"/>
    <mergeCell ref="B49:C49"/>
    <mergeCell ref="L49:M49"/>
    <mergeCell ref="B50:C50"/>
    <mergeCell ref="L50:M50"/>
    <mergeCell ref="A52:E52"/>
    <mergeCell ref="K52:R52"/>
    <mergeCell ref="A53:E53"/>
    <mergeCell ref="G53:G54"/>
    <mergeCell ref="H53:H54"/>
    <mergeCell ref="K53:P53"/>
    <mergeCell ref="T53:T54"/>
    <mergeCell ref="U53:U54"/>
    <mergeCell ref="A54:E54"/>
    <mergeCell ref="K54:P54"/>
    <mergeCell ref="Q54:R54"/>
    <mergeCell ref="B30:C30"/>
    <mergeCell ref="B46:C46"/>
    <mergeCell ref="B31:C31"/>
    <mergeCell ref="B32:C32"/>
    <mergeCell ref="B24:C24"/>
    <mergeCell ref="A44:C44"/>
    <mergeCell ref="B45:C45"/>
    <mergeCell ref="B36:C36"/>
    <mergeCell ref="B37:C37"/>
    <mergeCell ref="B38:C38"/>
    <mergeCell ref="B27:C27"/>
    <mergeCell ref="B28:C28"/>
    <mergeCell ref="B29:C29"/>
    <mergeCell ref="B25:C25"/>
    <mergeCell ref="B26:C26"/>
    <mergeCell ref="L30:M30"/>
    <mergeCell ref="L31:M31"/>
    <mergeCell ref="L32:M32"/>
    <mergeCell ref="L24:M24"/>
    <mergeCell ref="L27:M27"/>
    <mergeCell ref="L28:M28"/>
    <mergeCell ref="L29:M29"/>
    <mergeCell ref="L25:M25"/>
    <mergeCell ref="L26:M26"/>
  </mergeCells>
  <printOptions horizontalCentered="1"/>
  <pageMargins left="0.2" right="0.2" top="0.25" bottom="0.15" header="0.3" footer="0.3"/>
  <pageSetup paperSize="9" scale="7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topLeftCell="B14" zoomScaleNormal="100" workbookViewId="0">
      <selection activeCell="F15" sqref="F15:F49"/>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193</v>
      </c>
      <c r="K7" s="20" t="s">
        <v>20</v>
      </c>
      <c r="L7" s="20"/>
      <c r="M7" s="20" t="str">
        <f>C7</f>
        <v>:  1 - 30 April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31">
        <v>1</v>
      </c>
      <c r="B13" s="81" t="s">
        <v>194</v>
      </c>
      <c r="C13" s="82"/>
      <c r="D13" s="32" t="s">
        <v>107</v>
      </c>
      <c r="E13" s="32">
        <v>3</v>
      </c>
      <c r="F13" s="32" t="s">
        <v>17</v>
      </c>
      <c r="G13" s="33">
        <f>J13*E13</f>
        <v>0</v>
      </c>
      <c r="H13" s="34"/>
      <c r="J13" s="63"/>
      <c r="K13" s="31">
        <v>1</v>
      </c>
      <c r="L13" s="71" t="str">
        <f t="shared" ref="L13:L39" si="1">B13</f>
        <v>Monitoring Survei Harga Produsen (HPJ, HPT, HPS) April 2022</v>
      </c>
      <c r="M13" s="72"/>
      <c r="N13" s="32" t="str">
        <f t="shared" ref="N13:O30" si="2">D13</f>
        <v>Kegiatan</v>
      </c>
      <c r="O13" s="32">
        <f t="shared" si="2"/>
        <v>3</v>
      </c>
      <c r="P13" s="32">
        <v>3</v>
      </c>
      <c r="Q13" s="35">
        <f t="shared" ref="Q13:Q30" si="3">IF(O13=0,IF(P13=0,0,1),IF(P13&gt;O13,1,P13/O13))*100</f>
        <v>100</v>
      </c>
      <c r="R13" s="35">
        <v>100</v>
      </c>
      <c r="S13" s="32" t="str">
        <f t="shared" ref="S13:S29" si="4">F13</f>
        <v>-</v>
      </c>
      <c r="T13" s="33">
        <f>+P13*W13</f>
        <v>0</v>
      </c>
      <c r="U13" s="34"/>
      <c r="W13" s="63">
        <f t="shared" ref="W13:W39" si="5">J13</f>
        <v>0</v>
      </c>
    </row>
    <row r="14" spans="1:23" ht="15" customHeight="1" x14ac:dyDescent="0.2">
      <c r="A14" s="31">
        <v>2</v>
      </c>
      <c r="B14" s="81" t="s">
        <v>195</v>
      </c>
      <c r="C14" s="82"/>
      <c r="D14" s="32" t="s">
        <v>107</v>
      </c>
      <c r="E14" s="32">
        <v>2</v>
      </c>
      <c r="F14" s="32" t="s">
        <v>17</v>
      </c>
      <c r="G14" s="33">
        <f t="shared" ref="G14:G25" si="6">J14*E14</f>
        <v>0</v>
      </c>
      <c r="H14" s="34"/>
      <c r="J14" s="63"/>
      <c r="K14" s="31">
        <v>2</v>
      </c>
      <c r="L14" s="71" t="str">
        <f t="shared" si="1"/>
        <v>Monitoring Survei Harga Perdesaan dan HKD April 2022</v>
      </c>
      <c r="M14" s="72"/>
      <c r="N14" s="32" t="str">
        <f t="shared" si="2"/>
        <v>Kegiatan</v>
      </c>
      <c r="O14" s="32">
        <f t="shared" si="2"/>
        <v>2</v>
      </c>
      <c r="P14" s="32">
        <v>2</v>
      </c>
      <c r="Q14" s="35">
        <f t="shared" si="3"/>
        <v>100</v>
      </c>
      <c r="R14" s="35">
        <v>100</v>
      </c>
      <c r="S14" s="32" t="str">
        <f t="shared" si="4"/>
        <v>-</v>
      </c>
      <c r="T14" s="33">
        <f>+P14*W14</f>
        <v>0</v>
      </c>
      <c r="U14" s="34"/>
      <c r="W14" s="63">
        <f t="shared" si="5"/>
        <v>0</v>
      </c>
    </row>
    <row r="15" spans="1:23" ht="15" customHeight="1" x14ac:dyDescent="0.2">
      <c r="A15" s="31">
        <v>3</v>
      </c>
      <c r="B15" s="81" t="s">
        <v>196</v>
      </c>
      <c r="C15" s="82"/>
      <c r="D15" s="32" t="s">
        <v>107</v>
      </c>
      <c r="E15" s="32">
        <v>2</v>
      </c>
      <c r="F15" s="87" t="s">
        <v>17</v>
      </c>
      <c r="G15" s="33">
        <f t="shared" si="6"/>
        <v>0</v>
      </c>
      <c r="H15" s="34"/>
      <c r="J15" s="63"/>
      <c r="K15" s="31">
        <v>3</v>
      </c>
      <c r="L15" s="71" t="str">
        <f t="shared" si="1"/>
        <v>Monitoring Survei HPG dan HPBG April 2022</v>
      </c>
      <c r="M15" s="72"/>
      <c r="N15" s="32" t="str">
        <f t="shared" si="2"/>
        <v>Kegiatan</v>
      </c>
      <c r="O15" s="32">
        <f t="shared" si="2"/>
        <v>2</v>
      </c>
      <c r="P15" s="32">
        <v>2</v>
      </c>
      <c r="Q15" s="35">
        <f t="shared" si="3"/>
        <v>100</v>
      </c>
      <c r="R15" s="35">
        <v>100</v>
      </c>
      <c r="S15" s="32" t="str">
        <f t="shared" si="4"/>
        <v>-</v>
      </c>
      <c r="T15" s="33">
        <f>+P15*W15</f>
        <v>0</v>
      </c>
      <c r="U15" s="34"/>
      <c r="W15" s="63">
        <f t="shared" si="5"/>
        <v>0</v>
      </c>
    </row>
    <row r="16" spans="1:23" ht="15" customHeight="1" x14ac:dyDescent="0.2">
      <c r="A16" s="31">
        <v>4</v>
      </c>
      <c r="B16" s="81" t="s">
        <v>197</v>
      </c>
      <c r="C16" s="82"/>
      <c r="D16" s="32" t="s">
        <v>140</v>
      </c>
      <c r="E16" s="32">
        <v>30</v>
      </c>
      <c r="F16" s="87" t="s">
        <v>155</v>
      </c>
      <c r="G16" s="33">
        <f t="shared" si="6"/>
        <v>0.06</v>
      </c>
      <c r="H16" s="34"/>
      <c r="J16" s="63">
        <v>2E-3</v>
      </c>
      <c r="K16" s="31">
        <v>4</v>
      </c>
      <c r="L16" s="71" t="str">
        <f>B16</f>
        <v>Memeriksa dokumen SHPBG April 2022 and approve data</v>
      </c>
      <c r="M16" s="72"/>
      <c r="N16" s="32" t="str">
        <f t="shared" si="2"/>
        <v>Dokumen</v>
      </c>
      <c r="O16" s="32">
        <f t="shared" si="2"/>
        <v>30</v>
      </c>
      <c r="P16" s="32">
        <v>30</v>
      </c>
      <c r="Q16" s="35">
        <f t="shared" si="3"/>
        <v>100</v>
      </c>
      <c r="R16" s="35">
        <v>100</v>
      </c>
      <c r="S16" s="32" t="str">
        <f t="shared" si="4"/>
        <v xml:space="preserve">II.B.6.a. </v>
      </c>
      <c r="T16" s="33">
        <f>+P16*W16</f>
        <v>0.06</v>
      </c>
      <c r="U16" s="34"/>
      <c r="W16" s="63">
        <f t="shared" si="5"/>
        <v>2E-3</v>
      </c>
    </row>
    <row r="17" spans="1:23" ht="15" customHeight="1" x14ac:dyDescent="0.2">
      <c r="A17" s="31">
        <v>5</v>
      </c>
      <c r="B17" s="81" t="s">
        <v>198</v>
      </c>
      <c r="C17" s="82"/>
      <c r="D17" s="32" t="s">
        <v>140</v>
      </c>
      <c r="E17" s="32">
        <v>17</v>
      </c>
      <c r="F17" s="87" t="s">
        <v>155</v>
      </c>
      <c r="G17" s="33">
        <f t="shared" si="6"/>
        <v>3.4000000000000002E-2</v>
      </c>
      <c r="H17" s="34"/>
      <c r="J17" s="63">
        <v>2E-3</v>
      </c>
      <c r="K17" s="31">
        <v>5</v>
      </c>
      <c r="L17" s="71" t="str">
        <f>B17</f>
        <v>Memeriksa dokumen SHPG April 2022 and approve data</v>
      </c>
      <c r="M17" s="72"/>
      <c r="N17" s="32" t="str">
        <f t="shared" si="2"/>
        <v>Dokumen</v>
      </c>
      <c r="O17" s="32">
        <f t="shared" si="2"/>
        <v>17</v>
      </c>
      <c r="P17" s="32">
        <v>17</v>
      </c>
      <c r="Q17" s="35">
        <f t="shared" si="3"/>
        <v>100</v>
      </c>
      <c r="R17" s="35">
        <v>100</v>
      </c>
      <c r="S17" s="32" t="str">
        <f t="shared" si="4"/>
        <v xml:space="preserve">II.B.6.a. </v>
      </c>
      <c r="T17" s="33">
        <f>+P17*W17</f>
        <v>3.4000000000000002E-2</v>
      </c>
      <c r="U17" s="34"/>
      <c r="W17" s="63">
        <f t="shared" si="5"/>
        <v>2E-3</v>
      </c>
    </row>
    <row r="18" spans="1:23" ht="15" customHeight="1" x14ac:dyDescent="0.2">
      <c r="A18" s="31">
        <v>6</v>
      </c>
      <c r="B18" s="168" t="s">
        <v>199</v>
      </c>
      <c r="C18" s="169"/>
      <c r="D18" s="32" t="s">
        <v>140</v>
      </c>
      <c r="E18" s="32">
        <v>221</v>
      </c>
      <c r="F18" s="87" t="s">
        <v>259</v>
      </c>
      <c r="G18" s="33">
        <f>J18*E18</f>
        <v>1.768</v>
      </c>
      <c r="H18" s="34"/>
      <c r="J18" s="63">
        <v>8.0000000000000002E-3</v>
      </c>
      <c r="K18" s="31">
        <v>6</v>
      </c>
      <c r="L18" s="113" t="str">
        <f>B18</f>
        <v>Memeriksa dokumen Shped April 2022 dan data ekstrem</v>
      </c>
      <c r="M18" s="114"/>
      <c r="N18" s="32" t="str">
        <f t="shared" si="2"/>
        <v>Dokumen</v>
      </c>
      <c r="O18" s="32">
        <v>221</v>
      </c>
      <c r="P18" s="32">
        <v>221</v>
      </c>
      <c r="Q18" s="35">
        <f t="shared" si="3"/>
        <v>100</v>
      </c>
      <c r="R18" s="35">
        <v>100</v>
      </c>
      <c r="S18" s="32" t="str">
        <f t="shared" si="4"/>
        <v xml:space="preserve">II.B.6.c. </v>
      </c>
      <c r="T18" s="33">
        <f t="shared" ref="T18:T30" si="7">+W18*P18</f>
        <v>1.768</v>
      </c>
      <c r="U18" s="34"/>
      <c r="W18" s="63">
        <f t="shared" si="5"/>
        <v>8.0000000000000002E-3</v>
      </c>
    </row>
    <row r="19" spans="1:23" ht="15" customHeight="1" x14ac:dyDescent="0.2">
      <c r="A19" s="31">
        <v>7</v>
      </c>
      <c r="B19" s="168" t="s">
        <v>216</v>
      </c>
      <c r="C19" s="175"/>
      <c r="D19" s="32" t="s">
        <v>106</v>
      </c>
      <c r="E19" s="32">
        <v>3</v>
      </c>
      <c r="F19" s="87" t="s">
        <v>17</v>
      </c>
      <c r="G19" s="33">
        <f t="shared" si="6"/>
        <v>0</v>
      </c>
      <c r="H19" s="34"/>
      <c r="J19" s="63"/>
      <c r="K19" s="31">
        <v>7</v>
      </c>
      <c r="L19" s="117" t="str">
        <f t="shared" si="1"/>
        <v>Mengikuti Rapat Evaluasi Kinerja Tw I dan FRA (6 April 2022)</v>
      </c>
      <c r="M19" s="129"/>
      <c r="N19" s="32" t="str">
        <f t="shared" si="2"/>
        <v>Jam</v>
      </c>
      <c r="O19" s="32">
        <f t="shared" si="2"/>
        <v>3</v>
      </c>
      <c r="P19" s="32">
        <v>3</v>
      </c>
      <c r="Q19" s="35">
        <f t="shared" si="3"/>
        <v>100</v>
      </c>
      <c r="R19" s="35">
        <v>100</v>
      </c>
      <c r="S19" s="32" t="str">
        <f t="shared" si="4"/>
        <v>-</v>
      </c>
      <c r="T19" s="33">
        <f t="shared" si="7"/>
        <v>0</v>
      </c>
      <c r="U19" s="34"/>
      <c r="W19" s="63">
        <f t="shared" si="5"/>
        <v>0</v>
      </c>
    </row>
    <row r="20" spans="1:23" ht="15" customHeight="1" x14ac:dyDescent="0.25">
      <c r="A20" s="31">
        <v>8</v>
      </c>
      <c r="B20" s="168" t="s">
        <v>215</v>
      </c>
      <c r="C20" s="169"/>
      <c r="D20" s="32" t="s">
        <v>106</v>
      </c>
      <c r="E20" s="32">
        <v>4</v>
      </c>
      <c r="F20" s="87" t="s">
        <v>105</v>
      </c>
      <c r="G20" s="33">
        <f>J20*E20</f>
        <v>0.06</v>
      </c>
      <c r="H20" s="34"/>
      <c r="J20" s="63">
        <v>1.4999999999999999E-2</v>
      </c>
      <c r="K20" s="31">
        <v>8</v>
      </c>
      <c r="L20" s="117" t="str">
        <f t="shared" si="1"/>
        <v>Mengikuti  Briefing Survei Statistik Keuangan 2022 (5 April 2022)</v>
      </c>
      <c r="M20" s="118"/>
      <c r="N20" s="32" t="str">
        <f t="shared" si="2"/>
        <v>Jam</v>
      </c>
      <c r="O20" s="32">
        <f t="shared" si="2"/>
        <v>4</v>
      </c>
      <c r="P20" s="32">
        <v>4</v>
      </c>
      <c r="Q20" s="35">
        <f t="shared" si="3"/>
        <v>100</v>
      </c>
      <c r="R20" s="35">
        <v>100</v>
      </c>
      <c r="S20" s="32" t="str">
        <f t="shared" si="4"/>
        <v>II.A.11</v>
      </c>
      <c r="T20" s="33">
        <f t="shared" si="7"/>
        <v>0.06</v>
      </c>
      <c r="U20" s="34"/>
      <c r="W20" s="63">
        <v>1.4999999999999999E-2</v>
      </c>
    </row>
    <row r="21" spans="1:23" ht="15" customHeight="1" x14ac:dyDescent="0.25">
      <c r="A21" s="31">
        <v>9</v>
      </c>
      <c r="B21" s="168" t="s">
        <v>224</v>
      </c>
      <c r="C21" s="169"/>
      <c r="D21" s="32" t="s">
        <v>106</v>
      </c>
      <c r="E21" s="32">
        <v>8</v>
      </c>
      <c r="F21" s="87" t="s">
        <v>105</v>
      </c>
      <c r="G21" s="33">
        <f>J21*E21</f>
        <v>0.12</v>
      </c>
      <c r="H21" s="34"/>
      <c r="J21" s="63">
        <v>1.4999999999999999E-2</v>
      </c>
      <c r="K21" s="31">
        <v>9</v>
      </c>
      <c r="L21" s="117" t="str">
        <f t="shared" si="1"/>
        <v>Mengikuti  Pelatihan Petugas Survei VREST UMK (13 April 2022)</v>
      </c>
      <c r="M21" s="118"/>
      <c r="N21" s="32" t="str">
        <f t="shared" si="2"/>
        <v>Jam</v>
      </c>
      <c r="O21" s="32">
        <f t="shared" si="2"/>
        <v>8</v>
      </c>
      <c r="P21" s="32">
        <v>8</v>
      </c>
      <c r="Q21" s="35">
        <f t="shared" si="3"/>
        <v>100</v>
      </c>
      <c r="R21" s="35">
        <v>100</v>
      </c>
      <c r="S21" s="32" t="str">
        <f t="shared" si="4"/>
        <v>II.A.11</v>
      </c>
      <c r="T21" s="33">
        <f t="shared" si="7"/>
        <v>0.12</v>
      </c>
      <c r="U21" s="34"/>
      <c r="W21" s="63">
        <v>1.4999999999999999E-2</v>
      </c>
    </row>
    <row r="22" spans="1:23" ht="15" customHeight="1" x14ac:dyDescent="0.25">
      <c r="A22" s="31">
        <v>10</v>
      </c>
      <c r="B22" s="168" t="s">
        <v>225</v>
      </c>
      <c r="C22" s="169"/>
      <c r="D22" s="32" t="s">
        <v>106</v>
      </c>
      <c r="E22" s="32">
        <v>3</v>
      </c>
      <c r="F22" s="87" t="s">
        <v>105</v>
      </c>
      <c r="G22" s="33">
        <f>J22*E22</f>
        <v>4.4999999999999998E-2</v>
      </c>
      <c r="H22" s="34"/>
      <c r="J22" s="63">
        <v>1.4999999999999999E-2</v>
      </c>
      <c r="K22" s="31">
        <v>10</v>
      </c>
      <c r="L22" s="117" t="str">
        <f t="shared" si="1"/>
        <v>Mengikuti  Webinar Aplikasi Data Centric dalam SDI oleh UI (6 April 2022)</v>
      </c>
      <c r="M22" s="118"/>
      <c r="N22" s="32" t="str">
        <f t="shared" si="2"/>
        <v>Jam</v>
      </c>
      <c r="O22" s="32">
        <f t="shared" si="2"/>
        <v>3</v>
      </c>
      <c r="P22" s="32">
        <v>3</v>
      </c>
      <c r="Q22" s="35">
        <f t="shared" si="3"/>
        <v>100</v>
      </c>
      <c r="R22" s="35">
        <v>100</v>
      </c>
      <c r="S22" s="32" t="str">
        <f t="shared" si="4"/>
        <v>II.A.11</v>
      </c>
      <c r="T22" s="33">
        <f t="shared" si="7"/>
        <v>4.4999999999999998E-2</v>
      </c>
      <c r="U22" s="34"/>
      <c r="W22" s="63">
        <v>1.4999999999999999E-2</v>
      </c>
    </row>
    <row r="23" spans="1:23" ht="15" customHeight="1" x14ac:dyDescent="0.2">
      <c r="A23" s="31">
        <v>11</v>
      </c>
      <c r="B23" s="168" t="s">
        <v>200</v>
      </c>
      <c r="C23" s="169"/>
      <c r="D23" s="32" t="s">
        <v>127</v>
      </c>
      <c r="E23" s="32">
        <v>1</v>
      </c>
      <c r="F23" s="87" t="s">
        <v>128</v>
      </c>
      <c r="G23" s="33">
        <f t="shared" si="6"/>
        <v>0.3</v>
      </c>
      <c r="H23" s="34"/>
      <c r="J23" s="63">
        <v>0.3</v>
      </c>
      <c r="K23" s="31">
        <v>11</v>
      </c>
      <c r="L23" s="113" t="str">
        <f t="shared" si="1"/>
        <v>Melakukan Penyusunan Berita Resmi Statistik (BRS) NTP April 2022</v>
      </c>
      <c r="M23" s="114"/>
      <c r="N23" s="32" t="str">
        <f t="shared" si="2"/>
        <v>Buku</v>
      </c>
      <c r="O23" s="32">
        <f t="shared" si="2"/>
        <v>1</v>
      </c>
      <c r="P23" s="32">
        <v>1</v>
      </c>
      <c r="Q23" s="35">
        <f t="shared" si="3"/>
        <v>100</v>
      </c>
      <c r="R23" s="35">
        <v>100</v>
      </c>
      <c r="S23" s="32" t="str">
        <f t="shared" si="4"/>
        <v>II.D.4.b.</v>
      </c>
      <c r="T23" s="33">
        <f t="shared" si="7"/>
        <v>0.3</v>
      </c>
      <c r="U23" s="34"/>
      <c r="W23" s="63">
        <v>0.3</v>
      </c>
    </row>
    <row r="24" spans="1:23" ht="15" customHeight="1" x14ac:dyDescent="0.2">
      <c r="A24" s="31">
        <v>12</v>
      </c>
      <c r="B24" s="168" t="s">
        <v>231</v>
      </c>
      <c r="C24" s="169"/>
      <c r="D24" s="32" t="s">
        <v>129</v>
      </c>
      <c r="E24" s="32">
        <v>1</v>
      </c>
      <c r="F24" s="87" t="s">
        <v>17</v>
      </c>
      <c r="G24" s="33">
        <f t="shared" si="6"/>
        <v>0</v>
      </c>
      <c r="H24" s="34"/>
      <c r="J24" s="63">
        <v>0</v>
      </c>
      <c r="K24" s="31">
        <v>12</v>
      </c>
      <c r="L24" s="113" t="str">
        <f t="shared" ref="L24:L29" si="8">B24</f>
        <v>Membuat Bahan Tayang Berita Resmi Statistik (BRS) NTP April 2022</v>
      </c>
      <c r="M24" s="114"/>
      <c r="N24" s="32" t="str">
        <f t="shared" si="2"/>
        <v>Naskah</v>
      </c>
      <c r="O24" s="32">
        <f t="shared" si="2"/>
        <v>1</v>
      </c>
      <c r="P24" s="32">
        <v>1</v>
      </c>
      <c r="Q24" s="35">
        <f t="shared" si="3"/>
        <v>100</v>
      </c>
      <c r="R24" s="35">
        <v>100</v>
      </c>
      <c r="S24" s="32" t="str">
        <f t="shared" si="4"/>
        <v>-</v>
      </c>
      <c r="T24" s="33">
        <f t="shared" si="7"/>
        <v>0</v>
      </c>
      <c r="U24" s="34"/>
      <c r="W24" s="63">
        <v>0</v>
      </c>
    </row>
    <row r="25" spans="1:23" ht="15" customHeight="1" x14ac:dyDescent="0.2">
      <c r="A25" s="31">
        <v>13</v>
      </c>
      <c r="B25" s="168" t="s">
        <v>201</v>
      </c>
      <c r="C25" s="169"/>
      <c r="D25" s="32" t="s">
        <v>106</v>
      </c>
      <c r="E25" s="32">
        <v>1</v>
      </c>
      <c r="F25" s="87" t="s">
        <v>17</v>
      </c>
      <c r="G25" s="33">
        <f t="shared" si="6"/>
        <v>0</v>
      </c>
      <c r="H25" s="34"/>
      <c r="J25" s="63"/>
      <c r="K25" s="31">
        <v>13</v>
      </c>
      <c r="L25" s="113" t="str">
        <f t="shared" si="8"/>
        <v>Mengikuti Rilis BRS April 2022</v>
      </c>
      <c r="M25" s="114"/>
      <c r="N25" s="32" t="str">
        <f t="shared" si="2"/>
        <v>Jam</v>
      </c>
      <c r="O25" s="32">
        <f t="shared" si="2"/>
        <v>1</v>
      </c>
      <c r="P25" s="32">
        <v>1</v>
      </c>
      <c r="Q25" s="35">
        <f t="shared" si="3"/>
        <v>100</v>
      </c>
      <c r="R25" s="35">
        <v>100</v>
      </c>
      <c r="S25" s="32" t="str">
        <f t="shared" si="4"/>
        <v>-</v>
      </c>
      <c r="T25" s="33">
        <f t="shared" si="7"/>
        <v>0</v>
      </c>
      <c r="U25" s="34"/>
      <c r="W25" s="63">
        <v>0</v>
      </c>
    </row>
    <row r="26" spans="1:23" ht="15" customHeight="1" x14ac:dyDescent="0.2">
      <c r="A26" s="31">
        <v>14</v>
      </c>
      <c r="B26" s="168" t="s">
        <v>248</v>
      </c>
      <c r="C26" s="169"/>
      <c r="D26" s="32" t="s">
        <v>129</v>
      </c>
      <c r="E26" s="32">
        <v>1</v>
      </c>
      <c r="F26" s="87" t="s">
        <v>151</v>
      </c>
      <c r="G26" s="33">
        <f>J26*E26</f>
        <v>2.5</v>
      </c>
      <c r="H26" s="34"/>
      <c r="J26" s="63">
        <v>2.5</v>
      </c>
      <c r="K26" s="31">
        <v>14</v>
      </c>
      <c r="L26" s="113" t="str">
        <f t="shared" si="8"/>
        <v>Menulis Opini di Media Massa Jamberita.com (13 April 2022)</v>
      </c>
      <c r="M26" s="114"/>
      <c r="N26" s="32" t="str">
        <f t="shared" si="2"/>
        <v>Naskah</v>
      </c>
      <c r="O26" s="32">
        <f t="shared" si="2"/>
        <v>1</v>
      </c>
      <c r="P26" s="32">
        <v>1</v>
      </c>
      <c r="Q26" s="35">
        <f t="shared" si="3"/>
        <v>100</v>
      </c>
      <c r="R26" s="35">
        <v>100</v>
      </c>
      <c r="S26" s="32" t="str">
        <f t="shared" si="4"/>
        <v xml:space="preserve">IV.A.5. </v>
      </c>
      <c r="T26" s="33">
        <f t="shared" si="7"/>
        <v>2.5</v>
      </c>
      <c r="U26" s="34"/>
      <c r="W26" s="63">
        <v>2.5</v>
      </c>
    </row>
    <row r="27" spans="1:23" ht="15" customHeight="1" x14ac:dyDescent="0.2">
      <c r="A27" s="31">
        <v>15</v>
      </c>
      <c r="B27" s="168" t="s">
        <v>226</v>
      </c>
      <c r="C27" s="169"/>
      <c r="D27" s="32" t="s">
        <v>124</v>
      </c>
      <c r="E27" s="32">
        <v>1</v>
      </c>
      <c r="F27" s="87" t="s">
        <v>125</v>
      </c>
      <c r="G27" s="33">
        <f t="shared" ref="G27" si="9">J27*E27</f>
        <v>1</v>
      </c>
      <c r="H27" s="34"/>
      <c r="J27" s="67">
        <v>1</v>
      </c>
      <c r="K27" s="31">
        <v>15</v>
      </c>
      <c r="L27" s="113" t="str">
        <f t="shared" si="8"/>
        <v>Mengikuti webinar SAICOPSS (12 - 13 April 2022)</v>
      </c>
      <c r="M27" s="114"/>
      <c r="N27" s="32" t="str">
        <f t="shared" si="2"/>
        <v>Kali</v>
      </c>
      <c r="O27" s="32">
        <f t="shared" si="2"/>
        <v>1</v>
      </c>
      <c r="P27" s="32">
        <v>1</v>
      </c>
      <c r="Q27" s="35">
        <f t="shared" si="3"/>
        <v>100</v>
      </c>
      <c r="R27" s="35">
        <v>100</v>
      </c>
      <c r="S27" s="32" t="str">
        <f t="shared" si="4"/>
        <v>V.C.3.</v>
      </c>
      <c r="T27" s="33">
        <f>+W27*P27</f>
        <v>1</v>
      </c>
      <c r="U27" s="34"/>
      <c r="W27" s="63">
        <v>1</v>
      </c>
    </row>
    <row r="28" spans="1:23" ht="15" customHeight="1" x14ac:dyDescent="0.2">
      <c r="A28" s="31">
        <v>16</v>
      </c>
      <c r="B28" s="168" t="s">
        <v>222</v>
      </c>
      <c r="C28" s="169"/>
      <c r="D28" s="32" t="s">
        <v>223</v>
      </c>
      <c r="E28" s="32">
        <v>2</v>
      </c>
      <c r="F28" s="87" t="s">
        <v>17</v>
      </c>
      <c r="G28" s="33">
        <f>J28*E28</f>
        <v>0</v>
      </c>
      <c r="H28" s="34"/>
      <c r="J28" s="63"/>
      <c r="K28" s="31">
        <v>16</v>
      </c>
      <c r="L28" s="113" t="str">
        <f t="shared" si="8"/>
        <v>Melakukan Sosialisasi STIS</v>
      </c>
      <c r="M28" s="114"/>
      <c r="N28" s="32" t="str">
        <f t="shared" si="2"/>
        <v>Sekolah</v>
      </c>
      <c r="O28" s="32">
        <f t="shared" si="2"/>
        <v>2</v>
      </c>
      <c r="P28" s="32">
        <v>2</v>
      </c>
      <c r="Q28" s="35">
        <f t="shared" si="3"/>
        <v>100</v>
      </c>
      <c r="R28" s="35">
        <v>100</v>
      </c>
      <c r="S28" s="32" t="str">
        <f t="shared" si="4"/>
        <v>-</v>
      </c>
      <c r="T28" s="33">
        <f t="shared" si="7"/>
        <v>0</v>
      </c>
      <c r="U28" s="34"/>
      <c r="W28" s="63">
        <v>0</v>
      </c>
    </row>
    <row r="29" spans="1:23" ht="15" customHeight="1" x14ac:dyDescent="0.2">
      <c r="A29" s="31">
        <v>17</v>
      </c>
      <c r="B29" s="168" t="s">
        <v>220</v>
      </c>
      <c r="C29" s="169"/>
      <c r="D29" s="32" t="s">
        <v>221</v>
      </c>
      <c r="E29" s="32">
        <v>4</v>
      </c>
      <c r="F29" s="87" t="s">
        <v>17</v>
      </c>
      <c r="G29" s="33">
        <f>J29*E29</f>
        <v>0</v>
      </c>
      <c r="H29" s="34"/>
      <c r="J29" s="63"/>
      <c r="K29" s="31">
        <v>17</v>
      </c>
      <c r="L29" s="113" t="str">
        <f t="shared" si="8"/>
        <v>Mengajukan Perjadin Fungsi Distribusi 2022</v>
      </c>
      <c r="M29" s="114"/>
      <c r="N29" s="32" t="str">
        <f t="shared" si="2"/>
        <v>Orang</v>
      </c>
      <c r="O29" s="32">
        <f t="shared" si="2"/>
        <v>4</v>
      </c>
      <c r="P29" s="32">
        <v>4</v>
      </c>
      <c r="Q29" s="35">
        <f t="shared" si="3"/>
        <v>100</v>
      </c>
      <c r="R29" s="35">
        <v>100</v>
      </c>
      <c r="S29" s="32" t="str">
        <f t="shared" si="4"/>
        <v>-</v>
      </c>
      <c r="T29" s="33">
        <f t="shared" si="7"/>
        <v>0</v>
      </c>
      <c r="U29" s="34"/>
      <c r="W29" s="63">
        <v>0</v>
      </c>
    </row>
    <row r="30" spans="1:23" ht="15" customHeight="1" x14ac:dyDescent="0.25">
      <c r="A30" s="31">
        <v>18</v>
      </c>
      <c r="B30" s="173" t="s">
        <v>297</v>
      </c>
      <c r="C30" s="174"/>
      <c r="D30" s="32" t="s">
        <v>124</v>
      </c>
      <c r="E30" s="32">
        <v>1</v>
      </c>
      <c r="F30" s="87" t="s">
        <v>125</v>
      </c>
      <c r="G30" s="33">
        <f t="shared" ref="G30" si="10">J30*E30</f>
        <v>1</v>
      </c>
      <c r="H30" s="34"/>
      <c r="J30" s="63">
        <v>1</v>
      </c>
      <c r="K30" s="31">
        <v>18</v>
      </c>
      <c r="L30" s="161" t="str">
        <f t="shared" ref="L30" si="11">B30</f>
        <v>Mengikuti Webinar FEM IPB (13 April 2022)</v>
      </c>
      <c r="M30" s="162"/>
      <c r="N30" s="32" t="str">
        <f t="shared" si="2"/>
        <v>Kali</v>
      </c>
      <c r="O30" s="32">
        <f t="shared" si="2"/>
        <v>1</v>
      </c>
      <c r="P30" s="32">
        <v>1</v>
      </c>
      <c r="Q30" s="35">
        <f t="shared" si="3"/>
        <v>100</v>
      </c>
      <c r="R30" s="35">
        <v>100</v>
      </c>
      <c r="S30" s="32" t="str">
        <f t="shared" ref="S30" si="12">F30</f>
        <v>V.C.3.</v>
      </c>
      <c r="T30" s="33">
        <f t="shared" si="7"/>
        <v>1</v>
      </c>
      <c r="U30" s="34"/>
      <c r="W30" s="63">
        <v>1</v>
      </c>
    </row>
    <row r="31" spans="1:23" ht="15" hidden="1" x14ac:dyDescent="0.25">
      <c r="A31" s="38">
        <v>23</v>
      </c>
      <c r="B31" s="168"/>
      <c r="C31" s="169"/>
      <c r="D31" s="32" t="s">
        <v>106</v>
      </c>
      <c r="E31" s="32"/>
      <c r="F31" s="87" t="s">
        <v>17</v>
      </c>
      <c r="G31" s="33">
        <f t="shared" ref="G31:G39" si="13">J31*E31</f>
        <v>0</v>
      </c>
      <c r="H31" s="34"/>
      <c r="J31" s="63"/>
      <c r="K31" s="31">
        <v>23</v>
      </c>
      <c r="L31" s="167">
        <f t="shared" si="1"/>
        <v>0</v>
      </c>
      <c r="M31" s="164"/>
      <c r="N31" s="32" t="str">
        <f t="shared" ref="N31:O39" si="14">D31</f>
        <v>Jam</v>
      </c>
      <c r="O31" s="32">
        <f t="shared" si="14"/>
        <v>0</v>
      </c>
      <c r="P31" s="32"/>
      <c r="Q31" s="35">
        <f t="shared" ref="Q31:Q39" si="15">IF(O31=0,IF(P31=0,0,1),IF(P31&gt;O31,1,P31/O31))*100</f>
        <v>0</v>
      </c>
      <c r="R31" s="35"/>
      <c r="S31" s="32" t="str">
        <f t="shared" ref="S31:S39" si="16">F31</f>
        <v>-</v>
      </c>
      <c r="T31" s="33">
        <f t="shared" ref="T31:T39" si="17">+W31*P31</f>
        <v>0</v>
      </c>
      <c r="U31" s="34"/>
      <c r="W31" s="63">
        <f t="shared" si="5"/>
        <v>0</v>
      </c>
    </row>
    <row r="32" spans="1:23" ht="14.25" hidden="1" customHeight="1" x14ac:dyDescent="0.25">
      <c r="A32" s="31">
        <v>24</v>
      </c>
      <c r="B32" s="168"/>
      <c r="C32" s="169"/>
      <c r="D32" s="32" t="s">
        <v>108</v>
      </c>
      <c r="E32" s="32"/>
      <c r="F32" s="87" t="s">
        <v>17</v>
      </c>
      <c r="G32" s="33">
        <f t="shared" si="13"/>
        <v>0</v>
      </c>
      <c r="H32" s="34"/>
      <c r="J32" s="63"/>
      <c r="K32" s="31">
        <v>24</v>
      </c>
      <c r="L32" s="165">
        <f t="shared" si="1"/>
        <v>0</v>
      </c>
      <c r="M32" s="166"/>
      <c r="N32" s="32" t="str">
        <f t="shared" si="14"/>
        <v xml:space="preserve">hari </v>
      </c>
      <c r="O32" s="32">
        <f t="shared" si="14"/>
        <v>0</v>
      </c>
      <c r="P32" s="32"/>
      <c r="Q32" s="35">
        <f t="shared" si="15"/>
        <v>0</v>
      </c>
      <c r="R32" s="35"/>
      <c r="S32" s="32" t="str">
        <f t="shared" si="16"/>
        <v>-</v>
      </c>
      <c r="T32" s="33">
        <f t="shared" si="17"/>
        <v>0</v>
      </c>
      <c r="U32" s="34"/>
      <c r="W32" s="63">
        <f t="shared" si="5"/>
        <v>0</v>
      </c>
    </row>
    <row r="33" spans="1:23" ht="15" hidden="1" x14ac:dyDescent="0.25">
      <c r="A33" s="31">
        <v>25</v>
      </c>
      <c r="B33" s="167"/>
      <c r="C33" s="164"/>
      <c r="D33" s="32" t="s">
        <v>53</v>
      </c>
      <c r="E33" s="32"/>
      <c r="F33" s="87" t="s">
        <v>17</v>
      </c>
      <c r="G33" s="33">
        <f t="shared" si="13"/>
        <v>0</v>
      </c>
      <c r="H33" s="34"/>
      <c r="J33" s="63"/>
      <c r="K33" s="31">
        <v>25</v>
      </c>
      <c r="L33" s="167">
        <f t="shared" si="1"/>
        <v>0</v>
      </c>
      <c r="M33" s="164"/>
      <c r="N33" s="32" t="str">
        <f t="shared" si="14"/>
        <v>hari</v>
      </c>
      <c r="O33" s="32">
        <f t="shared" si="14"/>
        <v>0</v>
      </c>
      <c r="P33" s="32"/>
      <c r="Q33" s="35">
        <f t="shared" si="15"/>
        <v>0</v>
      </c>
      <c r="R33" s="35"/>
      <c r="S33" s="32" t="str">
        <f t="shared" si="16"/>
        <v>-</v>
      </c>
      <c r="T33" s="33">
        <f t="shared" si="17"/>
        <v>0</v>
      </c>
      <c r="U33" s="34"/>
      <c r="W33" s="63">
        <f t="shared" si="5"/>
        <v>0</v>
      </c>
    </row>
    <row r="34" spans="1:23" ht="15" hidden="1" x14ac:dyDescent="0.25">
      <c r="A34" s="31">
        <v>26</v>
      </c>
      <c r="B34" s="163"/>
      <c r="C34" s="164"/>
      <c r="D34" s="32" t="s">
        <v>106</v>
      </c>
      <c r="E34" s="32"/>
      <c r="F34" s="87" t="s">
        <v>17</v>
      </c>
      <c r="G34" s="33">
        <f t="shared" si="13"/>
        <v>0</v>
      </c>
      <c r="H34" s="34"/>
      <c r="J34" s="63"/>
      <c r="K34" s="31">
        <v>26</v>
      </c>
      <c r="L34" s="167">
        <f t="shared" si="1"/>
        <v>0</v>
      </c>
      <c r="M34" s="164"/>
      <c r="N34" s="32" t="str">
        <f t="shared" si="14"/>
        <v>Jam</v>
      </c>
      <c r="O34" s="32">
        <f t="shared" si="14"/>
        <v>0</v>
      </c>
      <c r="P34" s="32"/>
      <c r="Q34" s="35">
        <f t="shared" si="15"/>
        <v>0</v>
      </c>
      <c r="R34" s="35"/>
      <c r="S34" s="32" t="str">
        <f t="shared" si="16"/>
        <v>-</v>
      </c>
      <c r="T34" s="33">
        <f t="shared" si="17"/>
        <v>0</v>
      </c>
      <c r="U34" s="34"/>
      <c r="W34" s="63">
        <f t="shared" si="5"/>
        <v>0</v>
      </c>
    </row>
    <row r="35" spans="1:23" ht="14.25" hidden="1" customHeight="1" x14ac:dyDescent="0.25">
      <c r="A35" s="31">
        <v>27</v>
      </c>
      <c r="B35" s="163"/>
      <c r="C35" s="164"/>
      <c r="D35" s="32" t="s">
        <v>53</v>
      </c>
      <c r="E35" s="32"/>
      <c r="F35" s="87" t="s">
        <v>17</v>
      </c>
      <c r="G35" s="33">
        <f t="shared" si="13"/>
        <v>0</v>
      </c>
      <c r="H35" s="34"/>
      <c r="J35" s="63"/>
      <c r="K35" s="31">
        <v>27</v>
      </c>
      <c r="L35" s="165">
        <f t="shared" si="1"/>
        <v>0</v>
      </c>
      <c r="M35" s="166"/>
      <c r="N35" s="32" t="str">
        <f t="shared" si="14"/>
        <v>hari</v>
      </c>
      <c r="O35" s="32">
        <f t="shared" si="14"/>
        <v>0</v>
      </c>
      <c r="P35" s="32"/>
      <c r="Q35" s="35">
        <f t="shared" si="15"/>
        <v>0</v>
      </c>
      <c r="R35" s="35"/>
      <c r="S35" s="32" t="str">
        <f t="shared" si="16"/>
        <v>-</v>
      </c>
      <c r="T35" s="33">
        <f t="shared" si="17"/>
        <v>0</v>
      </c>
      <c r="U35" s="34"/>
      <c r="W35" s="63">
        <f t="shared" si="5"/>
        <v>0</v>
      </c>
    </row>
    <row r="36" spans="1:23" ht="25.5" hidden="1" customHeight="1" x14ac:dyDescent="0.25">
      <c r="A36" s="38">
        <v>28</v>
      </c>
      <c r="B36" s="40"/>
      <c r="C36" s="41"/>
      <c r="D36" s="32"/>
      <c r="E36" s="32"/>
      <c r="F36" s="87"/>
      <c r="G36" s="33">
        <f t="shared" si="13"/>
        <v>0</v>
      </c>
      <c r="H36" s="34"/>
      <c r="J36" s="63"/>
      <c r="K36" s="31">
        <v>28</v>
      </c>
      <c r="L36" s="167">
        <f t="shared" si="1"/>
        <v>0</v>
      </c>
      <c r="M36" s="164"/>
      <c r="N36" s="32">
        <f t="shared" si="14"/>
        <v>0</v>
      </c>
      <c r="O36" s="32">
        <f t="shared" si="14"/>
        <v>0</v>
      </c>
      <c r="P36" s="32"/>
      <c r="Q36" s="35">
        <f t="shared" si="15"/>
        <v>0</v>
      </c>
      <c r="R36" s="35"/>
      <c r="S36" s="32">
        <f t="shared" si="16"/>
        <v>0</v>
      </c>
      <c r="T36" s="33">
        <f t="shared" si="17"/>
        <v>0</v>
      </c>
      <c r="U36" s="34"/>
      <c r="W36" s="63">
        <f t="shared" si="5"/>
        <v>0</v>
      </c>
    </row>
    <row r="37" spans="1:23" ht="25.5" hidden="1" customHeight="1" x14ac:dyDescent="0.25">
      <c r="A37" s="38">
        <v>29</v>
      </c>
      <c r="B37" s="40"/>
      <c r="C37" s="39"/>
      <c r="D37" s="32"/>
      <c r="E37" s="32"/>
      <c r="F37" s="87" t="s">
        <v>17</v>
      </c>
      <c r="G37" s="33">
        <f t="shared" si="13"/>
        <v>0</v>
      </c>
      <c r="H37" s="34"/>
      <c r="J37" s="63"/>
      <c r="K37" s="31">
        <v>29</v>
      </c>
      <c r="L37" s="167">
        <f t="shared" si="1"/>
        <v>0</v>
      </c>
      <c r="M37" s="164"/>
      <c r="N37" s="32">
        <f t="shared" si="14"/>
        <v>0</v>
      </c>
      <c r="O37" s="32">
        <f t="shared" si="14"/>
        <v>0</v>
      </c>
      <c r="P37" s="32"/>
      <c r="Q37" s="35">
        <f t="shared" si="15"/>
        <v>0</v>
      </c>
      <c r="R37" s="35"/>
      <c r="S37" s="32" t="str">
        <f t="shared" si="16"/>
        <v>-</v>
      </c>
      <c r="T37" s="33">
        <f t="shared" si="17"/>
        <v>0</v>
      </c>
      <c r="U37" s="34"/>
      <c r="W37" s="63">
        <f t="shared" si="5"/>
        <v>0</v>
      </c>
    </row>
    <row r="38" spans="1:23" ht="25.5" hidden="1" customHeight="1" x14ac:dyDescent="0.25">
      <c r="A38" s="38">
        <v>30</v>
      </c>
      <c r="B38" s="40"/>
      <c r="C38" s="39"/>
      <c r="D38" s="32"/>
      <c r="E38" s="32"/>
      <c r="F38" s="87" t="s">
        <v>17</v>
      </c>
      <c r="G38" s="33">
        <f t="shared" si="13"/>
        <v>0</v>
      </c>
      <c r="H38" s="34"/>
      <c r="J38" s="63"/>
      <c r="K38" s="31">
        <v>30</v>
      </c>
      <c r="L38" s="167">
        <f t="shared" si="1"/>
        <v>0</v>
      </c>
      <c r="M38" s="164"/>
      <c r="N38" s="32">
        <f t="shared" si="14"/>
        <v>0</v>
      </c>
      <c r="O38" s="32">
        <f t="shared" si="14"/>
        <v>0</v>
      </c>
      <c r="P38" s="32"/>
      <c r="Q38" s="35">
        <f t="shared" si="15"/>
        <v>0</v>
      </c>
      <c r="R38" s="35"/>
      <c r="S38" s="32" t="str">
        <f t="shared" si="16"/>
        <v>-</v>
      </c>
      <c r="T38" s="33">
        <f t="shared" si="17"/>
        <v>0</v>
      </c>
      <c r="U38" s="34"/>
      <c r="W38" s="63">
        <f t="shared" si="5"/>
        <v>0</v>
      </c>
    </row>
    <row r="39" spans="1:23" ht="15" hidden="1" x14ac:dyDescent="0.25">
      <c r="A39" s="38">
        <v>30</v>
      </c>
      <c r="B39" s="40"/>
      <c r="C39" s="39"/>
      <c r="D39" s="32"/>
      <c r="E39" s="32"/>
      <c r="F39" s="87"/>
      <c r="G39" s="33">
        <f t="shared" si="13"/>
        <v>0</v>
      </c>
      <c r="H39" s="34"/>
      <c r="J39" s="63"/>
      <c r="K39" s="31">
        <v>31</v>
      </c>
      <c r="L39" s="167">
        <f t="shared" si="1"/>
        <v>0</v>
      </c>
      <c r="M39" s="164"/>
      <c r="N39" s="32">
        <f t="shared" si="14"/>
        <v>0</v>
      </c>
      <c r="O39" s="32">
        <f t="shared" si="14"/>
        <v>0</v>
      </c>
      <c r="P39" s="32"/>
      <c r="Q39" s="35">
        <f t="shared" si="15"/>
        <v>0</v>
      </c>
      <c r="R39" s="35"/>
      <c r="S39" s="32">
        <f t="shared" si="16"/>
        <v>0</v>
      </c>
      <c r="T39" s="33">
        <f t="shared" si="17"/>
        <v>0</v>
      </c>
      <c r="U39" s="34"/>
      <c r="W39" s="63">
        <f t="shared" si="5"/>
        <v>0</v>
      </c>
    </row>
    <row r="40" spans="1:23" ht="6" customHeight="1" x14ac:dyDescent="0.25">
      <c r="A40" s="31"/>
      <c r="B40" s="161"/>
      <c r="C40" s="162"/>
      <c r="D40" s="32"/>
      <c r="E40" s="32"/>
      <c r="F40" s="87"/>
      <c r="G40" s="35"/>
      <c r="H40" s="34"/>
      <c r="J40" s="63"/>
      <c r="K40" s="31"/>
      <c r="L40" s="161"/>
      <c r="M40" s="162"/>
      <c r="N40" s="32"/>
      <c r="O40" s="32"/>
      <c r="P40" s="32"/>
      <c r="Q40" s="35"/>
      <c r="R40" s="35"/>
      <c r="S40" s="32"/>
      <c r="T40" s="35"/>
      <c r="U40" s="34"/>
      <c r="W40" s="63"/>
    </row>
    <row r="41" spans="1:23" s="25" customFormat="1" ht="15" customHeight="1" x14ac:dyDescent="0.2">
      <c r="A41" s="170" t="s">
        <v>38</v>
      </c>
      <c r="B41" s="171"/>
      <c r="C41" s="172"/>
      <c r="D41" s="42"/>
      <c r="E41" s="42"/>
      <c r="F41" s="42"/>
      <c r="G41" s="42"/>
      <c r="H41" s="42"/>
      <c r="J41" s="63"/>
      <c r="K41" s="170" t="s">
        <v>38</v>
      </c>
      <c r="L41" s="171"/>
      <c r="M41" s="172"/>
      <c r="N41" s="42"/>
      <c r="O41" s="42"/>
      <c r="P41" s="42"/>
      <c r="Q41" s="42"/>
      <c r="R41" s="42"/>
      <c r="S41" s="42"/>
      <c r="T41" s="42"/>
      <c r="U41" s="42"/>
      <c r="W41" s="63"/>
    </row>
    <row r="42" spans="1:23" ht="15" customHeight="1" x14ac:dyDescent="0.25">
      <c r="A42" s="31">
        <v>1</v>
      </c>
      <c r="B42" s="161" t="s">
        <v>114</v>
      </c>
      <c r="C42" s="162"/>
      <c r="D42" s="36" t="s">
        <v>17</v>
      </c>
      <c r="E42" s="36" t="s">
        <v>17</v>
      </c>
      <c r="F42" s="89" t="s">
        <v>17</v>
      </c>
      <c r="G42" s="35" t="s">
        <v>17</v>
      </c>
      <c r="H42" s="34"/>
      <c r="J42" s="63">
        <v>1</v>
      </c>
      <c r="K42" s="31">
        <v>1</v>
      </c>
      <c r="L42" s="161" t="str">
        <f>B42</f>
        <v>Menjadi anggota Tim Zona Integritas dan Reformasi Birokrasi</v>
      </c>
      <c r="M42" s="162"/>
      <c r="N42" s="36" t="str">
        <f t="shared" ref="N42:P44" si="18">D42</f>
        <v>-</v>
      </c>
      <c r="O42" s="36" t="str">
        <f t="shared" si="18"/>
        <v>-</v>
      </c>
      <c r="P42" s="36" t="str">
        <f t="shared" si="18"/>
        <v>-</v>
      </c>
      <c r="Q42" s="35" t="s">
        <v>17</v>
      </c>
      <c r="R42" s="35" t="s">
        <v>17</v>
      </c>
      <c r="S42" s="32" t="str">
        <f>F42</f>
        <v>-</v>
      </c>
      <c r="T42" s="33" t="s">
        <v>17</v>
      </c>
      <c r="U42" s="34"/>
      <c r="W42" s="63">
        <v>0</v>
      </c>
    </row>
    <row r="43" spans="1:23" ht="15" customHeight="1" x14ac:dyDescent="0.25">
      <c r="A43" s="31">
        <v>2</v>
      </c>
      <c r="B43" s="168" t="s">
        <v>192</v>
      </c>
      <c r="C43" s="169"/>
      <c r="D43" s="36" t="s">
        <v>17</v>
      </c>
      <c r="E43" s="36" t="s">
        <v>17</v>
      </c>
      <c r="F43" s="89" t="s">
        <v>17</v>
      </c>
      <c r="G43" s="35" t="s">
        <v>17</v>
      </c>
      <c r="H43" s="34"/>
      <c r="J43" s="63"/>
      <c r="K43" s="31">
        <v>2</v>
      </c>
      <c r="L43" s="161" t="str">
        <f>B43</f>
        <v>Panitia Kegiatan Ramadhan BPS Provinsi Jambi 2022</v>
      </c>
      <c r="M43" s="162"/>
      <c r="N43" s="36" t="str">
        <f t="shared" si="18"/>
        <v>-</v>
      </c>
      <c r="O43" s="36" t="str">
        <f t="shared" si="18"/>
        <v>-</v>
      </c>
      <c r="P43" s="36" t="str">
        <f t="shared" si="18"/>
        <v>-</v>
      </c>
      <c r="Q43" s="35" t="s">
        <v>17</v>
      </c>
      <c r="R43" s="35" t="s">
        <v>17</v>
      </c>
      <c r="S43" s="32" t="str">
        <f>F43</f>
        <v>-</v>
      </c>
      <c r="T43" s="33" t="s">
        <v>17</v>
      </c>
      <c r="U43" s="34"/>
      <c r="W43" s="63">
        <v>0</v>
      </c>
    </row>
    <row r="44" spans="1:23" ht="14.25" customHeight="1" x14ac:dyDescent="0.25">
      <c r="A44" s="31">
        <v>3</v>
      </c>
      <c r="B44" s="161" t="s">
        <v>218</v>
      </c>
      <c r="C44" s="162"/>
      <c r="D44" s="36" t="s">
        <v>219</v>
      </c>
      <c r="E44" s="36">
        <v>1</v>
      </c>
      <c r="F44" s="89" t="s">
        <v>217</v>
      </c>
      <c r="G44" s="35">
        <f>J44</f>
        <v>1</v>
      </c>
      <c r="H44" s="34"/>
      <c r="J44" s="63">
        <v>1</v>
      </c>
      <c r="K44" s="31">
        <v>3</v>
      </c>
      <c r="L44" s="161" t="str">
        <f>B44</f>
        <v>Menjadi anggota tim penilai jabatan fungsional statistisi tahun 2022</v>
      </c>
      <c r="M44" s="162"/>
      <c r="N44" s="36" t="str">
        <f t="shared" si="18"/>
        <v>Tahun</v>
      </c>
      <c r="O44" s="36">
        <f t="shared" si="18"/>
        <v>1</v>
      </c>
      <c r="P44" s="36">
        <v>1</v>
      </c>
      <c r="Q44" s="35">
        <v>100</v>
      </c>
      <c r="R44" s="35" t="s">
        <v>17</v>
      </c>
      <c r="S44" s="32" t="str">
        <f>F44</f>
        <v>V.D.</v>
      </c>
      <c r="T44" s="33">
        <f>W44</f>
        <v>1</v>
      </c>
      <c r="U44" s="34"/>
      <c r="W44" s="63">
        <v>1</v>
      </c>
    </row>
    <row r="45" spans="1:23" ht="14.25" hidden="1" customHeight="1" x14ac:dyDescent="0.25">
      <c r="A45" s="31">
        <v>3</v>
      </c>
      <c r="B45" s="161"/>
      <c r="C45" s="162"/>
      <c r="D45" s="36"/>
      <c r="E45" s="36"/>
      <c r="F45" s="89"/>
      <c r="G45" s="35"/>
      <c r="H45" s="34"/>
      <c r="J45" s="63"/>
      <c r="K45" s="31">
        <v>3</v>
      </c>
      <c r="L45" s="161">
        <f>B45</f>
        <v>0</v>
      </c>
      <c r="M45" s="162"/>
      <c r="N45" s="36">
        <f>D45</f>
        <v>0</v>
      </c>
      <c r="O45" s="36">
        <f>E45</f>
        <v>0</v>
      </c>
      <c r="P45" s="36"/>
      <c r="Q45" s="35"/>
      <c r="R45" s="35"/>
      <c r="S45" s="35"/>
      <c r="T45" s="35"/>
      <c r="U45" s="34"/>
      <c r="W45" s="63"/>
    </row>
    <row r="46" spans="1:23" ht="14.25" hidden="1" customHeight="1" x14ac:dyDescent="0.25">
      <c r="A46" s="31">
        <v>4</v>
      </c>
      <c r="B46" s="161"/>
      <c r="C46" s="162"/>
      <c r="D46" s="36"/>
      <c r="E46" s="36"/>
      <c r="F46" s="89"/>
      <c r="G46" s="35"/>
      <c r="H46" s="34"/>
      <c r="J46" s="63"/>
      <c r="K46" s="31">
        <v>4</v>
      </c>
      <c r="L46" s="161">
        <f>B46</f>
        <v>0</v>
      </c>
      <c r="M46" s="162"/>
      <c r="N46" s="36">
        <f>D46</f>
        <v>0</v>
      </c>
      <c r="O46" s="36">
        <f>E46</f>
        <v>0</v>
      </c>
      <c r="P46" s="36"/>
      <c r="Q46" s="35"/>
      <c r="R46" s="35"/>
      <c r="S46" s="35"/>
      <c r="T46" s="35"/>
      <c r="U46" s="34"/>
      <c r="W46" s="63"/>
    </row>
    <row r="47" spans="1:23" ht="6.75" customHeight="1" x14ac:dyDescent="0.25">
      <c r="A47" s="31"/>
      <c r="B47" s="161"/>
      <c r="C47" s="162"/>
      <c r="D47" s="36"/>
      <c r="E47" s="36"/>
      <c r="F47" s="89"/>
      <c r="G47" s="35"/>
      <c r="H47" s="34"/>
      <c r="J47" s="63"/>
      <c r="K47" s="31"/>
      <c r="L47" s="161"/>
      <c r="M47" s="162"/>
      <c r="N47" s="36"/>
      <c r="O47" s="36"/>
      <c r="P47" s="36"/>
      <c r="Q47" s="35"/>
      <c r="R47" s="35"/>
      <c r="S47" s="35"/>
      <c r="T47" s="35"/>
      <c r="U47" s="34"/>
      <c r="W47" s="63"/>
    </row>
    <row r="48" spans="1:23" ht="3.75" customHeight="1" x14ac:dyDescent="0.25">
      <c r="A48" s="31"/>
      <c r="B48" s="37"/>
      <c r="C48" s="43"/>
      <c r="D48" s="36"/>
      <c r="E48" s="36"/>
      <c r="F48" s="89"/>
      <c r="G48" s="35"/>
      <c r="H48" s="34"/>
      <c r="J48" s="63"/>
      <c r="K48" s="31"/>
      <c r="L48" s="37"/>
      <c r="M48" s="43"/>
      <c r="N48" s="36"/>
      <c r="O48" s="36"/>
      <c r="P48" s="36"/>
      <c r="Q48" s="35"/>
      <c r="R48" s="35"/>
      <c r="S48" s="35"/>
      <c r="T48" s="35"/>
      <c r="U48" s="34"/>
      <c r="W48" s="63"/>
    </row>
    <row r="49" spans="1:23" x14ac:dyDescent="0.25">
      <c r="A49" s="144" t="s">
        <v>73</v>
      </c>
      <c r="B49" s="145"/>
      <c r="C49" s="145"/>
      <c r="D49" s="145"/>
      <c r="E49" s="145"/>
      <c r="F49" s="91"/>
      <c r="G49" s="45">
        <f>SUM(G12:G44)</f>
        <v>7.8870000000000005</v>
      </c>
      <c r="H49" s="46"/>
      <c r="J49" s="63"/>
      <c r="K49" s="144" t="s">
        <v>73</v>
      </c>
      <c r="L49" s="145"/>
      <c r="M49" s="145"/>
      <c r="N49" s="145"/>
      <c r="O49" s="145"/>
      <c r="P49" s="145"/>
      <c r="Q49" s="145"/>
      <c r="R49" s="146"/>
      <c r="S49" s="76"/>
      <c r="T49" s="45">
        <f>SUM(T13:T46)</f>
        <v>7.8870000000000005</v>
      </c>
      <c r="U49" s="46"/>
      <c r="W49" s="63"/>
    </row>
    <row r="50" spans="1:23" ht="13.5" customHeight="1" x14ac:dyDescent="0.25">
      <c r="A50" s="149"/>
      <c r="B50" s="149"/>
      <c r="C50" s="149"/>
      <c r="D50" s="149"/>
      <c r="E50" s="149"/>
      <c r="F50" s="47"/>
      <c r="G50" s="150"/>
      <c r="H50" s="152"/>
      <c r="K50" s="144" t="s">
        <v>28</v>
      </c>
      <c r="L50" s="145"/>
      <c r="M50" s="145"/>
      <c r="N50" s="145"/>
      <c r="O50" s="145"/>
      <c r="P50" s="146"/>
      <c r="Q50" s="45">
        <f>AVERAGE(Q12:Q30)</f>
        <v>100</v>
      </c>
      <c r="R50" s="45">
        <f>AVERAGE(R12:R30)</f>
        <v>100</v>
      </c>
      <c r="S50" s="48"/>
      <c r="T50" s="156"/>
      <c r="U50" s="154"/>
      <c r="W50" s="64"/>
    </row>
    <row r="51" spans="1:23" ht="13.5" customHeight="1" x14ac:dyDescent="0.25">
      <c r="A51" s="158"/>
      <c r="B51" s="158"/>
      <c r="C51" s="158"/>
      <c r="D51" s="158"/>
      <c r="E51" s="158"/>
      <c r="F51" s="77"/>
      <c r="G51" s="151"/>
      <c r="H51" s="153"/>
      <c r="K51" s="144" t="s">
        <v>29</v>
      </c>
      <c r="L51" s="145"/>
      <c r="M51" s="145"/>
      <c r="N51" s="145"/>
      <c r="O51" s="145"/>
      <c r="P51" s="146"/>
      <c r="Q51" s="159">
        <f>AVERAGE(Q50:R50)</f>
        <v>100</v>
      </c>
      <c r="R51" s="160"/>
      <c r="S51" s="50"/>
      <c r="T51" s="157"/>
      <c r="U51" s="155"/>
    </row>
    <row r="52" spans="1:23" s="25" customFormat="1" ht="5.25" customHeight="1" x14ac:dyDescent="0.25">
      <c r="A52" s="51"/>
      <c r="B52" s="51"/>
      <c r="C52" s="51"/>
      <c r="D52" s="51"/>
      <c r="E52" s="51"/>
      <c r="F52" s="52"/>
      <c r="G52" s="52"/>
      <c r="H52" s="53"/>
      <c r="K52" s="51"/>
      <c r="L52" s="51"/>
      <c r="M52" s="51"/>
      <c r="N52" s="51"/>
      <c r="O52" s="51"/>
      <c r="P52" s="51"/>
      <c r="Q52" s="52"/>
      <c r="R52" s="52"/>
      <c r="S52" s="52"/>
      <c r="T52" s="52"/>
      <c r="U52" s="53"/>
    </row>
    <row r="53" spans="1:23" ht="12.75" customHeight="1" x14ac:dyDescent="0.2">
      <c r="A53" s="54"/>
      <c r="B53" s="55" t="s">
        <v>103</v>
      </c>
      <c r="C53" s="56"/>
      <c r="D53" s="54"/>
      <c r="F53" s="54"/>
      <c r="G53" s="54"/>
      <c r="H53" s="57"/>
      <c r="K53" s="54"/>
      <c r="L53" s="58" t="s">
        <v>35</v>
      </c>
      <c r="M53" s="56"/>
      <c r="N53" s="54"/>
      <c r="Q53" s="54"/>
      <c r="R53" s="54"/>
      <c r="S53" s="54"/>
      <c r="T53" s="54"/>
      <c r="U53" s="57"/>
    </row>
    <row r="54" spans="1:23" x14ac:dyDescent="0.2">
      <c r="A54" s="54"/>
      <c r="B54" s="59" t="s">
        <v>187</v>
      </c>
      <c r="C54" s="60"/>
      <c r="D54" s="54"/>
      <c r="F54" s="54"/>
      <c r="G54" s="54"/>
      <c r="H54" s="57"/>
      <c r="K54" s="54"/>
      <c r="L54" s="59" t="s">
        <v>227</v>
      </c>
      <c r="M54" s="60"/>
      <c r="N54" s="54"/>
      <c r="Q54" s="54"/>
      <c r="R54" s="54"/>
      <c r="S54" s="54"/>
      <c r="T54" s="54"/>
      <c r="U54" s="57"/>
    </row>
    <row r="55" spans="1:23" ht="3" customHeight="1" x14ac:dyDescent="0.25">
      <c r="A55" s="54"/>
      <c r="B55" s="54"/>
      <c r="C55" s="54"/>
      <c r="D55" s="54"/>
      <c r="E55" s="54"/>
      <c r="F55" s="54"/>
      <c r="G55" s="54"/>
      <c r="H55" s="57"/>
      <c r="K55" s="54"/>
      <c r="L55" s="54"/>
      <c r="M55" s="54"/>
      <c r="N55" s="54"/>
      <c r="O55" s="54"/>
      <c r="P55" s="54"/>
      <c r="Q55" s="54"/>
      <c r="R55" s="54"/>
      <c r="S55" s="54"/>
      <c r="T55" s="54"/>
      <c r="U55" s="57"/>
    </row>
    <row r="56" spans="1:23" x14ac:dyDescent="0.25">
      <c r="A56" s="54"/>
      <c r="C56" s="60" t="s">
        <v>7</v>
      </c>
      <c r="D56" s="54"/>
      <c r="G56" s="60" t="s">
        <v>6</v>
      </c>
      <c r="K56" s="54"/>
      <c r="M56" s="60" t="s">
        <v>7</v>
      </c>
      <c r="N56" s="54"/>
      <c r="Q56" s="60"/>
      <c r="R56" s="60"/>
      <c r="T56" s="60" t="s">
        <v>6</v>
      </c>
      <c r="U56" s="57"/>
    </row>
    <row r="57" spans="1:23" ht="6.75" customHeight="1" x14ac:dyDescent="0.25">
      <c r="A57" s="54"/>
      <c r="C57" s="60"/>
      <c r="D57" s="54"/>
      <c r="G57" s="60"/>
      <c r="K57" s="54"/>
      <c r="M57" s="60"/>
      <c r="N57" s="54"/>
      <c r="Q57" s="60"/>
      <c r="R57" s="60"/>
      <c r="T57" s="60"/>
      <c r="U57" s="57"/>
    </row>
    <row r="58" spans="1:23" ht="6.75" customHeight="1" x14ac:dyDescent="0.25">
      <c r="A58" s="54"/>
      <c r="C58" s="60"/>
      <c r="D58" s="54"/>
      <c r="G58" s="60"/>
      <c r="K58" s="54"/>
      <c r="M58" s="60"/>
      <c r="N58" s="54"/>
      <c r="Q58" s="60"/>
      <c r="R58" s="60"/>
      <c r="T58" s="60"/>
      <c r="U58" s="57"/>
    </row>
    <row r="59" spans="1:23" ht="6.75" customHeight="1" x14ac:dyDescent="0.25">
      <c r="A59" s="54"/>
      <c r="C59" s="60"/>
      <c r="D59" s="54"/>
      <c r="G59" s="60"/>
      <c r="K59" s="54"/>
      <c r="M59" s="60"/>
      <c r="N59" s="54"/>
      <c r="Q59" s="60"/>
      <c r="R59" s="60"/>
      <c r="T59" s="60"/>
      <c r="U59" s="57"/>
    </row>
    <row r="60" spans="1:23" ht="6.75" customHeight="1" x14ac:dyDescent="0.25">
      <c r="A60" s="54"/>
      <c r="C60" s="60"/>
      <c r="D60" s="54"/>
      <c r="G60" s="60"/>
      <c r="K60" s="54"/>
      <c r="M60" s="60"/>
      <c r="N60" s="54"/>
      <c r="Q60" s="60"/>
      <c r="R60" s="60"/>
      <c r="T60" s="60"/>
      <c r="U60" s="57"/>
    </row>
    <row r="61" spans="1:23" ht="6.75" customHeight="1" x14ac:dyDescent="0.25">
      <c r="A61" s="54"/>
      <c r="C61" s="60"/>
      <c r="D61" s="54"/>
      <c r="G61" s="60"/>
      <c r="K61" s="54"/>
      <c r="M61" s="60"/>
      <c r="N61" s="54"/>
      <c r="Q61" s="60"/>
      <c r="R61" s="60"/>
      <c r="T61" s="60"/>
      <c r="U61" s="57"/>
    </row>
    <row r="62" spans="1:23" ht="6.75" customHeight="1" x14ac:dyDescent="0.25">
      <c r="A62" s="54"/>
      <c r="C62" s="60"/>
      <c r="D62" s="54"/>
      <c r="G62" s="60"/>
      <c r="K62" s="54"/>
      <c r="M62" s="60"/>
      <c r="N62" s="54"/>
      <c r="Q62" s="60"/>
      <c r="R62" s="60"/>
      <c r="T62" s="60"/>
      <c r="U62" s="57"/>
    </row>
    <row r="63" spans="1:23" ht="6.75" customHeight="1" x14ac:dyDescent="0.25">
      <c r="A63" s="54"/>
      <c r="C63" s="61"/>
      <c r="D63" s="54"/>
      <c r="G63" s="60"/>
      <c r="K63" s="54"/>
      <c r="M63" s="61"/>
      <c r="N63" s="54"/>
      <c r="Q63" s="60"/>
      <c r="R63" s="54"/>
      <c r="T63" s="60"/>
      <c r="U63" s="57"/>
    </row>
    <row r="64" spans="1:23" x14ac:dyDescent="0.25">
      <c r="A64" s="54"/>
      <c r="C64" s="60" t="s">
        <v>121</v>
      </c>
      <c r="D64" s="54"/>
      <c r="G64" s="60" t="s">
        <v>188</v>
      </c>
      <c r="K64" s="54"/>
      <c r="M64" s="60" t="str">
        <f>C64</f>
        <v>(Budi Hartono,S.ST, M.Si)</v>
      </c>
      <c r="N64" s="54"/>
      <c r="Q64" s="60"/>
      <c r="R64" s="60"/>
      <c r="T64" s="60" t="str">
        <f>G64</f>
        <v>(Susiawati Kristiarini, SST)</v>
      </c>
      <c r="U64" s="57"/>
    </row>
    <row r="65" spans="1:21" x14ac:dyDescent="0.25">
      <c r="A65" s="54"/>
      <c r="C65" s="60" t="s">
        <v>122</v>
      </c>
      <c r="D65" s="54"/>
      <c r="G65" s="60" t="s">
        <v>189</v>
      </c>
      <c r="K65" s="54"/>
      <c r="M65" s="60" t="str">
        <f>C65</f>
        <v>NIP. 19840702 200902 1 001</v>
      </c>
      <c r="N65" s="54"/>
      <c r="Q65" s="60"/>
      <c r="R65" s="60"/>
      <c r="T65" s="60" t="str">
        <f>G65</f>
        <v>NIP. 19761203 199901 2 001</v>
      </c>
      <c r="U65" s="57"/>
    </row>
    <row r="66" spans="1:21" x14ac:dyDescent="0.25">
      <c r="A66" s="54"/>
      <c r="B66" s="54"/>
      <c r="C66" s="54"/>
      <c r="D66" s="54"/>
      <c r="E66" s="54"/>
      <c r="F66" s="54"/>
      <c r="G66" s="54"/>
      <c r="H66" s="57"/>
      <c r="K66" s="54"/>
      <c r="L66" s="54"/>
      <c r="M66" s="54"/>
      <c r="N66" s="54"/>
      <c r="O66" s="54"/>
      <c r="P66" s="54"/>
      <c r="Q66" s="54"/>
      <c r="R66" s="54"/>
      <c r="S66" s="54"/>
      <c r="T66" s="54"/>
      <c r="U66" s="57"/>
    </row>
    <row r="67" spans="1:21" x14ac:dyDescent="0.2">
      <c r="G67" s="62"/>
    </row>
  </sheetData>
  <mergeCells count="87">
    <mergeCell ref="U9:U10"/>
    <mergeCell ref="A2:H2"/>
    <mergeCell ref="K2:U2"/>
    <mergeCell ref="A9:A10"/>
    <mergeCell ref="B9:C10"/>
    <mergeCell ref="D9:D10"/>
    <mergeCell ref="F9:F10"/>
    <mergeCell ref="G9:G10"/>
    <mergeCell ref="H9:H10"/>
    <mergeCell ref="K9:K10"/>
    <mergeCell ref="L9:M10"/>
    <mergeCell ref="N9:N10"/>
    <mergeCell ref="O9:Q9"/>
    <mergeCell ref="R9:R10"/>
    <mergeCell ref="S9:S10"/>
    <mergeCell ref="T9:T10"/>
    <mergeCell ref="B11:C11"/>
    <mergeCell ref="L11:M11"/>
    <mergeCell ref="A12:C12"/>
    <mergeCell ref="K12:M12"/>
    <mergeCell ref="B18:C18"/>
    <mergeCell ref="L18:M18"/>
    <mergeCell ref="B19:C19"/>
    <mergeCell ref="L19:M19"/>
    <mergeCell ref="B20:C20"/>
    <mergeCell ref="L20:M20"/>
    <mergeCell ref="B21:C21"/>
    <mergeCell ref="L21:M21"/>
    <mergeCell ref="B22:C22"/>
    <mergeCell ref="L22:M22"/>
    <mergeCell ref="B23:C23"/>
    <mergeCell ref="L23:M23"/>
    <mergeCell ref="B24:C24"/>
    <mergeCell ref="L24:M24"/>
    <mergeCell ref="B25:C25"/>
    <mergeCell ref="L25:M25"/>
    <mergeCell ref="B26:C26"/>
    <mergeCell ref="L26:M26"/>
    <mergeCell ref="B27:C27"/>
    <mergeCell ref="L27:M27"/>
    <mergeCell ref="B28:C28"/>
    <mergeCell ref="L28:M28"/>
    <mergeCell ref="B29:C29"/>
    <mergeCell ref="L29:M29"/>
    <mergeCell ref="B30:C30"/>
    <mergeCell ref="L30:M30"/>
    <mergeCell ref="L37:M37"/>
    <mergeCell ref="B31:C31"/>
    <mergeCell ref="L31:M31"/>
    <mergeCell ref="B32:C32"/>
    <mergeCell ref="L32:M32"/>
    <mergeCell ref="B33:C33"/>
    <mergeCell ref="L33:M33"/>
    <mergeCell ref="B34:C34"/>
    <mergeCell ref="L34:M34"/>
    <mergeCell ref="B35:C35"/>
    <mergeCell ref="L35:M35"/>
    <mergeCell ref="L36:M36"/>
    <mergeCell ref="L38:M38"/>
    <mergeCell ref="L39:M39"/>
    <mergeCell ref="B40:C40"/>
    <mergeCell ref="L40:M40"/>
    <mergeCell ref="A41:C41"/>
    <mergeCell ref="K41:M41"/>
    <mergeCell ref="B42:C42"/>
    <mergeCell ref="L42:M42"/>
    <mergeCell ref="B43:C43"/>
    <mergeCell ref="L43:M43"/>
    <mergeCell ref="B44:C44"/>
    <mergeCell ref="L44:M44"/>
    <mergeCell ref="B45:C45"/>
    <mergeCell ref="L45:M45"/>
    <mergeCell ref="B46:C46"/>
    <mergeCell ref="L46:M46"/>
    <mergeCell ref="B47:C47"/>
    <mergeCell ref="L47:M47"/>
    <mergeCell ref="A49:E49"/>
    <mergeCell ref="K49:R49"/>
    <mergeCell ref="A50:E50"/>
    <mergeCell ref="G50:G51"/>
    <mergeCell ref="H50:H51"/>
    <mergeCell ref="K50:P50"/>
    <mergeCell ref="T50:T51"/>
    <mergeCell ref="U50:U51"/>
    <mergeCell ref="A51:E51"/>
    <mergeCell ref="K51:P51"/>
    <mergeCell ref="Q51:R51"/>
  </mergeCells>
  <printOptions horizontalCentered="1"/>
  <pageMargins left="0.2" right="0.2" top="0.25" bottom="0.15" header="0.3" footer="0.3"/>
  <pageSetup paperSize="9" scale="7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topLeftCell="A13" zoomScaleNormal="100" workbookViewId="0">
      <selection activeCell="F14" sqref="F14:F28"/>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242</v>
      </c>
      <c r="K7" s="20" t="s">
        <v>20</v>
      </c>
      <c r="L7" s="20"/>
      <c r="M7" s="20" t="str">
        <f>C7</f>
        <v>:  1 - 31 Mei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31">
        <v>1</v>
      </c>
      <c r="B13" s="81" t="s">
        <v>232</v>
      </c>
      <c r="C13" s="82"/>
      <c r="D13" s="32" t="s">
        <v>107</v>
      </c>
      <c r="E13" s="32">
        <v>3</v>
      </c>
      <c r="F13" s="32" t="s">
        <v>17</v>
      </c>
      <c r="G13" s="33">
        <f>J13*E13</f>
        <v>0</v>
      </c>
      <c r="H13" s="34"/>
      <c r="J13" s="63"/>
      <c r="K13" s="31">
        <v>1</v>
      </c>
      <c r="L13" s="71" t="str">
        <f t="shared" ref="L13:L40" si="1">B13</f>
        <v>Monitoring Survei Harga Produsen (HPJ, HPT, HPS) Mei 2022</v>
      </c>
      <c r="M13" s="72"/>
      <c r="N13" s="32" t="str">
        <f t="shared" ref="N13:O28" si="2">D13</f>
        <v>Kegiatan</v>
      </c>
      <c r="O13" s="32">
        <f t="shared" si="2"/>
        <v>3</v>
      </c>
      <c r="P13" s="32">
        <v>3</v>
      </c>
      <c r="Q13" s="35">
        <f t="shared" ref="Q13:Q28" si="3">IF(O13=0,IF(P13=0,0,1),IF(P13&gt;O13,1,P13/O13))*100</f>
        <v>100</v>
      </c>
      <c r="R13" s="35">
        <v>99</v>
      </c>
      <c r="S13" s="32" t="str">
        <f t="shared" ref="S13:S28" si="4">F13</f>
        <v>-</v>
      </c>
      <c r="T13" s="33">
        <f>+P13*W13</f>
        <v>0</v>
      </c>
      <c r="U13" s="34"/>
      <c r="W13" s="63">
        <f t="shared" ref="W13:W40" si="5">J13</f>
        <v>0</v>
      </c>
    </row>
    <row r="14" spans="1:23" ht="15" customHeight="1" x14ac:dyDescent="0.2">
      <c r="A14" s="31">
        <v>2</v>
      </c>
      <c r="B14" s="81" t="s">
        <v>233</v>
      </c>
      <c r="C14" s="82"/>
      <c r="D14" s="32" t="s">
        <v>107</v>
      </c>
      <c r="E14" s="32">
        <v>2</v>
      </c>
      <c r="F14" s="87" t="s">
        <v>17</v>
      </c>
      <c r="G14" s="33">
        <f t="shared" ref="G14:G23" si="6">J14*E14</f>
        <v>0</v>
      </c>
      <c r="H14" s="34"/>
      <c r="J14" s="63"/>
      <c r="K14" s="31">
        <v>2</v>
      </c>
      <c r="L14" s="71" t="str">
        <f t="shared" si="1"/>
        <v>Monitoring Survei Harga Perdesaan dan HKD Mei 2022</v>
      </c>
      <c r="M14" s="72"/>
      <c r="N14" s="32" t="str">
        <f t="shared" si="2"/>
        <v>Kegiatan</v>
      </c>
      <c r="O14" s="32">
        <f t="shared" si="2"/>
        <v>2</v>
      </c>
      <c r="P14" s="32">
        <v>2</v>
      </c>
      <c r="Q14" s="35">
        <f t="shared" si="3"/>
        <v>100</v>
      </c>
      <c r="R14" s="35">
        <v>99</v>
      </c>
      <c r="S14" s="32" t="str">
        <f t="shared" si="4"/>
        <v>-</v>
      </c>
      <c r="T14" s="33">
        <f>+P14*W14</f>
        <v>0</v>
      </c>
      <c r="U14" s="34"/>
      <c r="W14" s="63">
        <f t="shared" si="5"/>
        <v>0</v>
      </c>
    </row>
    <row r="15" spans="1:23" ht="15" customHeight="1" x14ac:dyDescent="0.2">
      <c r="A15" s="31">
        <v>3</v>
      </c>
      <c r="B15" s="81" t="s">
        <v>234</v>
      </c>
      <c r="C15" s="82"/>
      <c r="D15" s="32" t="s">
        <v>107</v>
      </c>
      <c r="E15" s="32">
        <v>2</v>
      </c>
      <c r="F15" s="87" t="s">
        <v>17</v>
      </c>
      <c r="G15" s="33">
        <f t="shared" si="6"/>
        <v>0</v>
      </c>
      <c r="H15" s="34"/>
      <c r="J15" s="63"/>
      <c r="K15" s="31">
        <v>3</v>
      </c>
      <c r="L15" s="71" t="str">
        <f t="shared" si="1"/>
        <v>Monitoring Survei HPG dan HPBG Mei 2022</v>
      </c>
      <c r="M15" s="72"/>
      <c r="N15" s="32" t="str">
        <f t="shared" si="2"/>
        <v>Kegiatan</v>
      </c>
      <c r="O15" s="32">
        <f t="shared" si="2"/>
        <v>2</v>
      </c>
      <c r="P15" s="32">
        <v>2</v>
      </c>
      <c r="Q15" s="35">
        <f t="shared" si="3"/>
        <v>100</v>
      </c>
      <c r="R15" s="35">
        <v>99</v>
      </c>
      <c r="S15" s="32" t="str">
        <f t="shared" si="4"/>
        <v>-</v>
      </c>
      <c r="T15" s="33">
        <f>+P15*W15</f>
        <v>0</v>
      </c>
      <c r="U15" s="34"/>
      <c r="W15" s="63">
        <f t="shared" si="5"/>
        <v>0</v>
      </c>
    </row>
    <row r="16" spans="1:23" ht="15" customHeight="1" x14ac:dyDescent="0.2">
      <c r="A16" s="31">
        <v>4</v>
      </c>
      <c r="B16" s="81" t="s">
        <v>235</v>
      </c>
      <c r="C16" s="82"/>
      <c r="D16" s="32" t="s">
        <v>140</v>
      </c>
      <c r="E16" s="32">
        <v>30</v>
      </c>
      <c r="F16" s="87" t="s">
        <v>155</v>
      </c>
      <c r="G16" s="33">
        <f t="shared" si="6"/>
        <v>0.06</v>
      </c>
      <c r="H16" s="34"/>
      <c r="J16" s="63">
        <v>2E-3</v>
      </c>
      <c r="K16" s="31">
        <v>4</v>
      </c>
      <c r="L16" s="71" t="str">
        <f>B16</f>
        <v>Memeriksa dokumen SHPBG Mei 2022 and approve data</v>
      </c>
      <c r="M16" s="72"/>
      <c r="N16" s="32" t="str">
        <f t="shared" si="2"/>
        <v>Dokumen</v>
      </c>
      <c r="O16" s="32">
        <f t="shared" si="2"/>
        <v>30</v>
      </c>
      <c r="P16" s="32">
        <v>30</v>
      </c>
      <c r="Q16" s="35">
        <f t="shared" si="3"/>
        <v>100</v>
      </c>
      <c r="R16" s="35">
        <v>99</v>
      </c>
      <c r="S16" s="87" t="str">
        <f t="shared" si="4"/>
        <v xml:space="preserve">II.B.6.a. </v>
      </c>
      <c r="T16" s="88">
        <f>+P16*W16</f>
        <v>0.06</v>
      </c>
      <c r="U16" s="34"/>
      <c r="W16" s="63">
        <f t="shared" si="5"/>
        <v>2E-3</v>
      </c>
    </row>
    <row r="17" spans="1:23" ht="15" customHeight="1" x14ac:dyDescent="0.2">
      <c r="A17" s="31">
        <v>5</v>
      </c>
      <c r="B17" s="81" t="s">
        <v>236</v>
      </c>
      <c r="C17" s="82"/>
      <c r="D17" s="32" t="s">
        <v>140</v>
      </c>
      <c r="E17" s="32">
        <v>17</v>
      </c>
      <c r="F17" s="87" t="s">
        <v>155</v>
      </c>
      <c r="G17" s="33">
        <f t="shared" si="6"/>
        <v>3.4000000000000002E-2</v>
      </c>
      <c r="H17" s="34"/>
      <c r="J17" s="63">
        <v>2E-3</v>
      </c>
      <c r="K17" s="31">
        <v>5</v>
      </c>
      <c r="L17" s="71" t="str">
        <f>B17</f>
        <v>Memeriksa dokumen SHPG Mei 2022 and approve data</v>
      </c>
      <c r="M17" s="72"/>
      <c r="N17" s="32" t="str">
        <f t="shared" si="2"/>
        <v>Dokumen</v>
      </c>
      <c r="O17" s="32">
        <f t="shared" si="2"/>
        <v>17</v>
      </c>
      <c r="P17" s="32">
        <v>17</v>
      </c>
      <c r="Q17" s="35">
        <f t="shared" si="3"/>
        <v>100</v>
      </c>
      <c r="R17" s="35">
        <v>99</v>
      </c>
      <c r="S17" s="87" t="str">
        <f t="shared" si="4"/>
        <v xml:space="preserve">II.B.6.a. </v>
      </c>
      <c r="T17" s="88">
        <f>+P17*W17</f>
        <v>3.4000000000000002E-2</v>
      </c>
      <c r="U17" s="34"/>
      <c r="W17" s="63">
        <f t="shared" si="5"/>
        <v>2E-3</v>
      </c>
    </row>
    <row r="18" spans="1:23" ht="15" customHeight="1" x14ac:dyDescent="0.2">
      <c r="A18" s="31">
        <v>6</v>
      </c>
      <c r="B18" s="168" t="s">
        <v>237</v>
      </c>
      <c r="C18" s="169"/>
      <c r="D18" s="32" t="s">
        <v>140</v>
      </c>
      <c r="E18" s="32">
        <v>221</v>
      </c>
      <c r="F18" s="87" t="s">
        <v>259</v>
      </c>
      <c r="G18" s="33">
        <f>J18*E18</f>
        <v>1.768</v>
      </c>
      <c r="H18" s="34"/>
      <c r="J18" s="63">
        <v>8.0000000000000002E-3</v>
      </c>
      <c r="K18" s="31">
        <v>6</v>
      </c>
      <c r="L18" s="113" t="str">
        <f>B18</f>
        <v>Memeriksa dokumen Shped Mei 2022 dan data ekstrem</v>
      </c>
      <c r="M18" s="114"/>
      <c r="N18" s="32" t="str">
        <f t="shared" si="2"/>
        <v>Dokumen</v>
      </c>
      <c r="O18" s="32">
        <v>221</v>
      </c>
      <c r="P18" s="32">
        <v>221</v>
      </c>
      <c r="Q18" s="35">
        <f t="shared" si="3"/>
        <v>100</v>
      </c>
      <c r="R18" s="35">
        <v>99</v>
      </c>
      <c r="S18" s="87" t="str">
        <f t="shared" si="4"/>
        <v xml:space="preserve">II.B.6.c. </v>
      </c>
      <c r="T18" s="88">
        <f t="shared" ref="T18:T28" si="7">+W18*P18</f>
        <v>1.768</v>
      </c>
      <c r="U18" s="34"/>
      <c r="W18" s="63">
        <f t="shared" si="5"/>
        <v>8.0000000000000002E-3</v>
      </c>
    </row>
    <row r="19" spans="1:23" ht="15" customHeight="1" x14ac:dyDescent="0.2">
      <c r="A19" s="31">
        <v>7</v>
      </c>
      <c r="B19" s="168" t="s">
        <v>246</v>
      </c>
      <c r="C19" s="175"/>
      <c r="D19" s="32" t="s">
        <v>106</v>
      </c>
      <c r="E19" s="32">
        <v>4</v>
      </c>
      <c r="F19" s="87" t="s">
        <v>17</v>
      </c>
      <c r="G19" s="33">
        <f t="shared" si="6"/>
        <v>0</v>
      </c>
      <c r="H19" s="34"/>
      <c r="J19" s="63"/>
      <c r="K19" s="31">
        <v>7</v>
      </c>
      <c r="L19" s="117" t="str">
        <f t="shared" si="1"/>
        <v>Mengikuti Rapat Penilaian Dupak Fungsional (17 Mei 2022)</v>
      </c>
      <c r="M19" s="129"/>
      <c r="N19" s="32" t="str">
        <f t="shared" si="2"/>
        <v>Jam</v>
      </c>
      <c r="O19" s="32">
        <f t="shared" si="2"/>
        <v>4</v>
      </c>
      <c r="P19" s="32">
        <v>4</v>
      </c>
      <c r="Q19" s="35">
        <f t="shared" si="3"/>
        <v>100</v>
      </c>
      <c r="R19" s="35">
        <v>99</v>
      </c>
      <c r="S19" s="87" t="str">
        <f t="shared" si="4"/>
        <v>-</v>
      </c>
      <c r="T19" s="88">
        <f t="shared" si="7"/>
        <v>0</v>
      </c>
      <c r="U19" s="34"/>
      <c r="W19" s="63">
        <f t="shared" si="5"/>
        <v>0</v>
      </c>
    </row>
    <row r="20" spans="1:23" ht="15" customHeight="1" x14ac:dyDescent="0.25">
      <c r="A20" s="31">
        <v>8</v>
      </c>
      <c r="B20" s="168" t="s">
        <v>247</v>
      </c>
      <c r="C20" s="169"/>
      <c r="D20" s="32" t="s">
        <v>106</v>
      </c>
      <c r="E20" s="32">
        <v>8</v>
      </c>
      <c r="F20" s="87" t="s">
        <v>167</v>
      </c>
      <c r="G20" s="33">
        <f>J20*E20</f>
        <v>0.16</v>
      </c>
      <c r="H20" s="34"/>
      <c r="J20" s="63">
        <v>0.02</v>
      </c>
      <c r="K20" s="31">
        <v>8</v>
      </c>
      <c r="L20" s="117" t="str">
        <f t="shared" si="1"/>
        <v>Menjadi Instruktur TOT PLKUMKM (19 Mei 2022)</v>
      </c>
      <c r="M20" s="118"/>
      <c r="N20" s="32" t="str">
        <f t="shared" si="2"/>
        <v>Jam</v>
      </c>
      <c r="O20" s="32">
        <f t="shared" si="2"/>
        <v>8</v>
      </c>
      <c r="P20" s="32">
        <v>8</v>
      </c>
      <c r="Q20" s="35">
        <f t="shared" si="3"/>
        <v>100</v>
      </c>
      <c r="R20" s="35">
        <v>99</v>
      </c>
      <c r="S20" s="87" t="str">
        <f t="shared" si="4"/>
        <v xml:space="preserve">II.A.12 </v>
      </c>
      <c r="T20" s="88">
        <f t="shared" si="7"/>
        <v>0.16</v>
      </c>
      <c r="U20" s="34"/>
      <c r="W20" s="63">
        <v>0.02</v>
      </c>
    </row>
    <row r="21" spans="1:23" ht="15" customHeight="1" x14ac:dyDescent="0.2">
      <c r="A21" s="31">
        <v>9</v>
      </c>
      <c r="B21" s="168" t="s">
        <v>238</v>
      </c>
      <c r="C21" s="169"/>
      <c r="D21" s="32" t="s">
        <v>127</v>
      </c>
      <c r="E21" s="32">
        <v>1</v>
      </c>
      <c r="F21" s="87" t="s">
        <v>128</v>
      </c>
      <c r="G21" s="33">
        <f t="shared" si="6"/>
        <v>0.3</v>
      </c>
      <c r="H21" s="34"/>
      <c r="J21" s="63">
        <v>0.3</v>
      </c>
      <c r="K21" s="31">
        <v>9</v>
      </c>
      <c r="L21" s="113" t="str">
        <f t="shared" si="1"/>
        <v>Melakukan Penyusunan Berita Resmi Statistik (BRS) NTP Mei 2022</v>
      </c>
      <c r="M21" s="114"/>
      <c r="N21" s="32" t="str">
        <f t="shared" si="2"/>
        <v>Buku</v>
      </c>
      <c r="O21" s="32">
        <f t="shared" si="2"/>
        <v>1</v>
      </c>
      <c r="P21" s="32">
        <v>1</v>
      </c>
      <c r="Q21" s="35">
        <f t="shared" si="3"/>
        <v>100</v>
      </c>
      <c r="R21" s="35">
        <v>99</v>
      </c>
      <c r="S21" s="87" t="str">
        <f t="shared" si="4"/>
        <v>II.D.4.b.</v>
      </c>
      <c r="T21" s="88">
        <f t="shared" si="7"/>
        <v>0.3</v>
      </c>
      <c r="U21" s="34"/>
      <c r="W21" s="63">
        <v>0.3</v>
      </c>
    </row>
    <row r="22" spans="1:23" ht="15" customHeight="1" x14ac:dyDescent="0.2">
      <c r="A22" s="31">
        <v>10</v>
      </c>
      <c r="B22" s="168" t="s">
        <v>239</v>
      </c>
      <c r="C22" s="169"/>
      <c r="D22" s="32" t="s">
        <v>129</v>
      </c>
      <c r="E22" s="32">
        <v>1</v>
      </c>
      <c r="F22" s="87" t="s">
        <v>17</v>
      </c>
      <c r="G22" s="33">
        <f t="shared" si="6"/>
        <v>0</v>
      </c>
      <c r="H22" s="34"/>
      <c r="J22" s="63">
        <v>0</v>
      </c>
      <c r="K22" s="31">
        <v>10</v>
      </c>
      <c r="L22" s="113" t="str">
        <f t="shared" si="1"/>
        <v>Membuat Bahan Tayang Berita Resmi Statistik (BRS) NTP Mei 2022</v>
      </c>
      <c r="M22" s="114"/>
      <c r="N22" s="32" t="str">
        <f t="shared" si="2"/>
        <v>Naskah</v>
      </c>
      <c r="O22" s="32">
        <f t="shared" si="2"/>
        <v>1</v>
      </c>
      <c r="P22" s="32">
        <v>1</v>
      </c>
      <c r="Q22" s="35">
        <f t="shared" si="3"/>
        <v>100</v>
      </c>
      <c r="R22" s="35">
        <v>99</v>
      </c>
      <c r="S22" s="87" t="str">
        <f t="shared" si="4"/>
        <v>-</v>
      </c>
      <c r="T22" s="33">
        <f t="shared" si="7"/>
        <v>0</v>
      </c>
      <c r="U22" s="34"/>
      <c r="W22" s="63">
        <v>0</v>
      </c>
    </row>
    <row r="23" spans="1:23" ht="15" customHeight="1" x14ac:dyDescent="0.2">
      <c r="A23" s="31">
        <v>11</v>
      </c>
      <c r="B23" s="168" t="s">
        <v>240</v>
      </c>
      <c r="C23" s="169"/>
      <c r="D23" s="32" t="s">
        <v>106</v>
      </c>
      <c r="E23" s="32">
        <v>1</v>
      </c>
      <c r="F23" s="87" t="s">
        <v>17</v>
      </c>
      <c r="G23" s="33">
        <f t="shared" si="6"/>
        <v>0</v>
      </c>
      <c r="H23" s="34"/>
      <c r="J23" s="63"/>
      <c r="K23" s="31">
        <v>11</v>
      </c>
      <c r="L23" s="113" t="str">
        <f t="shared" si="1"/>
        <v>Mengikuti Rilis BRS Mei 2022</v>
      </c>
      <c r="M23" s="114"/>
      <c r="N23" s="32" t="str">
        <f t="shared" si="2"/>
        <v>Jam</v>
      </c>
      <c r="O23" s="32">
        <f t="shared" si="2"/>
        <v>1</v>
      </c>
      <c r="P23" s="32">
        <v>1</v>
      </c>
      <c r="Q23" s="35">
        <f t="shared" si="3"/>
        <v>100</v>
      </c>
      <c r="R23" s="35">
        <v>99</v>
      </c>
      <c r="S23" s="87" t="str">
        <f t="shared" si="4"/>
        <v>-</v>
      </c>
      <c r="T23" s="33">
        <f t="shared" si="7"/>
        <v>0</v>
      </c>
      <c r="U23" s="34"/>
      <c r="W23" s="63">
        <v>0</v>
      </c>
    </row>
    <row r="24" spans="1:23" ht="15" customHeight="1" x14ac:dyDescent="0.2">
      <c r="A24" s="31">
        <v>12</v>
      </c>
      <c r="B24" s="168" t="s">
        <v>249</v>
      </c>
      <c r="C24" s="169"/>
      <c r="D24" s="32" t="s">
        <v>129</v>
      </c>
      <c r="E24" s="32">
        <v>1</v>
      </c>
      <c r="F24" s="87" t="s">
        <v>151</v>
      </c>
      <c r="G24" s="33">
        <f>J24*E24</f>
        <v>2.5</v>
      </c>
      <c r="H24" s="34"/>
      <c r="J24" s="63">
        <v>2.5</v>
      </c>
      <c r="K24" s="31">
        <v>12</v>
      </c>
      <c r="L24" s="113" t="str">
        <f t="shared" si="1"/>
        <v>Menulis Opini di Media Massa Jamberita.com (21 Mei 2022)</v>
      </c>
      <c r="M24" s="114"/>
      <c r="N24" s="32" t="str">
        <f t="shared" si="2"/>
        <v>Naskah</v>
      </c>
      <c r="O24" s="32">
        <f t="shared" si="2"/>
        <v>1</v>
      </c>
      <c r="P24" s="32">
        <v>1</v>
      </c>
      <c r="Q24" s="35">
        <f t="shared" si="3"/>
        <v>100</v>
      </c>
      <c r="R24" s="35">
        <v>99</v>
      </c>
      <c r="S24" s="87" t="str">
        <f t="shared" si="4"/>
        <v xml:space="preserve">IV.A.5. </v>
      </c>
      <c r="T24" s="33">
        <f t="shared" si="7"/>
        <v>2.5</v>
      </c>
      <c r="U24" s="34"/>
      <c r="W24" s="63">
        <v>2.5</v>
      </c>
    </row>
    <row r="25" spans="1:23" ht="15" customHeight="1" x14ac:dyDescent="0.2">
      <c r="A25" s="31">
        <v>13</v>
      </c>
      <c r="B25" s="168" t="s">
        <v>277</v>
      </c>
      <c r="C25" s="169"/>
      <c r="D25" s="32" t="s">
        <v>129</v>
      </c>
      <c r="E25" s="32">
        <v>1</v>
      </c>
      <c r="F25" s="87" t="s">
        <v>151</v>
      </c>
      <c r="G25" s="33">
        <f t="shared" ref="G25:G26" si="8">J25*E25</f>
        <v>2.5</v>
      </c>
      <c r="H25" s="34"/>
      <c r="J25" s="63">
        <v>2.5</v>
      </c>
      <c r="K25" s="31">
        <v>13</v>
      </c>
      <c r="L25" s="113" t="str">
        <f t="shared" ref="L25:L26" si="9">B25</f>
        <v>Menulis Opini di Media Massa sr28jambinews.com (28 Mei 2022)</v>
      </c>
      <c r="M25" s="114"/>
      <c r="N25" s="32" t="str">
        <f t="shared" si="2"/>
        <v>Naskah</v>
      </c>
      <c r="O25" s="32">
        <f t="shared" si="2"/>
        <v>1</v>
      </c>
      <c r="P25" s="32">
        <v>1</v>
      </c>
      <c r="Q25" s="35">
        <f t="shared" si="3"/>
        <v>100</v>
      </c>
      <c r="R25" s="35">
        <v>99</v>
      </c>
      <c r="S25" s="87" t="str">
        <f t="shared" ref="S25:S26" si="10">F25</f>
        <v xml:space="preserve">IV.A.5. </v>
      </c>
      <c r="T25" s="33">
        <f t="shared" ref="T25:T26" si="11">+W25*P25</f>
        <v>2.5</v>
      </c>
      <c r="U25" s="34"/>
      <c r="W25" s="63">
        <v>2.5</v>
      </c>
    </row>
    <row r="26" spans="1:23" ht="15" customHeight="1" x14ac:dyDescent="0.2">
      <c r="A26" s="31">
        <v>14</v>
      </c>
      <c r="B26" s="168" t="s">
        <v>250</v>
      </c>
      <c r="C26" s="169"/>
      <c r="D26" s="32" t="s">
        <v>129</v>
      </c>
      <c r="E26" s="32">
        <v>1</v>
      </c>
      <c r="F26" s="87" t="s">
        <v>151</v>
      </c>
      <c r="G26" s="33">
        <f t="shared" si="8"/>
        <v>2.5</v>
      </c>
      <c r="H26" s="34"/>
      <c r="J26" s="63">
        <v>2.5</v>
      </c>
      <c r="K26" s="31">
        <v>14</v>
      </c>
      <c r="L26" s="113" t="str">
        <f t="shared" si="9"/>
        <v>Menulis Opini di Media Massa Oerban.com (28 Mei 2022)</v>
      </c>
      <c r="M26" s="114"/>
      <c r="N26" s="32" t="str">
        <f t="shared" si="2"/>
        <v>Naskah</v>
      </c>
      <c r="O26" s="32">
        <f t="shared" si="2"/>
        <v>1</v>
      </c>
      <c r="P26" s="32">
        <v>1</v>
      </c>
      <c r="Q26" s="35">
        <f t="shared" si="3"/>
        <v>100</v>
      </c>
      <c r="R26" s="35">
        <v>99</v>
      </c>
      <c r="S26" s="87" t="str">
        <f t="shared" si="10"/>
        <v xml:space="preserve">IV.A.5. </v>
      </c>
      <c r="T26" s="33">
        <f t="shared" si="11"/>
        <v>2.5</v>
      </c>
      <c r="U26" s="34"/>
      <c r="W26" s="63">
        <v>2.5</v>
      </c>
    </row>
    <row r="27" spans="1:23" ht="15" customHeight="1" x14ac:dyDescent="0.2">
      <c r="A27" s="31">
        <v>15</v>
      </c>
      <c r="B27" s="168" t="s">
        <v>245</v>
      </c>
      <c r="C27" s="169"/>
      <c r="D27" s="32" t="s">
        <v>124</v>
      </c>
      <c r="E27" s="32">
        <v>1</v>
      </c>
      <c r="F27" s="87" t="s">
        <v>125</v>
      </c>
      <c r="G27" s="33">
        <f t="shared" ref="G27" si="12">J27*E27</f>
        <v>1</v>
      </c>
      <c r="H27" s="34"/>
      <c r="J27" s="67">
        <v>1</v>
      </c>
      <c r="K27" s="31">
        <v>15</v>
      </c>
      <c r="L27" s="113" t="str">
        <f t="shared" si="1"/>
        <v>Mengikuti Webinar Statistika UIN STS Jambi (28 Mei 2022)</v>
      </c>
      <c r="M27" s="114"/>
      <c r="N27" s="32" t="str">
        <f t="shared" si="2"/>
        <v>Kali</v>
      </c>
      <c r="O27" s="32">
        <f t="shared" si="2"/>
        <v>1</v>
      </c>
      <c r="P27" s="32">
        <v>1</v>
      </c>
      <c r="Q27" s="35">
        <f t="shared" si="3"/>
        <v>100</v>
      </c>
      <c r="R27" s="35">
        <v>99</v>
      </c>
      <c r="S27" s="87" t="str">
        <f t="shared" si="4"/>
        <v>V.C.3.</v>
      </c>
      <c r="T27" s="33">
        <f>+W27*P27</f>
        <v>1</v>
      </c>
      <c r="U27" s="34"/>
      <c r="W27" s="63">
        <v>1</v>
      </c>
    </row>
    <row r="28" spans="1:23" ht="15" customHeight="1" x14ac:dyDescent="0.2">
      <c r="A28" s="31">
        <v>16</v>
      </c>
      <c r="B28" s="168" t="s">
        <v>243</v>
      </c>
      <c r="C28" s="169"/>
      <c r="D28" s="32" t="s">
        <v>244</v>
      </c>
      <c r="E28" s="32">
        <v>3</v>
      </c>
      <c r="F28" s="87" t="s">
        <v>17</v>
      </c>
      <c r="G28" s="33">
        <f>J28*E28</f>
        <v>0</v>
      </c>
      <c r="H28" s="34"/>
      <c r="J28" s="63"/>
      <c r="K28" s="31">
        <v>16</v>
      </c>
      <c r="L28" s="113" t="str">
        <f t="shared" si="1"/>
        <v>Melakukan Pengawasan Ke Kab. Sarolangun dalam rangka Survei Harga Perdesaan</v>
      </c>
      <c r="M28" s="114"/>
      <c r="N28" s="32" t="str">
        <f t="shared" si="2"/>
        <v>Hari</v>
      </c>
      <c r="O28" s="32">
        <f t="shared" si="2"/>
        <v>3</v>
      </c>
      <c r="P28" s="32">
        <v>3</v>
      </c>
      <c r="Q28" s="35">
        <f t="shared" si="3"/>
        <v>100</v>
      </c>
      <c r="R28" s="35">
        <v>99</v>
      </c>
      <c r="S28" s="32" t="str">
        <f t="shared" si="4"/>
        <v>-</v>
      </c>
      <c r="T28" s="33">
        <f t="shared" si="7"/>
        <v>0</v>
      </c>
      <c r="U28" s="34"/>
      <c r="W28" s="63">
        <v>0</v>
      </c>
    </row>
    <row r="29" spans="1:23" ht="15" customHeight="1" x14ac:dyDescent="0.2">
      <c r="A29" s="31">
        <v>17</v>
      </c>
      <c r="B29" s="168" t="s">
        <v>254</v>
      </c>
      <c r="C29" s="169"/>
      <c r="D29" s="32" t="s">
        <v>253</v>
      </c>
      <c r="E29" s="32">
        <v>2</v>
      </c>
      <c r="F29" s="32" t="s">
        <v>17</v>
      </c>
      <c r="G29" s="33">
        <f>J29*E29</f>
        <v>0</v>
      </c>
      <c r="H29" s="34"/>
      <c r="J29" s="63"/>
      <c r="K29" s="31">
        <v>17</v>
      </c>
      <c r="L29" s="113" t="str">
        <f t="shared" ref="L29" si="13">B29</f>
        <v>Memeriksa Berkas DUPAK</v>
      </c>
      <c r="M29" s="114"/>
      <c r="N29" s="32" t="str">
        <f t="shared" ref="N29:N30" si="14">D29</f>
        <v>Berkas</v>
      </c>
      <c r="O29" s="32">
        <f t="shared" ref="O29:O30" si="15">E29</f>
        <v>2</v>
      </c>
      <c r="P29" s="32">
        <v>2</v>
      </c>
      <c r="Q29" s="35">
        <f t="shared" ref="Q29:Q30" si="16">IF(O29=0,IF(P29=0,0,1),IF(P29&gt;O29,1,P29/O29))*100</f>
        <v>100</v>
      </c>
      <c r="R29" s="35">
        <v>99</v>
      </c>
      <c r="S29" s="32" t="str">
        <f t="shared" ref="S29:S30" si="17">F29</f>
        <v>-</v>
      </c>
      <c r="T29" s="33">
        <f t="shared" ref="T29:T30" si="18">+W29*P29</f>
        <v>0</v>
      </c>
      <c r="U29" s="34"/>
      <c r="W29" s="63"/>
    </row>
    <row r="30" spans="1:23" ht="15" customHeight="1" x14ac:dyDescent="0.2">
      <c r="A30" s="31">
        <v>18</v>
      </c>
      <c r="B30" s="168" t="s">
        <v>255</v>
      </c>
      <c r="C30" s="169"/>
      <c r="D30" s="32" t="s">
        <v>256</v>
      </c>
      <c r="E30" s="32">
        <v>21</v>
      </c>
      <c r="F30" s="32" t="s">
        <v>17</v>
      </c>
      <c r="G30" s="33">
        <f>J30*E30</f>
        <v>0</v>
      </c>
      <c r="H30" s="34"/>
      <c r="J30" s="63"/>
      <c r="K30" s="31">
        <v>18</v>
      </c>
      <c r="L30" s="113" t="str">
        <f t="shared" ref="L30" si="19">B30</f>
        <v>Menyiapkan Laporan Pilar II ZI</v>
      </c>
      <c r="M30" s="114"/>
      <c r="N30" s="32" t="str">
        <f t="shared" si="14"/>
        <v>Laporan</v>
      </c>
      <c r="O30" s="32">
        <f t="shared" si="15"/>
        <v>21</v>
      </c>
      <c r="P30" s="32">
        <v>21</v>
      </c>
      <c r="Q30" s="35">
        <f t="shared" si="16"/>
        <v>100</v>
      </c>
      <c r="R30" s="35">
        <v>99</v>
      </c>
      <c r="S30" s="32" t="str">
        <f t="shared" si="17"/>
        <v>-</v>
      </c>
      <c r="T30" s="33">
        <f t="shared" si="18"/>
        <v>0</v>
      </c>
      <c r="U30" s="34"/>
      <c r="W30" s="63"/>
    </row>
    <row r="31" spans="1:23" ht="15" customHeight="1" x14ac:dyDescent="0.25">
      <c r="A31" s="31"/>
      <c r="B31" s="111"/>
      <c r="C31" s="112"/>
      <c r="D31" s="32"/>
      <c r="E31" s="32"/>
      <c r="F31" s="32"/>
      <c r="G31" s="33"/>
      <c r="H31" s="34"/>
      <c r="J31" s="63"/>
      <c r="K31" s="31"/>
      <c r="L31" s="115"/>
      <c r="M31" s="116"/>
      <c r="N31" s="32"/>
      <c r="O31" s="32"/>
      <c r="P31" s="32"/>
      <c r="Q31" s="35"/>
      <c r="R31" s="35"/>
      <c r="S31" s="32"/>
      <c r="T31" s="33"/>
      <c r="U31" s="34"/>
      <c r="W31" s="63"/>
    </row>
    <row r="32" spans="1:23" ht="15" hidden="1" x14ac:dyDescent="0.25">
      <c r="A32" s="38">
        <v>23</v>
      </c>
      <c r="B32" s="168"/>
      <c r="C32" s="169"/>
      <c r="D32" s="32" t="s">
        <v>106</v>
      </c>
      <c r="E32" s="32"/>
      <c r="F32" s="32" t="s">
        <v>17</v>
      </c>
      <c r="G32" s="33">
        <f t="shared" ref="G32:G40" si="20">J32*E32</f>
        <v>0</v>
      </c>
      <c r="H32" s="34"/>
      <c r="J32" s="63"/>
      <c r="K32" s="31">
        <v>20</v>
      </c>
      <c r="L32" s="167">
        <f t="shared" si="1"/>
        <v>0</v>
      </c>
      <c r="M32" s="164"/>
      <c r="N32" s="32" t="str">
        <f t="shared" ref="N32:O40" si="21">D32</f>
        <v>Jam</v>
      </c>
      <c r="O32" s="32">
        <f t="shared" si="21"/>
        <v>0</v>
      </c>
      <c r="P32" s="32"/>
      <c r="Q32" s="35">
        <f t="shared" ref="Q32:Q40" si="22">IF(O32=0,IF(P32=0,0,1),IF(P32&gt;O32,1,P32/O32))*100</f>
        <v>0</v>
      </c>
      <c r="R32" s="35"/>
      <c r="S32" s="32" t="str">
        <f t="shared" ref="S32:S40" si="23">F32</f>
        <v>-</v>
      </c>
      <c r="T32" s="33">
        <f t="shared" ref="T32:T40" si="24">+W32*P32</f>
        <v>0</v>
      </c>
      <c r="U32" s="34"/>
      <c r="W32" s="63">
        <f t="shared" si="5"/>
        <v>0</v>
      </c>
    </row>
    <row r="33" spans="1:23" ht="14.25" hidden="1" customHeight="1" x14ac:dyDescent="0.25">
      <c r="A33" s="31">
        <v>24</v>
      </c>
      <c r="B33" s="168"/>
      <c r="C33" s="169"/>
      <c r="D33" s="32" t="s">
        <v>108</v>
      </c>
      <c r="E33" s="32"/>
      <c r="F33" s="32" t="s">
        <v>17</v>
      </c>
      <c r="G33" s="33">
        <f t="shared" si="20"/>
        <v>0</v>
      </c>
      <c r="H33" s="34"/>
      <c r="J33" s="63"/>
      <c r="K33" s="31">
        <v>21</v>
      </c>
      <c r="L33" s="165">
        <f t="shared" si="1"/>
        <v>0</v>
      </c>
      <c r="M33" s="166"/>
      <c r="N33" s="32" t="str">
        <f t="shared" si="21"/>
        <v xml:space="preserve">hari </v>
      </c>
      <c r="O33" s="32">
        <f t="shared" si="21"/>
        <v>0</v>
      </c>
      <c r="P33" s="32"/>
      <c r="Q33" s="35">
        <f t="shared" si="22"/>
        <v>0</v>
      </c>
      <c r="R33" s="35"/>
      <c r="S33" s="32" t="str">
        <f t="shared" si="23"/>
        <v>-</v>
      </c>
      <c r="T33" s="33">
        <f t="shared" si="24"/>
        <v>0</v>
      </c>
      <c r="U33" s="34"/>
      <c r="W33" s="63">
        <f t="shared" si="5"/>
        <v>0</v>
      </c>
    </row>
    <row r="34" spans="1:23" ht="15" hidden="1" x14ac:dyDescent="0.25">
      <c r="A34" s="31">
        <v>25</v>
      </c>
      <c r="B34" s="167"/>
      <c r="C34" s="164"/>
      <c r="D34" s="32" t="s">
        <v>53</v>
      </c>
      <c r="E34" s="32"/>
      <c r="F34" s="32" t="s">
        <v>17</v>
      </c>
      <c r="G34" s="33">
        <f t="shared" si="20"/>
        <v>0</v>
      </c>
      <c r="H34" s="34"/>
      <c r="J34" s="63"/>
      <c r="K34" s="31">
        <v>22</v>
      </c>
      <c r="L34" s="167">
        <f t="shared" si="1"/>
        <v>0</v>
      </c>
      <c r="M34" s="164"/>
      <c r="N34" s="32" t="str">
        <f t="shared" si="21"/>
        <v>hari</v>
      </c>
      <c r="O34" s="32">
        <f t="shared" si="21"/>
        <v>0</v>
      </c>
      <c r="P34" s="32"/>
      <c r="Q34" s="35">
        <f t="shared" si="22"/>
        <v>0</v>
      </c>
      <c r="R34" s="35"/>
      <c r="S34" s="32" t="str">
        <f t="shared" si="23"/>
        <v>-</v>
      </c>
      <c r="T34" s="33">
        <f t="shared" si="24"/>
        <v>0</v>
      </c>
      <c r="U34" s="34"/>
      <c r="W34" s="63">
        <f t="shared" si="5"/>
        <v>0</v>
      </c>
    </row>
    <row r="35" spans="1:23" ht="15" hidden="1" x14ac:dyDescent="0.25">
      <c r="A35" s="31">
        <v>26</v>
      </c>
      <c r="B35" s="163"/>
      <c r="C35" s="164"/>
      <c r="D35" s="32" t="s">
        <v>106</v>
      </c>
      <c r="E35" s="32"/>
      <c r="F35" s="32" t="s">
        <v>17</v>
      </c>
      <c r="G35" s="33">
        <f t="shared" si="20"/>
        <v>0</v>
      </c>
      <c r="H35" s="34"/>
      <c r="J35" s="63"/>
      <c r="K35" s="31">
        <v>23</v>
      </c>
      <c r="L35" s="167">
        <f t="shared" si="1"/>
        <v>0</v>
      </c>
      <c r="M35" s="164"/>
      <c r="N35" s="32" t="str">
        <f t="shared" si="21"/>
        <v>Jam</v>
      </c>
      <c r="O35" s="32">
        <f t="shared" si="21"/>
        <v>0</v>
      </c>
      <c r="P35" s="32"/>
      <c r="Q35" s="35">
        <f t="shared" si="22"/>
        <v>0</v>
      </c>
      <c r="R35" s="35"/>
      <c r="S35" s="32" t="str">
        <f t="shared" si="23"/>
        <v>-</v>
      </c>
      <c r="T35" s="33">
        <f t="shared" si="24"/>
        <v>0</v>
      </c>
      <c r="U35" s="34"/>
      <c r="W35" s="63">
        <f t="shared" si="5"/>
        <v>0</v>
      </c>
    </row>
    <row r="36" spans="1:23" ht="14.25" hidden="1" customHeight="1" x14ac:dyDescent="0.25">
      <c r="A36" s="31">
        <v>27</v>
      </c>
      <c r="B36" s="163"/>
      <c r="C36" s="164"/>
      <c r="D36" s="32" t="s">
        <v>53</v>
      </c>
      <c r="E36" s="32"/>
      <c r="F36" s="32" t="s">
        <v>17</v>
      </c>
      <c r="G36" s="33">
        <f t="shared" si="20"/>
        <v>0</v>
      </c>
      <c r="H36" s="34"/>
      <c r="J36" s="63"/>
      <c r="K36" s="31">
        <v>24</v>
      </c>
      <c r="L36" s="165">
        <f t="shared" si="1"/>
        <v>0</v>
      </c>
      <c r="M36" s="166"/>
      <c r="N36" s="32" t="str">
        <f t="shared" si="21"/>
        <v>hari</v>
      </c>
      <c r="O36" s="32">
        <f t="shared" si="21"/>
        <v>0</v>
      </c>
      <c r="P36" s="32"/>
      <c r="Q36" s="35">
        <f t="shared" si="22"/>
        <v>0</v>
      </c>
      <c r="R36" s="35"/>
      <c r="S36" s="32" t="str">
        <f t="shared" si="23"/>
        <v>-</v>
      </c>
      <c r="T36" s="33">
        <f t="shared" si="24"/>
        <v>0</v>
      </c>
      <c r="U36" s="34"/>
      <c r="W36" s="63">
        <f t="shared" si="5"/>
        <v>0</v>
      </c>
    </row>
    <row r="37" spans="1:23" ht="25.5" hidden="1" customHeight="1" x14ac:dyDescent="0.25">
      <c r="A37" s="38">
        <v>28</v>
      </c>
      <c r="B37" s="40"/>
      <c r="C37" s="41"/>
      <c r="D37" s="32"/>
      <c r="E37" s="32"/>
      <c r="F37" s="32"/>
      <c r="G37" s="33">
        <f t="shared" si="20"/>
        <v>0</v>
      </c>
      <c r="H37" s="34"/>
      <c r="J37" s="63"/>
      <c r="K37" s="31">
        <v>25</v>
      </c>
      <c r="L37" s="167">
        <f t="shared" si="1"/>
        <v>0</v>
      </c>
      <c r="M37" s="164"/>
      <c r="N37" s="32">
        <f t="shared" si="21"/>
        <v>0</v>
      </c>
      <c r="O37" s="32">
        <f t="shared" si="21"/>
        <v>0</v>
      </c>
      <c r="P37" s="32"/>
      <c r="Q37" s="35">
        <f t="shared" si="22"/>
        <v>0</v>
      </c>
      <c r="R37" s="35"/>
      <c r="S37" s="32">
        <f t="shared" si="23"/>
        <v>0</v>
      </c>
      <c r="T37" s="33">
        <f t="shared" si="24"/>
        <v>0</v>
      </c>
      <c r="U37" s="34"/>
      <c r="W37" s="63">
        <f t="shared" si="5"/>
        <v>0</v>
      </c>
    </row>
    <row r="38" spans="1:23" ht="25.5" hidden="1" customHeight="1" x14ac:dyDescent="0.25">
      <c r="A38" s="38">
        <v>29</v>
      </c>
      <c r="B38" s="40"/>
      <c r="C38" s="39"/>
      <c r="D38" s="32"/>
      <c r="E38" s="32"/>
      <c r="F38" s="32" t="s">
        <v>17</v>
      </c>
      <c r="G38" s="33">
        <f t="shared" si="20"/>
        <v>0</v>
      </c>
      <c r="H38" s="34"/>
      <c r="J38" s="63"/>
      <c r="K38" s="31">
        <v>26</v>
      </c>
      <c r="L38" s="167">
        <f t="shared" si="1"/>
        <v>0</v>
      </c>
      <c r="M38" s="164"/>
      <c r="N38" s="32">
        <f t="shared" si="21"/>
        <v>0</v>
      </c>
      <c r="O38" s="32">
        <f t="shared" si="21"/>
        <v>0</v>
      </c>
      <c r="P38" s="32"/>
      <c r="Q38" s="35">
        <f t="shared" si="22"/>
        <v>0</v>
      </c>
      <c r="R38" s="35"/>
      <c r="S38" s="32" t="str">
        <f t="shared" si="23"/>
        <v>-</v>
      </c>
      <c r="T38" s="33">
        <f t="shared" si="24"/>
        <v>0</v>
      </c>
      <c r="U38" s="34"/>
      <c r="W38" s="63">
        <f t="shared" si="5"/>
        <v>0</v>
      </c>
    </row>
    <row r="39" spans="1:23" ht="25.5" hidden="1" customHeight="1" x14ac:dyDescent="0.25">
      <c r="A39" s="38">
        <v>30</v>
      </c>
      <c r="B39" s="40"/>
      <c r="C39" s="39"/>
      <c r="D39" s="32"/>
      <c r="E39" s="32"/>
      <c r="F39" s="32" t="s">
        <v>17</v>
      </c>
      <c r="G39" s="33">
        <f t="shared" si="20"/>
        <v>0</v>
      </c>
      <c r="H39" s="34"/>
      <c r="J39" s="63"/>
      <c r="K39" s="31">
        <v>27</v>
      </c>
      <c r="L39" s="167">
        <f t="shared" si="1"/>
        <v>0</v>
      </c>
      <c r="M39" s="164"/>
      <c r="N39" s="32">
        <f t="shared" si="21"/>
        <v>0</v>
      </c>
      <c r="O39" s="32">
        <f t="shared" si="21"/>
        <v>0</v>
      </c>
      <c r="P39" s="32"/>
      <c r="Q39" s="35">
        <f t="shared" si="22"/>
        <v>0</v>
      </c>
      <c r="R39" s="35"/>
      <c r="S39" s="32" t="str">
        <f t="shared" si="23"/>
        <v>-</v>
      </c>
      <c r="T39" s="33">
        <f t="shared" si="24"/>
        <v>0</v>
      </c>
      <c r="U39" s="34"/>
      <c r="W39" s="63">
        <f t="shared" si="5"/>
        <v>0</v>
      </c>
    </row>
    <row r="40" spans="1:23" ht="15" hidden="1" x14ac:dyDescent="0.25">
      <c r="A40" s="38">
        <v>30</v>
      </c>
      <c r="B40" s="40"/>
      <c r="C40" s="39"/>
      <c r="D40" s="32"/>
      <c r="E40" s="32"/>
      <c r="F40" s="32"/>
      <c r="G40" s="33">
        <f t="shared" si="20"/>
        <v>0</v>
      </c>
      <c r="H40" s="34"/>
      <c r="J40" s="63"/>
      <c r="K40" s="31">
        <v>28</v>
      </c>
      <c r="L40" s="167">
        <f t="shared" si="1"/>
        <v>0</v>
      </c>
      <c r="M40" s="164"/>
      <c r="N40" s="32">
        <f t="shared" si="21"/>
        <v>0</v>
      </c>
      <c r="O40" s="32">
        <f t="shared" si="21"/>
        <v>0</v>
      </c>
      <c r="P40" s="32"/>
      <c r="Q40" s="35">
        <f t="shared" si="22"/>
        <v>0</v>
      </c>
      <c r="R40" s="35"/>
      <c r="S40" s="32">
        <f t="shared" si="23"/>
        <v>0</v>
      </c>
      <c r="T40" s="33">
        <f t="shared" si="24"/>
        <v>0</v>
      </c>
      <c r="U40" s="34"/>
      <c r="W40" s="63">
        <f t="shared" si="5"/>
        <v>0</v>
      </c>
    </row>
    <row r="41" spans="1:23" ht="6" customHeight="1" x14ac:dyDescent="0.25">
      <c r="A41" s="31"/>
      <c r="B41" s="161"/>
      <c r="C41" s="162"/>
      <c r="D41" s="32"/>
      <c r="E41" s="32"/>
      <c r="F41" s="32"/>
      <c r="G41" s="35"/>
      <c r="H41" s="34"/>
      <c r="J41" s="63"/>
      <c r="K41" s="31"/>
      <c r="L41" s="161"/>
      <c r="M41" s="162"/>
      <c r="N41" s="32"/>
      <c r="O41" s="32"/>
      <c r="P41" s="32"/>
      <c r="Q41" s="35"/>
      <c r="R41" s="35"/>
      <c r="S41" s="32"/>
      <c r="T41" s="35"/>
      <c r="U41" s="34"/>
      <c r="W41" s="63"/>
    </row>
    <row r="42" spans="1:23" s="25" customFormat="1" ht="15" customHeight="1" x14ac:dyDescent="0.2">
      <c r="A42" s="170" t="s">
        <v>38</v>
      </c>
      <c r="B42" s="171"/>
      <c r="C42" s="172"/>
      <c r="D42" s="42"/>
      <c r="E42" s="42"/>
      <c r="F42" s="42"/>
      <c r="G42" s="42"/>
      <c r="H42" s="42"/>
      <c r="J42" s="63"/>
      <c r="K42" s="170" t="s">
        <v>38</v>
      </c>
      <c r="L42" s="171"/>
      <c r="M42" s="172"/>
      <c r="N42" s="42"/>
      <c r="O42" s="42"/>
      <c r="P42" s="42"/>
      <c r="Q42" s="42"/>
      <c r="R42" s="42"/>
      <c r="S42" s="42"/>
      <c r="T42" s="42"/>
      <c r="U42" s="42"/>
      <c r="W42" s="63"/>
    </row>
    <row r="43" spans="1:23" ht="15" customHeight="1" x14ac:dyDescent="0.25">
      <c r="A43" s="31">
        <v>1</v>
      </c>
      <c r="B43" s="161" t="s">
        <v>114</v>
      </c>
      <c r="C43" s="162"/>
      <c r="D43" s="36" t="s">
        <v>17</v>
      </c>
      <c r="E43" s="36" t="s">
        <v>17</v>
      </c>
      <c r="F43" s="35" t="s">
        <v>17</v>
      </c>
      <c r="G43" s="35" t="s">
        <v>17</v>
      </c>
      <c r="H43" s="34"/>
      <c r="J43" s="63">
        <v>1</v>
      </c>
      <c r="K43" s="31">
        <v>1</v>
      </c>
      <c r="L43" s="161" t="str">
        <f>B43</f>
        <v>Menjadi anggota Tim Zona Integritas dan Reformasi Birokrasi</v>
      </c>
      <c r="M43" s="162"/>
      <c r="N43" s="36" t="str">
        <f t="shared" ref="N43:P44" si="25">D43</f>
        <v>-</v>
      </c>
      <c r="O43" s="36" t="str">
        <f t="shared" si="25"/>
        <v>-</v>
      </c>
      <c r="P43" s="36" t="str">
        <f t="shared" si="25"/>
        <v>-</v>
      </c>
      <c r="Q43" s="35" t="s">
        <v>17</v>
      </c>
      <c r="R43" s="35" t="s">
        <v>17</v>
      </c>
      <c r="S43" s="32" t="str">
        <f>F43</f>
        <v>-</v>
      </c>
      <c r="T43" s="33" t="s">
        <v>17</v>
      </c>
      <c r="U43" s="34"/>
      <c r="W43" s="63">
        <v>0</v>
      </c>
    </row>
    <row r="44" spans="1:23" ht="15" customHeight="1" x14ac:dyDescent="0.25">
      <c r="A44" s="31">
        <v>2</v>
      </c>
      <c r="B44" s="168" t="s">
        <v>251</v>
      </c>
      <c r="C44" s="169"/>
      <c r="D44" s="36" t="s">
        <v>17</v>
      </c>
      <c r="E44" s="36" t="s">
        <v>17</v>
      </c>
      <c r="F44" s="35" t="s">
        <v>17</v>
      </c>
      <c r="G44" s="35" t="s">
        <v>17</v>
      </c>
      <c r="H44" s="34"/>
      <c r="J44" s="63"/>
      <c r="K44" s="31">
        <v>2</v>
      </c>
      <c r="L44" s="161" t="str">
        <f>B44</f>
        <v>Panitia Kegiatan Pelepasan Purnabakti BPS</v>
      </c>
      <c r="M44" s="162"/>
      <c r="N44" s="36" t="str">
        <f t="shared" si="25"/>
        <v>-</v>
      </c>
      <c r="O44" s="36" t="str">
        <f t="shared" si="25"/>
        <v>-</v>
      </c>
      <c r="P44" s="36" t="str">
        <f t="shared" si="25"/>
        <v>-</v>
      </c>
      <c r="Q44" s="35" t="s">
        <v>17</v>
      </c>
      <c r="R44" s="35" t="s">
        <v>17</v>
      </c>
      <c r="S44" s="32" t="str">
        <f>F44</f>
        <v>-</v>
      </c>
      <c r="T44" s="33" t="s">
        <v>17</v>
      </c>
      <c r="U44" s="34"/>
      <c r="W44" s="63">
        <v>0</v>
      </c>
    </row>
    <row r="45" spans="1:23" ht="14.25" hidden="1" customHeight="1" x14ac:dyDescent="0.25">
      <c r="A45" s="31">
        <v>3</v>
      </c>
      <c r="B45" s="161"/>
      <c r="C45" s="162"/>
      <c r="D45" s="36"/>
      <c r="E45" s="36"/>
      <c r="F45" s="35"/>
      <c r="G45" s="35"/>
      <c r="H45" s="34"/>
      <c r="J45" s="63"/>
      <c r="K45" s="31">
        <v>3</v>
      </c>
      <c r="L45" s="161">
        <f>B45</f>
        <v>0</v>
      </c>
      <c r="M45" s="162"/>
      <c r="N45" s="36">
        <f>D45</f>
        <v>0</v>
      </c>
      <c r="O45" s="36">
        <f>E45</f>
        <v>0</v>
      </c>
      <c r="P45" s="36"/>
      <c r="Q45" s="35"/>
      <c r="R45" s="35"/>
      <c r="S45" s="35"/>
      <c r="T45" s="35"/>
      <c r="U45" s="34"/>
      <c r="W45" s="63"/>
    </row>
    <row r="46" spans="1:23" ht="14.25" hidden="1" customHeight="1" x14ac:dyDescent="0.25">
      <c r="A46" s="31">
        <v>4</v>
      </c>
      <c r="B46" s="161"/>
      <c r="C46" s="162"/>
      <c r="D46" s="36"/>
      <c r="E46" s="36"/>
      <c r="F46" s="35"/>
      <c r="G46" s="35"/>
      <c r="H46" s="34"/>
      <c r="J46" s="63"/>
      <c r="K46" s="31">
        <v>4</v>
      </c>
      <c r="L46" s="161">
        <f>B46</f>
        <v>0</v>
      </c>
      <c r="M46" s="162"/>
      <c r="N46" s="36">
        <f>D46</f>
        <v>0</v>
      </c>
      <c r="O46" s="36">
        <f>E46</f>
        <v>0</v>
      </c>
      <c r="P46" s="36"/>
      <c r="Q46" s="35"/>
      <c r="R46" s="35"/>
      <c r="S46" s="35"/>
      <c r="T46" s="35"/>
      <c r="U46" s="34"/>
      <c r="W46" s="63"/>
    </row>
    <row r="47" spans="1:23" ht="6.75" customHeight="1" x14ac:dyDescent="0.25">
      <c r="A47" s="31"/>
      <c r="B47" s="161"/>
      <c r="C47" s="162"/>
      <c r="D47" s="36"/>
      <c r="E47" s="36"/>
      <c r="F47" s="35"/>
      <c r="G47" s="35"/>
      <c r="H47" s="34"/>
      <c r="J47" s="63"/>
      <c r="K47" s="31"/>
      <c r="L47" s="161"/>
      <c r="M47" s="162"/>
      <c r="N47" s="36"/>
      <c r="O47" s="36"/>
      <c r="P47" s="36"/>
      <c r="Q47" s="35"/>
      <c r="R47" s="35"/>
      <c r="S47" s="35"/>
      <c r="T47" s="35"/>
      <c r="U47" s="34"/>
      <c r="W47" s="63"/>
    </row>
    <row r="48" spans="1:23" ht="3.75" customHeight="1" x14ac:dyDescent="0.25">
      <c r="A48" s="31"/>
      <c r="B48" s="37"/>
      <c r="C48" s="43"/>
      <c r="D48" s="36"/>
      <c r="E48" s="36"/>
      <c r="F48" s="35"/>
      <c r="G48" s="35"/>
      <c r="H48" s="34"/>
      <c r="J48" s="63"/>
      <c r="K48" s="31"/>
      <c r="L48" s="37"/>
      <c r="M48" s="43"/>
      <c r="N48" s="36"/>
      <c r="O48" s="36"/>
      <c r="P48" s="36"/>
      <c r="Q48" s="35"/>
      <c r="R48" s="35"/>
      <c r="S48" s="35"/>
      <c r="T48" s="35"/>
      <c r="U48" s="34"/>
      <c r="W48" s="63"/>
    </row>
    <row r="49" spans="1:23" x14ac:dyDescent="0.25">
      <c r="A49" s="144" t="s">
        <v>73</v>
      </c>
      <c r="B49" s="145"/>
      <c r="C49" s="145"/>
      <c r="D49" s="145"/>
      <c r="E49" s="145"/>
      <c r="F49" s="78"/>
      <c r="G49" s="45">
        <f>SUM(G12:G44)</f>
        <v>10.821999999999999</v>
      </c>
      <c r="H49" s="46"/>
      <c r="J49" s="63"/>
      <c r="K49" s="144" t="s">
        <v>73</v>
      </c>
      <c r="L49" s="145"/>
      <c r="M49" s="145"/>
      <c r="N49" s="145"/>
      <c r="O49" s="145"/>
      <c r="P49" s="145"/>
      <c r="Q49" s="145"/>
      <c r="R49" s="146"/>
      <c r="S49" s="78"/>
      <c r="T49" s="45">
        <f>SUM(T13:T46)</f>
        <v>10.821999999999999</v>
      </c>
      <c r="U49" s="46"/>
      <c r="W49" s="63"/>
    </row>
    <row r="50" spans="1:23" ht="13.5" customHeight="1" x14ac:dyDescent="0.25">
      <c r="A50" s="149"/>
      <c r="B50" s="149"/>
      <c r="C50" s="149"/>
      <c r="D50" s="149"/>
      <c r="E50" s="149"/>
      <c r="F50" s="47"/>
      <c r="G50" s="150"/>
      <c r="H50" s="152"/>
      <c r="K50" s="144" t="s">
        <v>28</v>
      </c>
      <c r="L50" s="145"/>
      <c r="M50" s="145"/>
      <c r="N50" s="145"/>
      <c r="O50" s="145"/>
      <c r="P50" s="146"/>
      <c r="Q50" s="45">
        <f>AVERAGE(Q12:Q31)</f>
        <v>100</v>
      </c>
      <c r="R50" s="45">
        <f>AVERAGE(R12:R31)</f>
        <v>99</v>
      </c>
      <c r="S50" s="48"/>
      <c r="T50" s="156"/>
      <c r="U50" s="154"/>
      <c r="W50" s="64"/>
    </row>
    <row r="51" spans="1:23" ht="13.5" customHeight="1" x14ac:dyDescent="0.25">
      <c r="A51" s="158"/>
      <c r="B51" s="158"/>
      <c r="C51" s="158"/>
      <c r="D51" s="158"/>
      <c r="E51" s="158"/>
      <c r="F51" s="79"/>
      <c r="G51" s="151"/>
      <c r="H51" s="153"/>
      <c r="K51" s="144" t="s">
        <v>29</v>
      </c>
      <c r="L51" s="145"/>
      <c r="M51" s="145"/>
      <c r="N51" s="145"/>
      <c r="O51" s="145"/>
      <c r="P51" s="146"/>
      <c r="Q51" s="159">
        <f>AVERAGE(Q50:R50)</f>
        <v>99.5</v>
      </c>
      <c r="R51" s="160"/>
      <c r="S51" s="50"/>
      <c r="T51" s="157"/>
      <c r="U51" s="155"/>
    </row>
    <row r="52" spans="1:23" s="25" customFormat="1" ht="5.25" customHeight="1" x14ac:dyDescent="0.25">
      <c r="A52" s="51"/>
      <c r="B52" s="51"/>
      <c r="C52" s="51"/>
      <c r="D52" s="51"/>
      <c r="E52" s="51"/>
      <c r="F52" s="52"/>
      <c r="G52" s="52"/>
      <c r="H52" s="53"/>
      <c r="K52" s="51"/>
      <c r="L52" s="51"/>
      <c r="M52" s="51"/>
      <c r="N52" s="51"/>
      <c r="O52" s="51"/>
      <c r="P52" s="51"/>
      <c r="Q52" s="52"/>
      <c r="R52" s="52"/>
      <c r="S52" s="52"/>
      <c r="T52" s="52"/>
      <c r="U52" s="53"/>
    </row>
    <row r="53" spans="1:23" ht="12.75" customHeight="1" x14ac:dyDescent="0.2">
      <c r="A53" s="54"/>
      <c r="B53" s="55" t="s">
        <v>103</v>
      </c>
      <c r="C53" s="56"/>
      <c r="D53" s="54"/>
      <c r="F53" s="54"/>
      <c r="G53" s="54"/>
      <c r="H53" s="57"/>
      <c r="K53" s="54"/>
      <c r="L53" s="58" t="s">
        <v>35</v>
      </c>
      <c r="M53" s="56"/>
      <c r="N53" s="54"/>
      <c r="Q53" s="54"/>
      <c r="R53" s="54"/>
      <c r="S53" s="54"/>
      <c r="T53" s="54"/>
      <c r="U53" s="57"/>
    </row>
    <row r="54" spans="1:23" x14ac:dyDescent="0.2">
      <c r="A54" s="54"/>
      <c r="B54" s="59" t="s">
        <v>241</v>
      </c>
      <c r="C54" s="60"/>
      <c r="D54" s="54"/>
      <c r="F54" s="54"/>
      <c r="G54" s="54"/>
      <c r="H54" s="57"/>
      <c r="K54" s="54"/>
      <c r="L54" s="59" t="s">
        <v>252</v>
      </c>
      <c r="M54" s="60"/>
      <c r="N54" s="54"/>
      <c r="Q54" s="54"/>
      <c r="R54" s="54"/>
      <c r="S54" s="54"/>
      <c r="T54" s="54"/>
      <c r="U54" s="57"/>
    </row>
    <row r="55" spans="1:23" ht="3" customHeight="1" x14ac:dyDescent="0.25">
      <c r="A55" s="54"/>
      <c r="B55" s="54"/>
      <c r="C55" s="54"/>
      <c r="D55" s="54"/>
      <c r="E55" s="54"/>
      <c r="F55" s="54"/>
      <c r="G55" s="54"/>
      <c r="H55" s="57"/>
      <c r="K55" s="54"/>
      <c r="L55" s="54"/>
      <c r="M55" s="54"/>
      <c r="N55" s="54"/>
      <c r="O55" s="54"/>
      <c r="P55" s="54"/>
      <c r="Q55" s="54"/>
      <c r="R55" s="54"/>
      <c r="S55" s="54"/>
      <c r="T55" s="54"/>
      <c r="U55" s="57"/>
    </row>
    <row r="56" spans="1:23" x14ac:dyDescent="0.25">
      <c r="A56" s="54"/>
      <c r="C56" s="60" t="s">
        <v>7</v>
      </c>
      <c r="D56" s="54"/>
      <c r="G56" s="60" t="s">
        <v>6</v>
      </c>
      <c r="K56" s="54"/>
      <c r="M56" s="60" t="s">
        <v>7</v>
      </c>
      <c r="N56" s="54"/>
      <c r="Q56" s="60"/>
      <c r="R56" s="60"/>
      <c r="T56" s="60" t="s">
        <v>6</v>
      </c>
      <c r="U56" s="57"/>
    </row>
    <row r="57" spans="1:23" ht="6.75" customHeight="1" x14ac:dyDescent="0.25">
      <c r="A57" s="54"/>
      <c r="C57" s="60"/>
      <c r="D57" s="54"/>
      <c r="G57" s="60"/>
      <c r="K57" s="54"/>
      <c r="M57" s="60"/>
      <c r="N57" s="54"/>
      <c r="Q57" s="60"/>
      <c r="R57" s="60"/>
      <c r="T57" s="60"/>
      <c r="U57" s="57"/>
    </row>
    <row r="58" spans="1:23" ht="6.75" customHeight="1" x14ac:dyDescent="0.25">
      <c r="A58" s="54"/>
      <c r="C58" s="60"/>
      <c r="D58" s="54"/>
      <c r="G58" s="60"/>
      <c r="K58" s="54"/>
      <c r="M58" s="60"/>
      <c r="N58" s="54"/>
      <c r="Q58" s="60"/>
      <c r="R58" s="60"/>
      <c r="T58" s="60"/>
      <c r="U58" s="57"/>
    </row>
    <row r="59" spans="1:23" ht="6.75" customHeight="1" x14ac:dyDescent="0.25">
      <c r="A59" s="54"/>
      <c r="C59" s="60"/>
      <c r="D59" s="54"/>
      <c r="G59" s="60"/>
      <c r="K59" s="54"/>
      <c r="M59" s="60"/>
      <c r="N59" s="54"/>
      <c r="Q59" s="60"/>
      <c r="R59" s="60"/>
      <c r="T59" s="60"/>
      <c r="U59" s="57"/>
    </row>
    <row r="60" spans="1:23" ht="6.75" customHeight="1" x14ac:dyDescent="0.25">
      <c r="A60" s="54"/>
      <c r="C60" s="60"/>
      <c r="D60" s="54"/>
      <c r="G60" s="60"/>
      <c r="K60" s="54"/>
      <c r="M60" s="60"/>
      <c r="N60" s="54"/>
      <c r="Q60" s="60"/>
      <c r="R60" s="60"/>
      <c r="T60" s="60"/>
      <c r="U60" s="57"/>
    </row>
    <row r="61" spans="1:23" ht="6.75" customHeight="1" x14ac:dyDescent="0.25">
      <c r="A61" s="54"/>
      <c r="C61" s="60"/>
      <c r="D61" s="54"/>
      <c r="G61" s="60"/>
      <c r="K61" s="54"/>
      <c r="M61" s="60"/>
      <c r="N61" s="54"/>
      <c r="Q61" s="60"/>
      <c r="R61" s="60"/>
      <c r="T61" s="60"/>
      <c r="U61" s="57"/>
    </row>
    <row r="62" spans="1:23" ht="6.75" customHeight="1" x14ac:dyDescent="0.25">
      <c r="A62" s="54"/>
      <c r="C62" s="60"/>
      <c r="D62" s="54"/>
      <c r="G62" s="60"/>
      <c r="K62" s="54"/>
      <c r="M62" s="60"/>
      <c r="N62" s="54"/>
      <c r="Q62" s="60"/>
      <c r="R62" s="60"/>
      <c r="T62" s="60"/>
      <c r="U62" s="57"/>
    </row>
    <row r="63" spans="1:23" ht="6.75" customHeight="1" x14ac:dyDescent="0.25">
      <c r="A63" s="54"/>
      <c r="C63" s="61"/>
      <c r="D63" s="54"/>
      <c r="G63" s="60"/>
      <c r="K63" s="54"/>
      <c r="M63" s="61"/>
      <c r="N63" s="54"/>
      <c r="Q63" s="60"/>
      <c r="R63" s="54"/>
      <c r="T63" s="60"/>
      <c r="U63" s="57"/>
    </row>
    <row r="64" spans="1:23" x14ac:dyDescent="0.25">
      <c r="A64" s="54"/>
      <c r="C64" s="60" t="s">
        <v>121</v>
      </c>
      <c r="D64" s="54"/>
      <c r="G64" s="60" t="s">
        <v>188</v>
      </c>
      <c r="K64" s="54"/>
      <c r="M64" s="60" t="str">
        <f>C64</f>
        <v>(Budi Hartono,S.ST, M.Si)</v>
      </c>
      <c r="N64" s="54"/>
      <c r="Q64" s="60"/>
      <c r="R64" s="60"/>
      <c r="T64" s="60" t="str">
        <f>G64</f>
        <v>(Susiawati Kristiarini, SST)</v>
      </c>
      <c r="U64" s="57"/>
    </row>
    <row r="65" spans="1:21" x14ac:dyDescent="0.25">
      <c r="A65" s="54"/>
      <c r="C65" s="60" t="s">
        <v>122</v>
      </c>
      <c r="D65" s="54"/>
      <c r="G65" s="60" t="s">
        <v>189</v>
      </c>
      <c r="K65" s="54"/>
      <c r="M65" s="60" t="str">
        <f>C65</f>
        <v>NIP. 19840702 200902 1 001</v>
      </c>
      <c r="N65" s="54"/>
      <c r="Q65" s="60"/>
      <c r="R65" s="60"/>
      <c r="T65" s="60" t="str">
        <f>G65</f>
        <v>NIP. 19761203 199901 2 001</v>
      </c>
      <c r="U65" s="57"/>
    </row>
    <row r="66" spans="1:21" x14ac:dyDescent="0.25">
      <c r="A66" s="54"/>
      <c r="B66" s="54"/>
      <c r="C66" s="54"/>
      <c r="D66" s="54"/>
      <c r="E66" s="54"/>
      <c r="F66" s="54"/>
      <c r="G66" s="54"/>
      <c r="H66" s="57"/>
      <c r="K66" s="54"/>
      <c r="L66" s="54"/>
      <c r="M66" s="54"/>
      <c r="N66" s="54"/>
      <c r="O66" s="54"/>
      <c r="P66" s="54"/>
      <c r="Q66" s="54"/>
      <c r="R66" s="54"/>
      <c r="S66" s="54"/>
      <c r="T66" s="54"/>
      <c r="U66" s="57"/>
    </row>
    <row r="67" spans="1:21" x14ac:dyDescent="0.2">
      <c r="G67" s="62"/>
    </row>
  </sheetData>
  <mergeCells count="87">
    <mergeCell ref="U9:U10"/>
    <mergeCell ref="A2:H2"/>
    <mergeCell ref="K2:U2"/>
    <mergeCell ref="A9:A10"/>
    <mergeCell ref="B9:C10"/>
    <mergeCell ref="D9:D10"/>
    <mergeCell ref="F9:F10"/>
    <mergeCell ref="G9:G10"/>
    <mergeCell ref="H9:H10"/>
    <mergeCell ref="K9:K10"/>
    <mergeCell ref="L9:M10"/>
    <mergeCell ref="N9:N10"/>
    <mergeCell ref="O9:Q9"/>
    <mergeCell ref="R9:R10"/>
    <mergeCell ref="S9:S10"/>
    <mergeCell ref="T9:T10"/>
    <mergeCell ref="B11:C11"/>
    <mergeCell ref="L11:M11"/>
    <mergeCell ref="A12:C12"/>
    <mergeCell ref="K12:M12"/>
    <mergeCell ref="B18:C18"/>
    <mergeCell ref="L18:M18"/>
    <mergeCell ref="B21:C21"/>
    <mergeCell ref="L21:M21"/>
    <mergeCell ref="B22:C22"/>
    <mergeCell ref="L22:M22"/>
    <mergeCell ref="B19:C19"/>
    <mergeCell ref="L19:M19"/>
    <mergeCell ref="B20:C20"/>
    <mergeCell ref="L20:M20"/>
    <mergeCell ref="B28:C28"/>
    <mergeCell ref="L28:M28"/>
    <mergeCell ref="B31:C31"/>
    <mergeCell ref="L31:M31"/>
    <mergeCell ref="B23:C23"/>
    <mergeCell ref="L23:M23"/>
    <mergeCell ref="B24:C24"/>
    <mergeCell ref="L24:M24"/>
    <mergeCell ref="B27:C27"/>
    <mergeCell ref="L27:M27"/>
    <mergeCell ref="B25:C25"/>
    <mergeCell ref="B26:C26"/>
    <mergeCell ref="L25:M25"/>
    <mergeCell ref="L26:M26"/>
    <mergeCell ref="L29:M29"/>
    <mergeCell ref="B29:C29"/>
    <mergeCell ref="L38:M38"/>
    <mergeCell ref="B32:C32"/>
    <mergeCell ref="L32:M32"/>
    <mergeCell ref="B33:C33"/>
    <mergeCell ref="L33:M33"/>
    <mergeCell ref="B34:C34"/>
    <mergeCell ref="L34:M34"/>
    <mergeCell ref="B35:C35"/>
    <mergeCell ref="L35:M35"/>
    <mergeCell ref="B36:C36"/>
    <mergeCell ref="L36:M36"/>
    <mergeCell ref="L37:M37"/>
    <mergeCell ref="L39:M39"/>
    <mergeCell ref="L40:M40"/>
    <mergeCell ref="B41:C41"/>
    <mergeCell ref="L41:M41"/>
    <mergeCell ref="A42:C42"/>
    <mergeCell ref="K42:M42"/>
    <mergeCell ref="K49:R49"/>
    <mergeCell ref="B45:C45"/>
    <mergeCell ref="L45:M45"/>
    <mergeCell ref="B46:C46"/>
    <mergeCell ref="L46:M46"/>
    <mergeCell ref="B47:C47"/>
    <mergeCell ref="L47:M47"/>
    <mergeCell ref="B30:C30"/>
    <mergeCell ref="L30:M30"/>
    <mergeCell ref="U50:U51"/>
    <mergeCell ref="A51:E51"/>
    <mergeCell ref="K51:P51"/>
    <mergeCell ref="Q51:R51"/>
    <mergeCell ref="A50:E50"/>
    <mergeCell ref="G50:G51"/>
    <mergeCell ref="H50:H51"/>
    <mergeCell ref="K50:P50"/>
    <mergeCell ref="B43:C43"/>
    <mergeCell ref="L43:M43"/>
    <mergeCell ref="B44:C44"/>
    <mergeCell ref="L44:M44"/>
    <mergeCell ref="T50:T51"/>
    <mergeCell ref="A49:E49"/>
  </mergeCells>
  <printOptions horizontalCentered="1"/>
  <pageMargins left="0.2" right="0.2" top="0.25" bottom="0.15" header="0.3" footer="0.3"/>
  <pageSetup paperSize="9" scale="7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M28" zoomScaleNormal="100" workbookViewId="0">
      <selection activeCell="G64" sqref="G64"/>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271</v>
      </c>
      <c r="K7" s="20" t="s">
        <v>20</v>
      </c>
      <c r="L7" s="20"/>
      <c r="M7" s="20" t="str">
        <f>C7</f>
        <v>:  1 - 30 Juni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
      <c r="A13" s="31">
        <v>1</v>
      </c>
      <c r="B13" s="81" t="s">
        <v>261</v>
      </c>
      <c r="C13" s="82"/>
      <c r="D13" s="32" t="s">
        <v>107</v>
      </c>
      <c r="E13" s="32">
        <v>3</v>
      </c>
      <c r="F13" s="32" t="s">
        <v>17</v>
      </c>
      <c r="G13" s="33">
        <f>J13*E13</f>
        <v>0</v>
      </c>
      <c r="H13" s="34"/>
      <c r="J13" s="63"/>
      <c r="K13" s="31">
        <v>1</v>
      </c>
      <c r="L13" s="71" t="str">
        <f t="shared" ref="L13:L52" si="1">B13</f>
        <v>Monitoring Survei Harga Produsen (HPJ, HPT, HPS) Juni 2022</v>
      </c>
      <c r="M13" s="72"/>
      <c r="N13" s="32" t="str">
        <f t="shared" ref="N13:O13" si="2">D13</f>
        <v>Kegiatan</v>
      </c>
      <c r="O13" s="32">
        <f t="shared" si="2"/>
        <v>3</v>
      </c>
      <c r="P13" s="32">
        <v>3</v>
      </c>
      <c r="Q13" s="35">
        <f t="shared" ref="Q13:Q42" si="3">IF(O13=0,IF(P13=0,0,1),IF(P13&gt;O13,1,P13/O13))*100</f>
        <v>100</v>
      </c>
      <c r="R13" s="35">
        <v>99</v>
      </c>
      <c r="S13" s="32" t="str">
        <f t="shared" ref="S13:S42" si="4">F13</f>
        <v>-</v>
      </c>
      <c r="T13" s="33">
        <f>+P13*W13</f>
        <v>0</v>
      </c>
      <c r="U13" s="34"/>
      <c r="W13" s="63">
        <f t="shared" ref="W13:W52" si="5">J13</f>
        <v>0</v>
      </c>
    </row>
    <row r="14" spans="1:23" ht="15" customHeight="1" x14ac:dyDescent="0.2">
      <c r="A14" s="31">
        <v>2</v>
      </c>
      <c r="B14" s="81" t="s">
        <v>262</v>
      </c>
      <c r="C14" s="82"/>
      <c r="D14" s="32" t="s">
        <v>107</v>
      </c>
      <c r="E14" s="32">
        <v>2</v>
      </c>
      <c r="F14" s="87" t="s">
        <v>17</v>
      </c>
      <c r="G14" s="33">
        <f t="shared" ref="G14:G24" si="6">J14*E14</f>
        <v>0</v>
      </c>
      <c r="H14" s="34"/>
      <c r="J14" s="63"/>
      <c r="K14" s="31">
        <v>2</v>
      </c>
      <c r="L14" s="71" t="str">
        <f t="shared" si="1"/>
        <v>Monitoring Survei Harga Perdesaan dan HKD Juni 2022</v>
      </c>
      <c r="M14" s="72"/>
      <c r="N14" s="32" t="str">
        <f t="shared" ref="N14:N42" si="7">D14</f>
        <v>Kegiatan</v>
      </c>
      <c r="O14" s="32">
        <f t="shared" ref="O14:O42" si="8">E14</f>
        <v>2</v>
      </c>
      <c r="P14" s="32">
        <v>2</v>
      </c>
      <c r="Q14" s="35">
        <f t="shared" si="3"/>
        <v>100</v>
      </c>
      <c r="R14" s="35">
        <v>99</v>
      </c>
      <c r="S14" s="32" t="str">
        <f t="shared" si="4"/>
        <v>-</v>
      </c>
      <c r="T14" s="33">
        <f t="shared" ref="T14:T42" si="9">+P14*W14</f>
        <v>0</v>
      </c>
      <c r="U14" s="34"/>
      <c r="W14" s="63">
        <f t="shared" si="5"/>
        <v>0</v>
      </c>
    </row>
    <row r="15" spans="1:23" ht="15" customHeight="1" x14ac:dyDescent="0.2">
      <c r="A15" s="31">
        <v>3</v>
      </c>
      <c r="B15" s="81" t="s">
        <v>263</v>
      </c>
      <c r="C15" s="82"/>
      <c r="D15" s="32" t="s">
        <v>107</v>
      </c>
      <c r="E15" s="32">
        <v>2</v>
      </c>
      <c r="F15" s="87" t="s">
        <v>17</v>
      </c>
      <c r="G15" s="33">
        <f t="shared" si="6"/>
        <v>0</v>
      </c>
      <c r="H15" s="34"/>
      <c r="J15" s="63"/>
      <c r="K15" s="31">
        <v>3</v>
      </c>
      <c r="L15" s="71" t="str">
        <f t="shared" si="1"/>
        <v>Monitoring Survei HPG dan HPBG Juni 2022</v>
      </c>
      <c r="M15" s="72"/>
      <c r="N15" s="32" t="str">
        <f t="shared" si="7"/>
        <v>Kegiatan</v>
      </c>
      <c r="O15" s="32">
        <f t="shared" si="8"/>
        <v>2</v>
      </c>
      <c r="P15" s="32">
        <v>2</v>
      </c>
      <c r="Q15" s="35">
        <f t="shared" si="3"/>
        <v>100</v>
      </c>
      <c r="R15" s="35">
        <v>99</v>
      </c>
      <c r="S15" s="32" t="str">
        <f t="shared" si="4"/>
        <v>-</v>
      </c>
      <c r="T15" s="33">
        <f t="shared" si="9"/>
        <v>0</v>
      </c>
      <c r="U15" s="34"/>
      <c r="W15" s="63">
        <f t="shared" si="5"/>
        <v>0</v>
      </c>
    </row>
    <row r="16" spans="1:23" ht="15" customHeight="1" x14ac:dyDescent="0.2">
      <c r="A16" s="31">
        <v>4</v>
      </c>
      <c r="B16" s="81" t="s">
        <v>264</v>
      </c>
      <c r="C16" s="82"/>
      <c r="D16" s="32" t="s">
        <v>140</v>
      </c>
      <c r="E16" s="32">
        <v>30</v>
      </c>
      <c r="F16" s="87" t="s">
        <v>155</v>
      </c>
      <c r="G16" s="88">
        <f t="shared" si="6"/>
        <v>0.06</v>
      </c>
      <c r="H16" s="34"/>
      <c r="J16" s="63">
        <v>2E-3</v>
      </c>
      <c r="K16" s="31">
        <v>4</v>
      </c>
      <c r="L16" s="71" t="str">
        <f>B16</f>
        <v>Memeriksa dokumen SHPBG Juni 2022 and approve data</v>
      </c>
      <c r="M16" s="72"/>
      <c r="N16" s="32" t="str">
        <f t="shared" si="7"/>
        <v>Dokumen</v>
      </c>
      <c r="O16" s="32">
        <f t="shared" si="8"/>
        <v>30</v>
      </c>
      <c r="P16" s="32">
        <v>30</v>
      </c>
      <c r="Q16" s="35">
        <f t="shared" si="3"/>
        <v>100</v>
      </c>
      <c r="R16" s="35">
        <v>99</v>
      </c>
      <c r="S16" s="32" t="str">
        <f t="shared" si="4"/>
        <v xml:space="preserve">II.B.6.a. </v>
      </c>
      <c r="T16" s="33">
        <f t="shared" si="9"/>
        <v>0.06</v>
      </c>
      <c r="U16" s="34"/>
      <c r="W16" s="63">
        <f t="shared" si="5"/>
        <v>2E-3</v>
      </c>
    </row>
    <row r="17" spans="1:23" ht="15" customHeight="1" x14ac:dyDescent="0.2">
      <c r="A17" s="31">
        <v>5</v>
      </c>
      <c r="B17" s="81" t="s">
        <v>265</v>
      </c>
      <c r="C17" s="82"/>
      <c r="D17" s="32" t="s">
        <v>140</v>
      </c>
      <c r="E17" s="32">
        <v>17</v>
      </c>
      <c r="F17" s="87" t="s">
        <v>155</v>
      </c>
      <c r="G17" s="88">
        <f t="shared" si="6"/>
        <v>3.4000000000000002E-2</v>
      </c>
      <c r="H17" s="34"/>
      <c r="J17" s="63">
        <v>2E-3</v>
      </c>
      <c r="K17" s="31">
        <v>5</v>
      </c>
      <c r="L17" s="71" t="str">
        <f>B17</f>
        <v>Memeriksa dokumen SHPG Juni 2022 and approve data</v>
      </c>
      <c r="M17" s="72"/>
      <c r="N17" s="32" t="str">
        <f t="shared" si="7"/>
        <v>Dokumen</v>
      </c>
      <c r="O17" s="32">
        <f t="shared" si="8"/>
        <v>17</v>
      </c>
      <c r="P17" s="32">
        <v>17</v>
      </c>
      <c r="Q17" s="35">
        <f t="shared" si="3"/>
        <v>100</v>
      </c>
      <c r="R17" s="35">
        <v>99</v>
      </c>
      <c r="S17" s="32" t="str">
        <f t="shared" si="4"/>
        <v xml:space="preserve">II.B.6.a. </v>
      </c>
      <c r="T17" s="33">
        <f t="shared" si="9"/>
        <v>3.4000000000000002E-2</v>
      </c>
      <c r="U17" s="34"/>
      <c r="W17" s="63">
        <f t="shared" si="5"/>
        <v>2E-3</v>
      </c>
    </row>
    <row r="18" spans="1:23" ht="15" customHeight="1" x14ac:dyDescent="0.2">
      <c r="A18" s="31">
        <v>6</v>
      </c>
      <c r="B18" s="168" t="s">
        <v>266</v>
      </c>
      <c r="C18" s="169"/>
      <c r="D18" s="32" t="s">
        <v>140</v>
      </c>
      <c r="E18" s="32">
        <v>221</v>
      </c>
      <c r="F18" s="87" t="s">
        <v>259</v>
      </c>
      <c r="G18" s="88">
        <f>J18*E18</f>
        <v>1.768</v>
      </c>
      <c r="H18" s="34"/>
      <c r="J18" s="63">
        <v>8.0000000000000002E-3</v>
      </c>
      <c r="K18" s="31">
        <v>6</v>
      </c>
      <c r="L18" s="113" t="str">
        <f>B18</f>
        <v>Memeriksa dokumen Shped Juni 2022 dan data ekstrem</v>
      </c>
      <c r="M18" s="114"/>
      <c r="N18" s="32" t="str">
        <f t="shared" si="7"/>
        <v>Dokumen</v>
      </c>
      <c r="O18" s="32">
        <f t="shared" si="8"/>
        <v>221</v>
      </c>
      <c r="P18" s="32">
        <v>221</v>
      </c>
      <c r="Q18" s="35">
        <f t="shared" si="3"/>
        <v>100</v>
      </c>
      <c r="R18" s="35">
        <v>99</v>
      </c>
      <c r="S18" s="32" t="str">
        <f t="shared" si="4"/>
        <v xml:space="preserve">II.B.6.c. </v>
      </c>
      <c r="T18" s="33">
        <f t="shared" si="9"/>
        <v>1.768</v>
      </c>
      <c r="U18" s="34"/>
      <c r="W18" s="63">
        <f t="shared" si="5"/>
        <v>8.0000000000000002E-3</v>
      </c>
    </row>
    <row r="19" spans="1:23" ht="15" customHeight="1" x14ac:dyDescent="0.25">
      <c r="A19" s="31">
        <v>7</v>
      </c>
      <c r="B19" s="168" t="s">
        <v>273</v>
      </c>
      <c r="C19" s="169"/>
      <c r="D19" s="32" t="s">
        <v>106</v>
      </c>
      <c r="E19" s="32">
        <v>8</v>
      </c>
      <c r="F19" s="87" t="s">
        <v>167</v>
      </c>
      <c r="G19" s="88">
        <f>J19*E19</f>
        <v>0.16</v>
      </c>
      <c r="H19" s="34"/>
      <c r="J19" s="63">
        <v>0.02</v>
      </c>
      <c r="K19" s="31">
        <v>7</v>
      </c>
      <c r="L19" s="117" t="str">
        <f t="shared" si="1"/>
        <v>Menjadi Instruktur TOT PLKUMKM  Kab. Tanjabbar (15 Juni 2022)</v>
      </c>
      <c r="M19" s="118"/>
      <c r="N19" s="32" t="str">
        <f t="shared" si="7"/>
        <v>Jam</v>
      </c>
      <c r="O19" s="32">
        <f t="shared" si="8"/>
        <v>8</v>
      </c>
      <c r="P19" s="32">
        <v>8</v>
      </c>
      <c r="Q19" s="35">
        <f t="shared" si="3"/>
        <v>100</v>
      </c>
      <c r="R19" s="35">
        <v>99</v>
      </c>
      <c r="S19" s="32" t="str">
        <f t="shared" si="4"/>
        <v xml:space="preserve">II.A.12 </v>
      </c>
      <c r="T19" s="33">
        <f t="shared" si="9"/>
        <v>0.16</v>
      </c>
      <c r="U19" s="34"/>
      <c r="W19" s="63">
        <f t="shared" si="5"/>
        <v>0.02</v>
      </c>
    </row>
    <row r="20" spans="1:23" ht="15" customHeight="1" x14ac:dyDescent="0.25">
      <c r="A20" s="31">
        <v>8</v>
      </c>
      <c r="B20" s="168" t="s">
        <v>274</v>
      </c>
      <c r="C20" s="169"/>
      <c r="D20" s="32" t="s">
        <v>106</v>
      </c>
      <c r="E20" s="32">
        <v>8</v>
      </c>
      <c r="F20" s="87" t="s">
        <v>167</v>
      </c>
      <c r="G20" s="88">
        <f t="shared" ref="G20:G21" si="10">J20*E20</f>
        <v>0.16</v>
      </c>
      <c r="H20" s="34"/>
      <c r="J20" s="63">
        <v>0.02</v>
      </c>
      <c r="K20" s="31">
        <v>8</v>
      </c>
      <c r="L20" s="117" t="str">
        <f t="shared" ref="L20:L21" si="11">B20</f>
        <v>Menjadi Instruktur TOT PLKUMKM Kota Jambi (18 Juni 2022)</v>
      </c>
      <c r="M20" s="118"/>
      <c r="N20" s="32" t="str">
        <f t="shared" si="7"/>
        <v>Jam</v>
      </c>
      <c r="O20" s="32">
        <f t="shared" si="8"/>
        <v>8</v>
      </c>
      <c r="P20" s="32">
        <v>8</v>
      </c>
      <c r="Q20" s="35">
        <f t="shared" si="3"/>
        <v>100</v>
      </c>
      <c r="R20" s="35">
        <v>99</v>
      </c>
      <c r="S20" s="32" t="str">
        <f t="shared" si="4"/>
        <v xml:space="preserve">II.A.12 </v>
      </c>
      <c r="T20" s="33">
        <f t="shared" si="9"/>
        <v>0.16</v>
      </c>
      <c r="U20" s="34"/>
      <c r="W20" s="63">
        <f t="shared" si="5"/>
        <v>0.02</v>
      </c>
    </row>
    <row r="21" spans="1:23" ht="15" customHeight="1" x14ac:dyDescent="0.25">
      <c r="A21" s="31">
        <v>9</v>
      </c>
      <c r="B21" s="168" t="s">
        <v>275</v>
      </c>
      <c r="C21" s="169"/>
      <c r="D21" s="32" t="s">
        <v>106</v>
      </c>
      <c r="E21" s="32">
        <v>8</v>
      </c>
      <c r="F21" s="87" t="s">
        <v>167</v>
      </c>
      <c r="G21" s="88">
        <f t="shared" si="10"/>
        <v>0.16</v>
      </c>
      <c r="H21" s="34"/>
      <c r="J21" s="63">
        <v>0.02</v>
      </c>
      <c r="K21" s="31">
        <v>9</v>
      </c>
      <c r="L21" s="117" t="str">
        <f t="shared" si="11"/>
        <v>Menjadi Instruktur TOT PLKUMKM Kab. Bungo (21 Juni 2022)</v>
      </c>
      <c r="M21" s="118"/>
      <c r="N21" s="32" t="str">
        <f t="shared" si="7"/>
        <v>Jam</v>
      </c>
      <c r="O21" s="32">
        <f t="shared" si="8"/>
        <v>8</v>
      </c>
      <c r="P21" s="32">
        <v>8</v>
      </c>
      <c r="Q21" s="35">
        <f t="shared" si="3"/>
        <v>100</v>
      </c>
      <c r="R21" s="35">
        <v>99</v>
      </c>
      <c r="S21" s="32" t="str">
        <f t="shared" si="4"/>
        <v xml:space="preserve">II.A.12 </v>
      </c>
      <c r="T21" s="33">
        <f t="shared" si="9"/>
        <v>0.16</v>
      </c>
      <c r="U21" s="34"/>
      <c r="W21" s="63">
        <f t="shared" si="5"/>
        <v>0.02</v>
      </c>
    </row>
    <row r="22" spans="1:23" ht="15" customHeight="1" x14ac:dyDescent="0.2">
      <c r="A22" s="31">
        <v>10</v>
      </c>
      <c r="B22" s="168" t="s">
        <v>267</v>
      </c>
      <c r="C22" s="169"/>
      <c r="D22" s="32" t="s">
        <v>127</v>
      </c>
      <c r="E22" s="32">
        <v>1</v>
      </c>
      <c r="F22" s="87" t="s">
        <v>128</v>
      </c>
      <c r="G22" s="88">
        <f t="shared" si="6"/>
        <v>0.3</v>
      </c>
      <c r="H22" s="34"/>
      <c r="J22" s="63">
        <v>0.3</v>
      </c>
      <c r="K22" s="31">
        <v>10</v>
      </c>
      <c r="L22" s="113" t="str">
        <f t="shared" si="1"/>
        <v>Melakukan Penyusunan Berita Resmi Statistik (BRS) NTP Juni 2022</v>
      </c>
      <c r="M22" s="114"/>
      <c r="N22" s="32" t="str">
        <f t="shared" si="7"/>
        <v>Buku</v>
      </c>
      <c r="O22" s="32">
        <f t="shared" si="8"/>
        <v>1</v>
      </c>
      <c r="P22" s="32">
        <v>1</v>
      </c>
      <c r="Q22" s="35">
        <f t="shared" si="3"/>
        <v>100</v>
      </c>
      <c r="R22" s="35">
        <v>99</v>
      </c>
      <c r="S22" s="32" t="str">
        <f t="shared" si="4"/>
        <v>II.D.4.b.</v>
      </c>
      <c r="T22" s="33">
        <f t="shared" si="9"/>
        <v>0.3</v>
      </c>
      <c r="U22" s="34"/>
      <c r="W22" s="63">
        <f t="shared" si="5"/>
        <v>0.3</v>
      </c>
    </row>
    <row r="23" spans="1:23" ht="15" customHeight="1" x14ac:dyDescent="0.2">
      <c r="A23" s="31">
        <v>11</v>
      </c>
      <c r="B23" s="168" t="s">
        <v>268</v>
      </c>
      <c r="C23" s="169"/>
      <c r="D23" s="32" t="s">
        <v>129</v>
      </c>
      <c r="E23" s="32">
        <v>1</v>
      </c>
      <c r="F23" s="87" t="s">
        <v>17</v>
      </c>
      <c r="G23" s="88">
        <f t="shared" si="6"/>
        <v>0</v>
      </c>
      <c r="H23" s="34"/>
      <c r="J23" s="63">
        <v>0</v>
      </c>
      <c r="K23" s="31">
        <v>11</v>
      </c>
      <c r="L23" s="113" t="str">
        <f t="shared" si="1"/>
        <v>Membuat Bahan Tayang Berita Resmi Statistik (BRS) NTP Juni 2022</v>
      </c>
      <c r="M23" s="114"/>
      <c r="N23" s="32" t="str">
        <f t="shared" si="7"/>
        <v>Naskah</v>
      </c>
      <c r="O23" s="32">
        <f t="shared" si="8"/>
        <v>1</v>
      </c>
      <c r="P23" s="32">
        <v>1</v>
      </c>
      <c r="Q23" s="35">
        <f t="shared" si="3"/>
        <v>100</v>
      </c>
      <c r="R23" s="35">
        <v>99</v>
      </c>
      <c r="S23" s="32" t="str">
        <f t="shared" si="4"/>
        <v>-</v>
      </c>
      <c r="T23" s="33">
        <f t="shared" si="9"/>
        <v>0</v>
      </c>
      <c r="U23" s="34"/>
      <c r="W23" s="63">
        <f t="shared" si="5"/>
        <v>0</v>
      </c>
    </row>
    <row r="24" spans="1:23" ht="15" customHeight="1" x14ac:dyDescent="0.2">
      <c r="A24" s="31">
        <v>12</v>
      </c>
      <c r="B24" s="168" t="s">
        <v>269</v>
      </c>
      <c r="C24" s="169"/>
      <c r="D24" s="32" t="s">
        <v>106</v>
      </c>
      <c r="E24" s="32">
        <v>1</v>
      </c>
      <c r="F24" s="87" t="s">
        <v>17</v>
      </c>
      <c r="G24" s="88">
        <f t="shared" si="6"/>
        <v>0</v>
      </c>
      <c r="H24" s="34"/>
      <c r="J24" s="63"/>
      <c r="K24" s="31">
        <v>12</v>
      </c>
      <c r="L24" s="113" t="str">
        <f t="shared" si="1"/>
        <v>Mengikuti Rilis BRS Juni 2022</v>
      </c>
      <c r="M24" s="114"/>
      <c r="N24" s="32" t="str">
        <f t="shared" si="7"/>
        <v>Jam</v>
      </c>
      <c r="O24" s="32">
        <f t="shared" si="8"/>
        <v>1</v>
      </c>
      <c r="P24" s="32">
        <v>1</v>
      </c>
      <c r="Q24" s="35">
        <f t="shared" si="3"/>
        <v>100</v>
      </c>
      <c r="R24" s="35">
        <v>99</v>
      </c>
      <c r="S24" s="32" t="str">
        <f t="shared" si="4"/>
        <v>-</v>
      </c>
      <c r="T24" s="33">
        <f t="shared" si="9"/>
        <v>0</v>
      </c>
      <c r="U24" s="34"/>
      <c r="W24" s="63">
        <f t="shared" si="5"/>
        <v>0</v>
      </c>
    </row>
    <row r="25" spans="1:23" ht="15" customHeight="1" x14ac:dyDescent="0.2">
      <c r="A25" s="31">
        <v>13</v>
      </c>
      <c r="B25" s="168" t="s">
        <v>276</v>
      </c>
      <c r="C25" s="169"/>
      <c r="D25" s="32" t="s">
        <v>129</v>
      </c>
      <c r="E25" s="32">
        <v>1</v>
      </c>
      <c r="F25" s="87" t="s">
        <v>151</v>
      </c>
      <c r="G25" s="88">
        <f>J25*E25</f>
        <v>2.5</v>
      </c>
      <c r="H25" s="34"/>
      <c r="J25" s="63">
        <v>2.5</v>
      </c>
      <c r="K25" s="31">
        <v>13</v>
      </c>
      <c r="L25" s="113" t="str">
        <f t="shared" si="1"/>
        <v>Menulis Opini di Media Massa Jamberita.com (2 Juni 2022)</v>
      </c>
      <c r="M25" s="114"/>
      <c r="N25" s="32" t="str">
        <f t="shared" si="7"/>
        <v>Naskah</v>
      </c>
      <c r="O25" s="32">
        <f t="shared" si="8"/>
        <v>1</v>
      </c>
      <c r="P25" s="32">
        <v>1</v>
      </c>
      <c r="Q25" s="35">
        <f t="shared" si="3"/>
        <v>100</v>
      </c>
      <c r="R25" s="35">
        <v>99</v>
      </c>
      <c r="S25" s="32" t="str">
        <f t="shared" si="4"/>
        <v xml:space="preserve">IV.A.5. </v>
      </c>
      <c r="T25" s="33">
        <f t="shared" si="9"/>
        <v>2.5</v>
      </c>
      <c r="U25" s="34"/>
      <c r="W25" s="63">
        <f t="shared" si="5"/>
        <v>2.5</v>
      </c>
    </row>
    <row r="26" spans="1:23" ht="15" customHeight="1" x14ac:dyDescent="0.2">
      <c r="A26" s="31">
        <v>14</v>
      </c>
      <c r="B26" s="168" t="s">
        <v>278</v>
      </c>
      <c r="C26" s="169"/>
      <c r="D26" s="32" t="s">
        <v>129</v>
      </c>
      <c r="E26" s="32">
        <v>1</v>
      </c>
      <c r="F26" s="87" t="s">
        <v>151</v>
      </c>
      <c r="G26" s="88">
        <f t="shared" ref="G26:G30" si="12">J26*E26</f>
        <v>2.5</v>
      </c>
      <c r="H26" s="34"/>
      <c r="J26" s="63">
        <v>2.5</v>
      </c>
      <c r="K26" s="31">
        <v>14</v>
      </c>
      <c r="L26" s="113" t="str">
        <f t="shared" ref="L26:L29" si="13">B26</f>
        <v>Menulis Opini di Media Massa Oerban.com (3 Juni 2022)</v>
      </c>
      <c r="M26" s="114"/>
      <c r="N26" s="32" t="str">
        <f t="shared" si="7"/>
        <v>Naskah</v>
      </c>
      <c r="O26" s="32">
        <f t="shared" si="8"/>
        <v>1</v>
      </c>
      <c r="P26" s="32">
        <v>1</v>
      </c>
      <c r="Q26" s="35">
        <f t="shared" si="3"/>
        <v>100</v>
      </c>
      <c r="R26" s="35">
        <v>99</v>
      </c>
      <c r="S26" s="32" t="str">
        <f t="shared" si="4"/>
        <v xml:space="preserve">IV.A.5. </v>
      </c>
      <c r="T26" s="33">
        <f t="shared" si="9"/>
        <v>2.5</v>
      </c>
      <c r="U26" s="34"/>
      <c r="W26" s="63">
        <f t="shared" si="5"/>
        <v>2.5</v>
      </c>
    </row>
    <row r="27" spans="1:23" ht="15" customHeight="1" x14ac:dyDescent="0.2">
      <c r="A27" s="31">
        <v>15</v>
      </c>
      <c r="B27" s="168" t="s">
        <v>279</v>
      </c>
      <c r="C27" s="169"/>
      <c r="D27" s="32" t="s">
        <v>129</v>
      </c>
      <c r="E27" s="32">
        <v>1</v>
      </c>
      <c r="F27" s="87" t="s">
        <v>151</v>
      </c>
      <c r="G27" s="88">
        <f t="shared" si="12"/>
        <v>2.5</v>
      </c>
      <c r="H27" s="34"/>
      <c r="J27" s="63">
        <v>2.5</v>
      </c>
      <c r="K27" s="31">
        <v>15</v>
      </c>
      <c r="L27" s="113" t="str">
        <f t="shared" si="13"/>
        <v>Menulis Opini di Media Massa Oerban.com (14 Juni 2022)</v>
      </c>
      <c r="M27" s="114"/>
      <c r="N27" s="32" t="str">
        <f t="shared" si="7"/>
        <v>Naskah</v>
      </c>
      <c r="O27" s="32">
        <f t="shared" si="8"/>
        <v>1</v>
      </c>
      <c r="P27" s="32">
        <v>1</v>
      </c>
      <c r="Q27" s="35">
        <f t="shared" si="3"/>
        <v>100</v>
      </c>
      <c r="R27" s="35">
        <v>99</v>
      </c>
      <c r="S27" s="32" t="str">
        <f t="shared" si="4"/>
        <v xml:space="preserve">IV.A.5. </v>
      </c>
      <c r="T27" s="33">
        <f t="shared" si="9"/>
        <v>2.5</v>
      </c>
      <c r="U27" s="34"/>
      <c r="W27" s="63">
        <f t="shared" si="5"/>
        <v>2.5</v>
      </c>
    </row>
    <row r="28" spans="1:23" ht="15" customHeight="1" x14ac:dyDescent="0.2">
      <c r="A28" s="31">
        <v>16</v>
      </c>
      <c r="B28" s="168" t="s">
        <v>280</v>
      </c>
      <c r="C28" s="169"/>
      <c r="D28" s="32" t="s">
        <v>129</v>
      </c>
      <c r="E28" s="32">
        <v>1</v>
      </c>
      <c r="F28" s="87" t="s">
        <v>151</v>
      </c>
      <c r="G28" s="88">
        <f t="shared" ref="G28:G29" si="14">J28*E28</f>
        <v>2.5</v>
      </c>
      <c r="H28" s="34"/>
      <c r="J28" s="63">
        <v>2.5</v>
      </c>
      <c r="K28" s="31">
        <v>16</v>
      </c>
      <c r="L28" s="113" t="str">
        <f t="shared" si="13"/>
        <v>Menulis Opini di Media Massa sr28jambinews.com (14 Juni 2022)</v>
      </c>
      <c r="M28" s="114"/>
      <c r="N28" s="32" t="str">
        <f t="shared" si="7"/>
        <v>Naskah</v>
      </c>
      <c r="O28" s="32">
        <f t="shared" si="8"/>
        <v>1</v>
      </c>
      <c r="P28" s="32">
        <v>1</v>
      </c>
      <c r="Q28" s="35">
        <f t="shared" si="3"/>
        <v>100</v>
      </c>
      <c r="R28" s="35">
        <v>99</v>
      </c>
      <c r="S28" s="32" t="str">
        <f t="shared" si="4"/>
        <v xml:space="preserve">IV.A.5. </v>
      </c>
      <c r="T28" s="33">
        <f t="shared" si="9"/>
        <v>2.5</v>
      </c>
      <c r="U28" s="34"/>
      <c r="W28" s="63">
        <f t="shared" si="5"/>
        <v>2.5</v>
      </c>
    </row>
    <row r="29" spans="1:23" ht="15" customHeight="1" x14ac:dyDescent="0.2">
      <c r="A29" s="31">
        <v>17</v>
      </c>
      <c r="B29" s="168" t="s">
        <v>281</v>
      </c>
      <c r="C29" s="169"/>
      <c r="D29" s="32" t="s">
        <v>129</v>
      </c>
      <c r="E29" s="32">
        <v>1</v>
      </c>
      <c r="F29" s="87" t="s">
        <v>151</v>
      </c>
      <c r="G29" s="88">
        <f t="shared" si="14"/>
        <v>2.5</v>
      </c>
      <c r="H29" s="34"/>
      <c r="J29" s="63">
        <v>2.5</v>
      </c>
      <c r="K29" s="31">
        <v>17</v>
      </c>
      <c r="L29" s="113" t="str">
        <f t="shared" si="13"/>
        <v>Menulis Opini di Media Massa mediajambi.com (16 Juni 2022)</v>
      </c>
      <c r="M29" s="114"/>
      <c r="N29" s="32" t="str">
        <f t="shared" si="7"/>
        <v>Naskah</v>
      </c>
      <c r="O29" s="32">
        <f t="shared" si="8"/>
        <v>1</v>
      </c>
      <c r="P29" s="32">
        <v>1</v>
      </c>
      <c r="Q29" s="35">
        <f t="shared" si="3"/>
        <v>100</v>
      </c>
      <c r="R29" s="35">
        <v>99</v>
      </c>
      <c r="S29" s="32" t="str">
        <f t="shared" si="4"/>
        <v xml:space="preserve">IV.A.5. </v>
      </c>
      <c r="T29" s="33">
        <f t="shared" si="9"/>
        <v>2.5</v>
      </c>
      <c r="U29" s="34"/>
      <c r="W29" s="63">
        <f t="shared" si="5"/>
        <v>2.5</v>
      </c>
    </row>
    <row r="30" spans="1:23" ht="15" customHeight="1" x14ac:dyDescent="0.2">
      <c r="A30" s="31">
        <v>18</v>
      </c>
      <c r="B30" s="168" t="s">
        <v>282</v>
      </c>
      <c r="C30" s="169"/>
      <c r="D30" s="32" t="s">
        <v>124</v>
      </c>
      <c r="E30" s="32">
        <v>1</v>
      </c>
      <c r="F30" s="87" t="s">
        <v>125</v>
      </c>
      <c r="G30" s="88">
        <f t="shared" si="12"/>
        <v>1</v>
      </c>
      <c r="H30" s="34"/>
      <c r="J30" s="67">
        <v>1</v>
      </c>
      <c r="K30" s="31">
        <v>18</v>
      </c>
      <c r="L30" s="113" t="str">
        <f t="shared" si="1"/>
        <v>Mengikuti Webinar Nasional Statistika IPB</v>
      </c>
      <c r="M30" s="114"/>
      <c r="N30" s="32" t="str">
        <f t="shared" si="7"/>
        <v>Kali</v>
      </c>
      <c r="O30" s="32">
        <f t="shared" si="8"/>
        <v>1</v>
      </c>
      <c r="P30" s="32">
        <v>1</v>
      </c>
      <c r="Q30" s="35">
        <f t="shared" si="3"/>
        <v>100</v>
      </c>
      <c r="R30" s="35">
        <v>99</v>
      </c>
      <c r="S30" s="32" t="str">
        <f t="shared" si="4"/>
        <v>V.C.3.</v>
      </c>
      <c r="T30" s="33">
        <f t="shared" si="9"/>
        <v>1</v>
      </c>
      <c r="U30" s="34"/>
      <c r="W30" s="63">
        <f t="shared" si="5"/>
        <v>1</v>
      </c>
    </row>
    <row r="31" spans="1:23" ht="15" customHeight="1" x14ac:dyDescent="0.2">
      <c r="A31" s="31">
        <v>19</v>
      </c>
      <c r="B31" s="168" t="s">
        <v>283</v>
      </c>
      <c r="C31" s="169"/>
      <c r="D31" s="32" t="s">
        <v>244</v>
      </c>
      <c r="E31" s="32">
        <v>2</v>
      </c>
      <c r="F31" s="87" t="s">
        <v>17</v>
      </c>
      <c r="G31" s="88">
        <f>J31*E31</f>
        <v>0</v>
      </c>
      <c r="H31" s="34"/>
      <c r="J31" s="63"/>
      <c r="K31" s="31">
        <v>19</v>
      </c>
      <c r="L31" s="113" t="str">
        <f t="shared" si="1"/>
        <v>Melakukan Pengawasan Ke Kab. Muaro Jambi dalam rangka Survei Harga Perdesaan (22 - 23 Juni 2022)</v>
      </c>
      <c r="M31" s="114"/>
      <c r="N31" s="32" t="str">
        <f t="shared" si="7"/>
        <v>Hari</v>
      </c>
      <c r="O31" s="32">
        <f t="shared" si="8"/>
        <v>2</v>
      </c>
      <c r="P31" s="32">
        <v>2</v>
      </c>
      <c r="Q31" s="35">
        <f t="shared" si="3"/>
        <v>100</v>
      </c>
      <c r="R31" s="35">
        <v>99</v>
      </c>
      <c r="S31" s="32" t="str">
        <f t="shared" si="4"/>
        <v>-</v>
      </c>
      <c r="T31" s="33">
        <f t="shared" si="9"/>
        <v>0</v>
      </c>
      <c r="U31" s="34"/>
      <c r="W31" s="63">
        <f t="shared" si="5"/>
        <v>0</v>
      </c>
    </row>
    <row r="32" spans="1:23" ht="15" customHeight="1" x14ac:dyDescent="0.2">
      <c r="A32" s="31">
        <v>20</v>
      </c>
      <c r="B32" s="168" t="s">
        <v>255</v>
      </c>
      <c r="C32" s="169"/>
      <c r="D32" s="32" t="s">
        <v>256</v>
      </c>
      <c r="E32" s="32">
        <v>2</v>
      </c>
      <c r="F32" s="87" t="s">
        <v>17</v>
      </c>
      <c r="G32" s="88">
        <f>J32*E32</f>
        <v>0</v>
      </c>
      <c r="H32" s="34"/>
      <c r="J32" s="63"/>
      <c r="K32" s="31">
        <v>20</v>
      </c>
      <c r="L32" s="113" t="str">
        <f t="shared" si="1"/>
        <v>Menyiapkan Laporan Pilar II ZI</v>
      </c>
      <c r="M32" s="114"/>
      <c r="N32" s="32" t="str">
        <f t="shared" si="7"/>
        <v>Laporan</v>
      </c>
      <c r="O32" s="32">
        <f t="shared" si="8"/>
        <v>2</v>
      </c>
      <c r="P32" s="32">
        <v>2</v>
      </c>
      <c r="Q32" s="35">
        <f t="shared" si="3"/>
        <v>100</v>
      </c>
      <c r="R32" s="35">
        <v>99</v>
      </c>
      <c r="S32" s="32" t="str">
        <f t="shared" si="4"/>
        <v>-</v>
      </c>
      <c r="T32" s="33">
        <f t="shared" si="9"/>
        <v>0</v>
      </c>
      <c r="U32" s="34"/>
      <c r="W32" s="63">
        <f t="shared" si="5"/>
        <v>0</v>
      </c>
    </row>
    <row r="33" spans="1:23" ht="15" customHeight="1" x14ac:dyDescent="0.2">
      <c r="A33" s="31">
        <v>21</v>
      </c>
      <c r="B33" s="107" t="s">
        <v>284</v>
      </c>
      <c r="C33" s="108"/>
      <c r="D33" s="32" t="s">
        <v>106</v>
      </c>
      <c r="E33" s="32">
        <v>2</v>
      </c>
      <c r="F33" s="87" t="s">
        <v>105</v>
      </c>
      <c r="G33" s="88">
        <f t="shared" ref="G33" si="15">J33*E33</f>
        <v>0.03</v>
      </c>
      <c r="H33" s="34"/>
      <c r="J33" s="63">
        <v>1.4999999999999999E-2</v>
      </c>
      <c r="K33" s="31">
        <v>21</v>
      </c>
      <c r="L33" s="113" t="str">
        <f t="shared" ref="L33:L42" si="16">B33</f>
        <v>Mengikuti Webinar AKSI - R Studio (24 Juni 2022)</v>
      </c>
      <c r="M33" s="114"/>
      <c r="N33" s="32" t="str">
        <f t="shared" si="7"/>
        <v>Jam</v>
      </c>
      <c r="O33" s="32">
        <f t="shared" si="8"/>
        <v>2</v>
      </c>
      <c r="P33" s="32">
        <v>2</v>
      </c>
      <c r="Q33" s="35">
        <f t="shared" si="3"/>
        <v>100</v>
      </c>
      <c r="R33" s="35">
        <v>99</v>
      </c>
      <c r="S33" s="32" t="str">
        <f t="shared" si="4"/>
        <v>II.A.11</v>
      </c>
      <c r="T33" s="33">
        <f t="shared" si="9"/>
        <v>0.03</v>
      </c>
      <c r="U33" s="34"/>
      <c r="W33" s="63">
        <f t="shared" si="5"/>
        <v>1.4999999999999999E-2</v>
      </c>
    </row>
    <row r="34" spans="1:23" ht="15" customHeight="1" x14ac:dyDescent="0.2">
      <c r="A34" s="31">
        <v>22</v>
      </c>
      <c r="B34" s="168" t="s">
        <v>285</v>
      </c>
      <c r="C34" s="169"/>
      <c r="D34" s="32" t="s">
        <v>106</v>
      </c>
      <c r="E34" s="32">
        <v>16</v>
      </c>
      <c r="F34" s="87" t="s">
        <v>105</v>
      </c>
      <c r="G34" s="88">
        <f t="shared" ref="G34" si="17">J34*E34</f>
        <v>0.24</v>
      </c>
      <c r="H34" s="34"/>
      <c r="J34" s="63">
        <v>1.4999999999999999E-2</v>
      </c>
      <c r="K34" s="31">
        <v>22</v>
      </c>
      <c r="L34" s="113" t="str">
        <f t="shared" si="16"/>
        <v>Mengikuti Rekonda data IKK Kabkota BPS Provinsi Jambi</v>
      </c>
      <c r="M34" s="114"/>
      <c r="N34" s="32" t="str">
        <f t="shared" si="7"/>
        <v>Jam</v>
      </c>
      <c r="O34" s="32">
        <f t="shared" si="8"/>
        <v>16</v>
      </c>
      <c r="P34" s="32">
        <v>16</v>
      </c>
      <c r="Q34" s="35">
        <f t="shared" si="3"/>
        <v>100</v>
      </c>
      <c r="R34" s="35">
        <v>99</v>
      </c>
      <c r="S34" s="32" t="str">
        <f t="shared" si="4"/>
        <v>II.A.11</v>
      </c>
      <c r="T34" s="33">
        <f t="shared" si="9"/>
        <v>0.24</v>
      </c>
      <c r="U34" s="34"/>
      <c r="W34" s="63">
        <f t="shared" si="5"/>
        <v>1.4999999999999999E-2</v>
      </c>
    </row>
    <row r="35" spans="1:23" ht="15" customHeight="1" x14ac:dyDescent="0.2">
      <c r="A35" s="31">
        <v>23</v>
      </c>
      <c r="B35" s="168" t="s">
        <v>286</v>
      </c>
      <c r="C35" s="169"/>
      <c r="D35" s="32" t="s">
        <v>287</v>
      </c>
      <c r="E35" s="32">
        <v>5</v>
      </c>
      <c r="F35" s="87" t="s">
        <v>17</v>
      </c>
      <c r="G35" s="33">
        <f>J35*E35</f>
        <v>0</v>
      </c>
      <c r="H35" s="34"/>
      <c r="J35" s="63"/>
      <c r="K35" s="31">
        <v>23</v>
      </c>
      <c r="L35" s="113" t="str">
        <f t="shared" si="16"/>
        <v>Memeriksa Akhir Jurnal Median</v>
      </c>
      <c r="M35" s="114"/>
      <c r="N35" s="32" t="str">
        <f t="shared" si="7"/>
        <v>Jurnal</v>
      </c>
      <c r="O35" s="32">
        <f t="shared" si="8"/>
        <v>5</v>
      </c>
      <c r="P35" s="32">
        <v>5</v>
      </c>
      <c r="Q35" s="35">
        <f t="shared" si="3"/>
        <v>100</v>
      </c>
      <c r="R35" s="35">
        <v>99</v>
      </c>
      <c r="S35" s="32" t="str">
        <f t="shared" si="4"/>
        <v>-</v>
      </c>
      <c r="T35" s="33">
        <f t="shared" si="9"/>
        <v>0</v>
      </c>
      <c r="U35" s="34"/>
      <c r="W35" s="63">
        <f t="shared" si="5"/>
        <v>0</v>
      </c>
    </row>
    <row r="36" spans="1:23" ht="15" customHeight="1" x14ac:dyDescent="0.2">
      <c r="A36" s="31">
        <v>24</v>
      </c>
      <c r="B36" s="107" t="s">
        <v>288</v>
      </c>
      <c r="C36" s="108"/>
      <c r="D36" s="32" t="s">
        <v>106</v>
      </c>
      <c r="E36" s="32">
        <v>3</v>
      </c>
      <c r="F36" s="87" t="s">
        <v>105</v>
      </c>
      <c r="G36" s="33">
        <f t="shared" ref="G36" si="18">J36*E36</f>
        <v>4.4999999999999998E-2</v>
      </c>
      <c r="H36" s="34"/>
      <c r="J36" s="63">
        <v>1.4999999999999999E-2</v>
      </c>
      <c r="K36" s="31">
        <v>24</v>
      </c>
      <c r="L36" s="113" t="str">
        <f t="shared" si="16"/>
        <v>Mengikuti Webinar Bigdata BPS Prov NTB (3 Juni 2022)</v>
      </c>
      <c r="M36" s="114"/>
      <c r="N36" s="32" t="str">
        <f t="shared" si="7"/>
        <v>Jam</v>
      </c>
      <c r="O36" s="32">
        <f t="shared" si="8"/>
        <v>3</v>
      </c>
      <c r="P36" s="32">
        <v>3</v>
      </c>
      <c r="Q36" s="35">
        <f t="shared" si="3"/>
        <v>100</v>
      </c>
      <c r="R36" s="35">
        <v>99</v>
      </c>
      <c r="S36" s="32" t="str">
        <f t="shared" si="4"/>
        <v>II.A.11</v>
      </c>
      <c r="T36" s="33">
        <f t="shared" si="9"/>
        <v>4.4999999999999998E-2</v>
      </c>
      <c r="U36" s="34"/>
      <c r="W36" s="63">
        <f t="shared" si="5"/>
        <v>1.4999999999999999E-2</v>
      </c>
    </row>
    <row r="37" spans="1:23" ht="15" customHeight="1" x14ac:dyDescent="0.2">
      <c r="A37" s="31">
        <v>25</v>
      </c>
      <c r="B37" s="107" t="s">
        <v>289</v>
      </c>
      <c r="C37" s="108"/>
      <c r="D37" s="32" t="s">
        <v>290</v>
      </c>
      <c r="E37" s="32">
        <v>4</v>
      </c>
      <c r="F37" s="87" t="s">
        <v>105</v>
      </c>
      <c r="G37" s="33">
        <f t="shared" ref="G37" si="19">J37*E37</f>
        <v>0.06</v>
      </c>
      <c r="H37" s="34"/>
      <c r="J37" s="63">
        <v>1.4999999999999999E-2</v>
      </c>
      <c r="K37" s="31">
        <v>25</v>
      </c>
      <c r="L37" s="113" t="str">
        <f t="shared" si="16"/>
        <v>Rapat Evaluasi DPP dan DUTL Persiapan ST2023</v>
      </c>
      <c r="M37" s="114"/>
      <c r="N37" s="32" t="str">
        <f t="shared" si="7"/>
        <v>Rapat</v>
      </c>
      <c r="O37" s="32">
        <f t="shared" si="8"/>
        <v>4</v>
      </c>
      <c r="P37" s="32">
        <v>4</v>
      </c>
      <c r="Q37" s="35">
        <f t="shared" si="3"/>
        <v>100</v>
      </c>
      <c r="R37" s="35">
        <v>99</v>
      </c>
      <c r="S37" s="32" t="str">
        <f t="shared" si="4"/>
        <v>II.A.11</v>
      </c>
      <c r="T37" s="33">
        <f t="shared" si="9"/>
        <v>0.06</v>
      </c>
      <c r="U37" s="34"/>
      <c r="W37" s="63">
        <f t="shared" si="5"/>
        <v>1.4999999999999999E-2</v>
      </c>
    </row>
    <row r="38" spans="1:23" ht="15" customHeight="1" x14ac:dyDescent="0.25">
      <c r="A38" s="31">
        <v>26</v>
      </c>
      <c r="B38" s="173" t="s">
        <v>296</v>
      </c>
      <c r="C38" s="174"/>
      <c r="D38" s="32" t="s">
        <v>290</v>
      </c>
      <c r="E38" s="32">
        <v>1</v>
      </c>
      <c r="F38" s="87" t="s">
        <v>17</v>
      </c>
      <c r="G38" s="33">
        <f>J38*E38</f>
        <v>0</v>
      </c>
      <c r="H38" s="34"/>
      <c r="J38" s="63">
        <v>0</v>
      </c>
      <c r="K38" s="31">
        <v>26</v>
      </c>
      <c r="L38" s="176" t="str">
        <f>B38</f>
        <v>Rapat dalam rangka Persiapan Pengusulan Satker WBK/WBBM Tahun 2022</v>
      </c>
      <c r="M38" s="177"/>
      <c r="N38" s="32" t="str">
        <f t="shared" si="7"/>
        <v>Rapat</v>
      </c>
      <c r="O38" s="32">
        <f t="shared" si="8"/>
        <v>1</v>
      </c>
      <c r="P38" s="32">
        <v>1</v>
      </c>
      <c r="Q38" s="35">
        <f t="shared" si="3"/>
        <v>100</v>
      </c>
      <c r="R38" s="35">
        <v>99</v>
      </c>
      <c r="S38" s="32" t="str">
        <f t="shared" si="4"/>
        <v>-</v>
      </c>
      <c r="T38" s="33">
        <f t="shared" si="9"/>
        <v>0</v>
      </c>
      <c r="U38" s="34"/>
      <c r="W38" s="63">
        <v>0</v>
      </c>
    </row>
    <row r="39" spans="1:23" ht="15" customHeight="1" x14ac:dyDescent="0.2">
      <c r="A39" s="31">
        <v>27</v>
      </c>
      <c r="B39" s="173" t="s">
        <v>291</v>
      </c>
      <c r="C39" s="174"/>
      <c r="D39" s="32" t="s">
        <v>106</v>
      </c>
      <c r="E39" s="32">
        <v>3</v>
      </c>
      <c r="F39" s="87" t="s">
        <v>17</v>
      </c>
      <c r="G39" s="33">
        <f>J39*E39</f>
        <v>0</v>
      </c>
      <c r="H39" s="34"/>
      <c r="J39" s="63"/>
      <c r="K39" s="31">
        <v>27</v>
      </c>
      <c r="L39" s="113" t="str">
        <f t="shared" si="16"/>
        <v>Tim Konsultasi DJPB (10 Juni 2022)</v>
      </c>
      <c r="M39" s="114"/>
      <c r="N39" s="32" t="str">
        <f t="shared" si="7"/>
        <v>Jam</v>
      </c>
      <c r="O39" s="32">
        <f t="shared" si="8"/>
        <v>3</v>
      </c>
      <c r="P39" s="32">
        <v>3</v>
      </c>
      <c r="Q39" s="35">
        <f t="shared" si="3"/>
        <v>100</v>
      </c>
      <c r="R39" s="35">
        <v>99</v>
      </c>
      <c r="S39" s="32" t="str">
        <f t="shared" si="4"/>
        <v>-</v>
      </c>
      <c r="T39" s="33">
        <f t="shared" si="9"/>
        <v>0</v>
      </c>
      <c r="U39" s="34"/>
      <c r="W39" s="63">
        <f t="shared" si="5"/>
        <v>0</v>
      </c>
    </row>
    <row r="40" spans="1:23" ht="15" customHeight="1" x14ac:dyDescent="0.2">
      <c r="A40" s="31">
        <v>28</v>
      </c>
      <c r="B40" s="173" t="s">
        <v>293</v>
      </c>
      <c r="C40" s="174"/>
      <c r="D40" s="32" t="s">
        <v>127</v>
      </c>
      <c r="E40" s="32">
        <v>1</v>
      </c>
      <c r="F40" s="87" t="s">
        <v>292</v>
      </c>
      <c r="G40" s="33">
        <f>J40*E40</f>
        <v>2</v>
      </c>
      <c r="H40" s="34"/>
      <c r="J40" s="63">
        <v>2</v>
      </c>
      <c r="K40" s="31">
        <v>28</v>
      </c>
      <c r="L40" s="113" t="str">
        <f t="shared" si="16"/>
        <v>Menyusun Publikasi Statistik Harga Produsen Gabah Provinsi Jambi 2021</v>
      </c>
      <c r="M40" s="114"/>
      <c r="N40" s="32" t="str">
        <f t="shared" si="7"/>
        <v>Buku</v>
      </c>
      <c r="O40" s="32">
        <f t="shared" si="8"/>
        <v>1</v>
      </c>
      <c r="P40" s="32">
        <v>1</v>
      </c>
      <c r="Q40" s="35">
        <f t="shared" si="3"/>
        <v>100</v>
      </c>
      <c r="R40" s="35">
        <v>99</v>
      </c>
      <c r="S40" s="32" t="str">
        <f t="shared" si="4"/>
        <v xml:space="preserve">II.D.3.b. </v>
      </c>
      <c r="T40" s="33">
        <f t="shared" si="9"/>
        <v>2</v>
      </c>
      <c r="U40" s="34"/>
      <c r="W40" s="63">
        <f t="shared" si="5"/>
        <v>2</v>
      </c>
    </row>
    <row r="41" spans="1:23" ht="15" customHeight="1" x14ac:dyDescent="0.2">
      <c r="A41" s="31">
        <v>29</v>
      </c>
      <c r="B41" s="173" t="s">
        <v>294</v>
      </c>
      <c r="C41" s="174"/>
      <c r="D41" s="32" t="s">
        <v>127</v>
      </c>
      <c r="E41" s="32">
        <v>1</v>
      </c>
      <c r="F41" s="87" t="s">
        <v>292</v>
      </c>
      <c r="G41" s="33">
        <f>J41*E41</f>
        <v>2</v>
      </c>
      <c r="H41" s="34"/>
      <c r="J41" s="63">
        <v>2</v>
      </c>
      <c r="K41" s="31">
        <v>29</v>
      </c>
      <c r="L41" s="113" t="str">
        <f t="shared" si="16"/>
        <v>Menyusun Publikasi NTP dan Inflasi Perdesaan Provinsi Jambi 2021</v>
      </c>
      <c r="M41" s="114"/>
      <c r="N41" s="32" t="str">
        <f t="shared" si="7"/>
        <v>Buku</v>
      </c>
      <c r="O41" s="32">
        <f t="shared" si="8"/>
        <v>1</v>
      </c>
      <c r="P41" s="32">
        <v>1</v>
      </c>
      <c r="Q41" s="35">
        <f t="shared" si="3"/>
        <v>100</v>
      </c>
      <c r="R41" s="35">
        <v>99</v>
      </c>
      <c r="S41" s="32" t="str">
        <f t="shared" si="4"/>
        <v xml:space="preserve">II.D.3.b. </v>
      </c>
      <c r="T41" s="33">
        <f t="shared" si="9"/>
        <v>2</v>
      </c>
      <c r="U41" s="34"/>
      <c r="W41" s="63">
        <f t="shared" si="5"/>
        <v>2</v>
      </c>
    </row>
    <row r="42" spans="1:23" ht="15" customHeight="1" x14ac:dyDescent="0.2">
      <c r="A42" s="31">
        <v>30</v>
      </c>
      <c r="B42" s="173" t="s">
        <v>295</v>
      </c>
      <c r="C42" s="174"/>
      <c r="D42" s="32" t="s">
        <v>106</v>
      </c>
      <c r="E42" s="32">
        <v>2</v>
      </c>
      <c r="F42" s="87" t="s">
        <v>17</v>
      </c>
      <c r="G42" s="33">
        <f>J42*E42</f>
        <v>0</v>
      </c>
      <c r="H42" s="34"/>
      <c r="J42" s="63"/>
      <c r="K42" s="31">
        <v>30</v>
      </c>
      <c r="L42" s="113" t="str">
        <f t="shared" si="16"/>
        <v>Mengikuti Sosialisasi Aturan Disiplin Pegawai (14 Juni 2022)</v>
      </c>
      <c r="M42" s="114"/>
      <c r="N42" s="32" t="str">
        <f t="shared" si="7"/>
        <v>Jam</v>
      </c>
      <c r="O42" s="32">
        <f t="shared" si="8"/>
        <v>2</v>
      </c>
      <c r="P42" s="32">
        <v>2</v>
      </c>
      <c r="Q42" s="35">
        <f t="shared" si="3"/>
        <v>100</v>
      </c>
      <c r="R42" s="35">
        <v>99</v>
      </c>
      <c r="S42" s="32" t="str">
        <f t="shared" si="4"/>
        <v>-</v>
      </c>
      <c r="T42" s="33">
        <f t="shared" si="9"/>
        <v>0</v>
      </c>
      <c r="U42" s="34"/>
      <c r="W42" s="63">
        <f t="shared" si="5"/>
        <v>0</v>
      </c>
    </row>
    <row r="43" spans="1:23" ht="15" customHeight="1" x14ac:dyDescent="0.25">
      <c r="A43" s="31"/>
      <c r="B43" s="111"/>
      <c r="C43" s="112"/>
      <c r="D43" s="32"/>
      <c r="E43" s="32"/>
      <c r="F43" s="87"/>
      <c r="G43" s="33"/>
      <c r="H43" s="34"/>
      <c r="J43" s="63"/>
      <c r="K43" s="31"/>
      <c r="L43" s="115"/>
      <c r="M43" s="116"/>
      <c r="N43" s="32"/>
      <c r="O43" s="32"/>
      <c r="P43" s="32"/>
      <c r="Q43" s="35"/>
      <c r="R43" s="35"/>
      <c r="S43" s="32"/>
      <c r="T43" s="33"/>
      <c r="U43" s="34"/>
      <c r="W43" s="63"/>
    </row>
    <row r="44" spans="1:23" ht="15" hidden="1" x14ac:dyDescent="0.25">
      <c r="A44" s="38">
        <v>23</v>
      </c>
      <c r="B44" s="168"/>
      <c r="C44" s="169"/>
      <c r="D44" s="32" t="s">
        <v>106</v>
      </c>
      <c r="E44" s="32"/>
      <c r="F44" s="32" t="s">
        <v>17</v>
      </c>
      <c r="G44" s="33">
        <f t="shared" ref="G44:G52" si="20">J44*E44</f>
        <v>0</v>
      </c>
      <c r="H44" s="34"/>
      <c r="J44" s="63"/>
      <c r="K44" s="31">
        <v>20</v>
      </c>
      <c r="L44" s="167">
        <f t="shared" si="1"/>
        <v>0</v>
      </c>
      <c r="M44" s="164"/>
      <c r="N44" s="32" t="str">
        <f t="shared" ref="N44:O52" si="21">D44</f>
        <v>Jam</v>
      </c>
      <c r="O44" s="32">
        <f t="shared" si="21"/>
        <v>0</v>
      </c>
      <c r="P44" s="32"/>
      <c r="Q44" s="35">
        <f t="shared" ref="Q44:Q52" si="22">IF(O44=0,IF(P44=0,0,1),IF(P44&gt;O44,1,P44/O44))*100</f>
        <v>0</v>
      </c>
      <c r="R44" s="35"/>
      <c r="S44" s="32" t="str">
        <f t="shared" ref="S44:S52" si="23">F44</f>
        <v>-</v>
      </c>
      <c r="T44" s="33">
        <f t="shared" ref="T44:T52" si="24">+W44*P44</f>
        <v>0</v>
      </c>
      <c r="U44" s="34"/>
      <c r="W44" s="63">
        <f t="shared" si="5"/>
        <v>0</v>
      </c>
    </row>
    <row r="45" spans="1:23" ht="14.25" hidden="1" customHeight="1" x14ac:dyDescent="0.25">
      <c r="A45" s="31">
        <v>24</v>
      </c>
      <c r="B45" s="168"/>
      <c r="C45" s="169"/>
      <c r="D45" s="32" t="s">
        <v>108</v>
      </c>
      <c r="E45" s="32"/>
      <c r="F45" s="32" t="s">
        <v>17</v>
      </c>
      <c r="G45" s="33">
        <f t="shared" si="20"/>
        <v>0</v>
      </c>
      <c r="H45" s="34"/>
      <c r="J45" s="63"/>
      <c r="K45" s="31">
        <v>21</v>
      </c>
      <c r="L45" s="165">
        <f t="shared" si="1"/>
        <v>0</v>
      </c>
      <c r="M45" s="166"/>
      <c r="N45" s="32" t="str">
        <f t="shared" si="21"/>
        <v xml:space="preserve">hari </v>
      </c>
      <c r="O45" s="32">
        <f t="shared" si="21"/>
        <v>0</v>
      </c>
      <c r="P45" s="32"/>
      <c r="Q45" s="35">
        <f t="shared" si="22"/>
        <v>0</v>
      </c>
      <c r="R45" s="35"/>
      <c r="S45" s="32" t="str">
        <f t="shared" si="23"/>
        <v>-</v>
      </c>
      <c r="T45" s="33">
        <f t="shared" si="24"/>
        <v>0</v>
      </c>
      <c r="U45" s="34"/>
      <c r="W45" s="63">
        <f t="shared" si="5"/>
        <v>0</v>
      </c>
    </row>
    <row r="46" spans="1:23" ht="15" hidden="1" x14ac:dyDescent="0.25">
      <c r="A46" s="31">
        <v>25</v>
      </c>
      <c r="B46" s="167"/>
      <c r="C46" s="164"/>
      <c r="D46" s="32" t="s">
        <v>53</v>
      </c>
      <c r="E46" s="32"/>
      <c r="F46" s="32" t="s">
        <v>17</v>
      </c>
      <c r="G46" s="33">
        <f t="shared" si="20"/>
        <v>0</v>
      </c>
      <c r="H46" s="34"/>
      <c r="J46" s="63"/>
      <c r="K46" s="31">
        <v>22</v>
      </c>
      <c r="L46" s="167">
        <f t="shared" si="1"/>
        <v>0</v>
      </c>
      <c r="M46" s="164"/>
      <c r="N46" s="32" t="str">
        <f t="shared" si="21"/>
        <v>hari</v>
      </c>
      <c r="O46" s="32">
        <f t="shared" si="21"/>
        <v>0</v>
      </c>
      <c r="P46" s="32"/>
      <c r="Q46" s="35">
        <f t="shared" si="22"/>
        <v>0</v>
      </c>
      <c r="R46" s="35"/>
      <c r="S46" s="32" t="str">
        <f t="shared" si="23"/>
        <v>-</v>
      </c>
      <c r="T46" s="33">
        <f t="shared" si="24"/>
        <v>0</v>
      </c>
      <c r="U46" s="34"/>
      <c r="W46" s="63">
        <f t="shared" si="5"/>
        <v>0</v>
      </c>
    </row>
    <row r="47" spans="1:23" ht="15" hidden="1" x14ac:dyDescent="0.25">
      <c r="A47" s="31">
        <v>26</v>
      </c>
      <c r="B47" s="163"/>
      <c r="C47" s="164"/>
      <c r="D47" s="32" t="s">
        <v>106</v>
      </c>
      <c r="E47" s="32"/>
      <c r="F47" s="32" t="s">
        <v>17</v>
      </c>
      <c r="G47" s="33">
        <f t="shared" si="20"/>
        <v>0</v>
      </c>
      <c r="H47" s="34"/>
      <c r="J47" s="63"/>
      <c r="K47" s="31">
        <v>23</v>
      </c>
      <c r="L47" s="167">
        <f t="shared" si="1"/>
        <v>0</v>
      </c>
      <c r="M47" s="164"/>
      <c r="N47" s="32" t="str">
        <f t="shared" si="21"/>
        <v>Jam</v>
      </c>
      <c r="O47" s="32">
        <f t="shared" si="21"/>
        <v>0</v>
      </c>
      <c r="P47" s="32"/>
      <c r="Q47" s="35">
        <f t="shared" si="22"/>
        <v>0</v>
      </c>
      <c r="R47" s="35"/>
      <c r="S47" s="32" t="str">
        <f t="shared" si="23"/>
        <v>-</v>
      </c>
      <c r="T47" s="33">
        <f t="shared" si="24"/>
        <v>0</v>
      </c>
      <c r="U47" s="34"/>
      <c r="W47" s="63">
        <f t="shared" si="5"/>
        <v>0</v>
      </c>
    </row>
    <row r="48" spans="1:23" ht="14.25" hidden="1" customHeight="1" x14ac:dyDescent="0.25">
      <c r="A48" s="31">
        <v>27</v>
      </c>
      <c r="B48" s="163"/>
      <c r="C48" s="164"/>
      <c r="D48" s="32" t="s">
        <v>53</v>
      </c>
      <c r="E48" s="32"/>
      <c r="F48" s="32" t="s">
        <v>17</v>
      </c>
      <c r="G48" s="33">
        <f t="shared" si="20"/>
        <v>0</v>
      </c>
      <c r="H48" s="34"/>
      <c r="J48" s="63"/>
      <c r="K48" s="31">
        <v>24</v>
      </c>
      <c r="L48" s="165">
        <f t="shared" si="1"/>
        <v>0</v>
      </c>
      <c r="M48" s="166"/>
      <c r="N48" s="32" t="str">
        <f t="shared" si="21"/>
        <v>hari</v>
      </c>
      <c r="O48" s="32">
        <f t="shared" si="21"/>
        <v>0</v>
      </c>
      <c r="P48" s="32"/>
      <c r="Q48" s="35">
        <f t="shared" si="22"/>
        <v>0</v>
      </c>
      <c r="R48" s="35"/>
      <c r="S48" s="32" t="str">
        <f t="shared" si="23"/>
        <v>-</v>
      </c>
      <c r="T48" s="33">
        <f t="shared" si="24"/>
        <v>0</v>
      </c>
      <c r="U48" s="34"/>
      <c r="W48" s="63">
        <f t="shared" si="5"/>
        <v>0</v>
      </c>
    </row>
    <row r="49" spans="1:23" ht="25.5" hidden="1" customHeight="1" x14ac:dyDescent="0.25">
      <c r="A49" s="38">
        <v>28</v>
      </c>
      <c r="B49" s="40"/>
      <c r="C49" s="41"/>
      <c r="D49" s="32"/>
      <c r="E49" s="32"/>
      <c r="F49" s="32"/>
      <c r="G49" s="33">
        <f t="shared" si="20"/>
        <v>0</v>
      </c>
      <c r="H49" s="34"/>
      <c r="J49" s="63"/>
      <c r="K49" s="31">
        <v>25</v>
      </c>
      <c r="L49" s="167">
        <f t="shared" si="1"/>
        <v>0</v>
      </c>
      <c r="M49" s="164"/>
      <c r="N49" s="32">
        <f t="shared" si="21"/>
        <v>0</v>
      </c>
      <c r="O49" s="32">
        <f t="shared" si="21"/>
        <v>0</v>
      </c>
      <c r="P49" s="32"/>
      <c r="Q49" s="35">
        <f t="shared" si="22"/>
        <v>0</v>
      </c>
      <c r="R49" s="35"/>
      <c r="S49" s="32">
        <f t="shared" si="23"/>
        <v>0</v>
      </c>
      <c r="T49" s="33">
        <f t="shared" si="24"/>
        <v>0</v>
      </c>
      <c r="U49" s="34"/>
      <c r="W49" s="63">
        <f t="shared" si="5"/>
        <v>0</v>
      </c>
    </row>
    <row r="50" spans="1:23" ht="25.5" hidden="1" customHeight="1" x14ac:dyDescent="0.25">
      <c r="A50" s="38">
        <v>29</v>
      </c>
      <c r="B50" s="40"/>
      <c r="C50" s="39"/>
      <c r="D50" s="32"/>
      <c r="E50" s="32"/>
      <c r="F50" s="32" t="s">
        <v>17</v>
      </c>
      <c r="G50" s="33">
        <f t="shared" si="20"/>
        <v>0</v>
      </c>
      <c r="H50" s="34"/>
      <c r="J50" s="63"/>
      <c r="K50" s="31">
        <v>26</v>
      </c>
      <c r="L50" s="167">
        <f t="shared" si="1"/>
        <v>0</v>
      </c>
      <c r="M50" s="164"/>
      <c r="N50" s="32">
        <f t="shared" si="21"/>
        <v>0</v>
      </c>
      <c r="O50" s="32">
        <f t="shared" si="21"/>
        <v>0</v>
      </c>
      <c r="P50" s="32"/>
      <c r="Q50" s="35">
        <f t="shared" si="22"/>
        <v>0</v>
      </c>
      <c r="R50" s="35"/>
      <c r="S50" s="32" t="str">
        <f t="shared" si="23"/>
        <v>-</v>
      </c>
      <c r="T50" s="33">
        <f t="shared" si="24"/>
        <v>0</v>
      </c>
      <c r="U50" s="34"/>
      <c r="W50" s="63">
        <f t="shared" si="5"/>
        <v>0</v>
      </c>
    </row>
    <row r="51" spans="1:23" ht="25.5" hidden="1" customHeight="1" x14ac:dyDescent="0.25">
      <c r="A51" s="38">
        <v>30</v>
      </c>
      <c r="B51" s="40"/>
      <c r="C51" s="39"/>
      <c r="D51" s="32"/>
      <c r="E51" s="32"/>
      <c r="F51" s="32" t="s">
        <v>17</v>
      </c>
      <c r="G51" s="33">
        <f t="shared" si="20"/>
        <v>0</v>
      </c>
      <c r="H51" s="34"/>
      <c r="J51" s="63"/>
      <c r="K51" s="31">
        <v>27</v>
      </c>
      <c r="L51" s="167">
        <f t="shared" si="1"/>
        <v>0</v>
      </c>
      <c r="M51" s="164"/>
      <c r="N51" s="32">
        <f t="shared" si="21"/>
        <v>0</v>
      </c>
      <c r="O51" s="32">
        <f t="shared" si="21"/>
        <v>0</v>
      </c>
      <c r="P51" s="32"/>
      <c r="Q51" s="35">
        <f t="shared" si="22"/>
        <v>0</v>
      </c>
      <c r="R51" s="35"/>
      <c r="S51" s="32" t="str">
        <f t="shared" si="23"/>
        <v>-</v>
      </c>
      <c r="T51" s="33">
        <f t="shared" si="24"/>
        <v>0</v>
      </c>
      <c r="U51" s="34"/>
      <c r="W51" s="63">
        <f t="shared" si="5"/>
        <v>0</v>
      </c>
    </row>
    <row r="52" spans="1:23" ht="15" hidden="1" x14ac:dyDescent="0.25">
      <c r="A52" s="38">
        <v>30</v>
      </c>
      <c r="B52" s="40"/>
      <c r="C52" s="39"/>
      <c r="D52" s="32"/>
      <c r="E52" s="32"/>
      <c r="F52" s="32"/>
      <c r="G52" s="33">
        <f t="shared" si="20"/>
        <v>0</v>
      </c>
      <c r="H52" s="34"/>
      <c r="J52" s="63"/>
      <c r="K52" s="31">
        <v>28</v>
      </c>
      <c r="L52" s="167">
        <f t="shared" si="1"/>
        <v>0</v>
      </c>
      <c r="M52" s="164"/>
      <c r="N52" s="32">
        <f t="shared" si="21"/>
        <v>0</v>
      </c>
      <c r="O52" s="32">
        <f t="shared" si="21"/>
        <v>0</v>
      </c>
      <c r="P52" s="32"/>
      <c r="Q52" s="35">
        <f t="shared" si="22"/>
        <v>0</v>
      </c>
      <c r="R52" s="35"/>
      <c r="S52" s="32">
        <f t="shared" si="23"/>
        <v>0</v>
      </c>
      <c r="T52" s="33">
        <f t="shared" si="24"/>
        <v>0</v>
      </c>
      <c r="U52" s="34"/>
      <c r="W52" s="63">
        <f t="shared" si="5"/>
        <v>0</v>
      </c>
    </row>
    <row r="53" spans="1:23" ht="6" customHeight="1" x14ac:dyDescent="0.25">
      <c r="A53" s="31"/>
      <c r="B53" s="161"/>
      <c r="C53" s="162"/>
      <c r="D53" s="32"/>
      <c r="E53" s="32"/>
      <c r="F53" s="32"/>
      <c r="G53" s="35"/>
      <c r="H53" s="34"/>
      <c r="J53" s="63"/>
      <c r="K53" s="31"/>
      <c r="L53" s="161"/>
      <c r="M53" s="162"/>
      <c r="N53" s="32"/>
      <c r="O53" s="32"/>
      <c r="P53" s="32"/>
      <c r="Q53" s="35"/>
      <c r="R53" s="35"/>
      <c r="S53" s="32"/>
      <c r="T53" s="35"/>
      <c r="U53" s="34"/>
      <c r="W53" s="63"/>
    </row>
    <row r="54" spans="1:23" s="25" customFormat="1" ht="15" customHeight="1" x14ac:dyDescent="0.2">
      <c r="A54" s="170" t="s">
        <v>38</v>
      </c>
      <c r="B54" s="171"/>
      <c r="C54" s="172"/>
      <c r="D54" s="42"/>
      <c r="E54" s="42"/>
      <c r="F54" s="42"/>
      <c r="G54" s="42"/>
      <c r="H54" s="42"/>
      <c r="J54" s="63"/>
      <c r="K54" s="170" t="s">
        <v>38</v>
      </c>
      <c r="L54" s="171"/>
      <c r="M54" s="172"/>
      <c r="N54" s="42"/>
      <c r="O54" s="42"/>
      <c r="P54" s="42"/>
      <c r="Q54" s="42"/>
      <c r="R54" s="42"/>
      <c r="S54" s="42"/>
      <c r="T54" s="42"/>
      <c r="U54" s="42"/>
      <c r="W54" s="63"/>
    </row>
    <row r="55" spans="1:23" ht="15" customHeight="1" x14ac:dyDescent="0.25">
      <c r="A55" s="31">
        <v>1</v>
      </c>
      <c r="B55" s="161" t="s">
        <v>114</v>
      </c>
      <c r="C55" s="162"/>
      <c r="D55" s="36" t="s">
        <v>17</v>
      </c>
      <c r="E55" s="36" t="s">
        <v>17</v>
      </c>
      <c r="F55" s="35" t="s">
        <v>17</v>
      </c>
      <c r="G55" s="35" t="s">
        <v>17</v>
      </c>
      <c r="H55" s="34"/>
      <c r="J55" s="63">
        <v>1</v>
      </c>
      <c r="K55" s="31">
        <v>1</v>
      </c>
      <c r="L55" s="161" t="str">
        <f>B55</f>
        <v>Menjadi anggota Tim Zona Integritas dan Reformasi Birokrasi</v>
      </c>
      <c r="M55" s="162"/>
      <c r="N55" s="36" t="str">
        <f t="shared" ref="N55:P55" si="25">D55</f>
        <v>-</v>
      </c>
      <c r="O55" s="36" t="str">
        <f t="shared" si="25"/>
        <v>-</v>
      </c>
      <c r="P55" s="36" t="str">
        <f t="shared" si="25"/>
        <v>-</v>
      </c>
      <c r="Q55" s="35" t="s">
        <v>17</v>
      </c>
      <c r="R55" s="35" t="s">
        <v>17</v>
      </c>
      <c r="S55" s="32" t="str">
        <f>F55</f>
        <v>-</v>
      </c>
      <c r="T55" s="33" t="s">
        <v>17</v>
      </c>
      <c r="U55" s="34"/>
      <c r="W55" s="63">
        <v>0</v>
      </c>
    </row>
    <row r="56" spans="1:23" ht="14.25" hidden="1" customHeight="1" x14ac:dyDescent="0.25">
      <c r="A56" s="31">
        <v>3</v>
      </c>
      <c r="B56" s="161"/>
      <c r="C56" s="162"/>
      <c r="D56" s="36"/>
      <c r="E56" s="36"/>
      <c r="F56" s="35"/>
      <c r="G56" s="35"/>
      <c r="H56" s="34"/>
      <c r="J56" s="63"/>
      <c r="K56" s="31">
        <v>3</v>
      </c>
      <c r="L56" s="161">
        <f>B56</f>
        <v>0</v>
      </c>
      <c r="M56" s="162"/>
      <c r="N56" s="36">
        <f>D56</f>
        <v>0</v>
      </c>
      <c r="O56" s="36">
        <f>E56</f>
        <v>0</v>
      </c>
      <c r="P56" s="36"/>
      <c r="Q56" s="35"/>
      <c r="R56" s="35"/>
      <c r="S56" s="35"/>
      <c r="T56" s="35"/>
      <c r="U56" s="34"/>
      <c r="W56" s="63"/>
    </row>
    <row r="57" spans="1:23" ht="14.25" hidden="1" customHeight="1" x14ac:dyDescent="0.25">
      <c r="A57" s="31">
        <v>4</v>
      </c>
      <c r="B57" s="161"/>
      <c r="C57" s="162"/>
      <c r="D57" s="36"/>
      <c r="E57" s="36"/>
      <c r="F57" s="35"/>
      <c r="G57" s="35"/>
      <c r="H57" s="34"/>
      <c r="J57" s="63"/>
      <c r="K57" s="31">
        <v>4</v>
      </c>
      <c r="L57" s="161">
        <f>B57</f>
        <v>0</v>
      </c>
      <c r="M57" s="162"/>
      <c r="N57" s="36">
        <f>D57</f>
        <v>0</v>
      </c>
      <c r="O57" s="36">
        <f>E57</f>
        <v>0</v>
      </c>
      <c r="P57" s="36"/>
      <c r="Q57" s="35"/>
      <c r="R57" s="35"/>
      <c r="S57" s="35"/>
      <c r="T57" s="35"/>
      <c r="U57" s="34"/>
      <c r="W57" s="63"/>
    </row>
    <row r="58" spans="1:23" ht="6.75" customHeight="1" x14ac:dyDescent="0.25">
      <c r="A58" s="31"/>
      <c r="B58" s="161"/>
      <c r="C58" s="162"/>
      <c r="D58" s="36"/>
      <c r="E58" s="36"/>
      <c r="F58" s="35"/>
      <c r="G58" s="35"/>
      <c r="H58" s="34"/>
      <c r="J58" s="63"/>
      <c r="K58" s="31"/>
      <c r="L58" s="161"/>
      <c r="M58" s="162"/>
      <c r="N58" s="36"/>
      <c r="O58" s="36"/>
      <c r="P58" s="36"/>
      <c r="Q58" s="35"/>
      <c r="R58" s="35"/>
      <c r="S58" s="35"/>
      <c r="T58" s="35"/>
      <c r="U58" s="34"/>
      <c r="W58" s="63"/>
    </row>
    <row r="59" spans="1:23" ht="3.75" customHeight="1" x14ac:dyDescent="0.25">
      <c r="A59" s="31"/>
      <c r="B59" s="37"/>
      <c r="C59" s="43"/>
      <c r="D59" s="36"/>
      <c r="E59" s="36"/>
      <c r="F59" s="35"/>
      <c r="G59" s="35"/>
      <c r="H59" s="34"/>
      <c r="J59" s="63"/>
      <c r="K59" s="31"/>
      <c r="L59" s="37"/>
      <c r="M59" s="43"/>
      <c r="N59" s="36"/>
      <c r="O59" s="36"/>
      <c r="P59" s="36"/>
      <c r="Q59" s="35"/>
      <c r="R59" s="35"/>
      <c r="S59" s="35"/>
      <c r="T59" s="35"/>
      <c r="U59" s="34"/>
      <c r="W59" s="63"/>
    </row>
    <row r="60" spans="1:23" x14ac:dyDescent="0.25">
      <c r="A60" s="144" t="s">
        <v>73</v>
      </c>
      <c r="B60" s="145"/>
      <c r="C60" s="145"/>
      <c r="D60" s="145"/>
      <c r="E60" s="145"/>
      <c r="F60" s="83"/>
      <c r="G60" s="45">
        <f>SUM(G12:G55)</f>
        <v>20.516999999999999</v>
      </c>
      <c r="H60" s="46"/>
      <c r="J60" s="63"/>
      <c r="K60" s="144" t="s">
        <v>73</v>
      </c>
      <c r="L60" s="145"/>
      <c r="M60" s="145"/>
      <c r="N60" s="145"/>
      <c r="O60" s="145"/>
      <c r="P60" s="145"/>
      <c r="Q60" s="145"/>
      <c r="R60" s="146"/>
      <c r="S60" s="83"/>
      <c r="T60" s="45">
        <f>SUM(T13:T57)</f>
        <v>20.516999999999999</v>
      </c>
      <c r="U60" s="46"/>
      <c r="W60" s="63"/>
    </row>
    <row r="61" spans="1:23" ht="13.5" customHeight="1" x14ac:dyDescent="0.25">
      <c r="A61" s="149"/>
      <c r="B61" s="149"/>
      <c r="C61" s="149"/>
      <c r="D61" s="149"/>
      <c r="E61" s="149"/>
      <c r="F61" s="47"/>
      <c r="G61" s="150"/>
      <c r="H61" s="152"/>
      <c r="K61" s="144" t="s">
        <v>28</v>
      </c>
      <c r="L61" s="145"/>
      <c r="M61" s="145"/>
      <c r="N61" s="145"/>
      <c r="O61" s="145"/>
      <c r="P61" s="146"/>
      <c r="Q61" s="45">
        <f>AVERAGE(Q12:Q43)</f>
        <v>100</v>
      </c>
      <c r="R61" s="45">
        <f>AVERAGE(R12:R43)</f>
        <v>99</v>
      </c>
      <c r="S61" s="48"/>
      <c r="T61" s="156"/>
      <c r="U61" s="154"/>
      <c r="W61" s="64"/>
    </row>
    <row r="62" spans="1:23" ht="13.5" customHeight="1" x14ac:dyDescent="0.25">
      <c r="A62" s="158"/>
      <c r="B62" s="158"/>
      <c r="C62" s="158"/>
      <c r="D62" s="158"/>
      <c r="E62" s="158"/>
      <c r="F62" s="84"/>
      <c r="G62" s="151"/>
      <c r="H62" s="153"/>
      <c r="K62" s="144" t="s">
        <v>29</v>
      </c>
      <c r="L62" s="145"/>
      <c r="M62" s="145"/>
      <c r="N62" s="145"/>
      <c r="O62" s="145"/>
      <c r="P62" s="146"/>
      <c r="Q62" s="159">
        <f>AVERAGE(Q61:R61)</f>
        <v>99.5</v>
      </c>
      <c r="R62" s="160"/>
      <c r="S62" s="50"/>
      <c r="T62" s="157"/>
      <c r="U62" s="155"/>
    </row>
    <row r="63" spans="1:23" s="25" customFormat="1" ht="5.25" customHeight="1" x14ac:dyDescent="0.25">
      <c r="A63" s="51"/>
      <c r="B63" s="51"/>
      <c r="C63" s="51"/>
      <c r="D63" s="51"/>
      <c r="E63" s="51"/>
      <c r="F63" s="52"/>
      <c r="G63" s="52"/>
      <c r="H63" s="53"/>
      <c r="K63" s="51"/>
      <c r="L63" s="51"/>
      <c r="M63" s="51"/>
      <c r="N63" s="51"/>
      <c r="O63" s="51"/>
      <c r="P63" s="51"/>
      <c r="Q63" s="52"/>
      <c r="R63" s="52"/>
      <c r="S63" s="52"/>
      <c r="T63" s="52"/>
      <c r="U63" s="53"/>
    </row>
    <row r="64" spans="1:23" ht="12.75" customHeight="1" x14ac:dyDescent="0.2">
      <c r="A64" s="54"/>
      <c r="B64" s="55" t="s">
        <v>103</v>
      </c>
      <c r="C64" s="56"/>
      <c r="D64" s="54"/>
      <c r="F64" s="54"/>
      <c r="G64" s="54"/>
      <c r="H64" s="57"/>
      <c r="K64" s="54"/>
      <c r="L64" s="58" t="s">
        <v>35</v>
      </c>
      <c r="M64" s="56"/>
      <c r="N64" s="54"/>
      <c r="Q64" s="54"/>
      <c r="R64" s="54"/>
      <c r="S64" s="54"/>
      <c r="T64" s="54"/>
      <c r="U64" s="57"/>
    </row>
    <row r="65" spans="1:21" x14ac:dyDescent="0.2">
      <c r="A65" s="54"/>
      <c r="B65" s="59" t="s">
        <v>270</v>
      </c>
      <c r="C65" s="60"/>
      <c r="D65" s="54"/>
      <c r="F65" s="54"/>
      <c r="G65" s="54"/>
      <c r="H65" s="57"/>
      <c r="K65" s="54"/>
      <c r="L65" s="59" t="s">
        <v>272</v>
      </c>
      <c r="M65" s="60"/>
      <c r="N65" s="54"/>
      <c r="Q65" s="54"/>
      <c r="R65" s="54"/>
      <c r="S65" s="54"/>
      <c r="T65" s="54"/>
      <c r="U65" s="57"/>
    </row>
    <row r="66" spans="1:21" ht="3" customHeight="1" x14ac:dyDescent="0.25">
      <c r="A66" s="54"/>
      <c r="B66" s="54"/>
      <c r="C66" s="54"/>
      <c r="D66" s="54"/>
      <c r="E66" s="54"/>
      <c r="F66" s="54"/>
      <c r="G66" s="54"/>
      <c r="H66" s="57"/>
      <c r="K66" s="54"/>
      <c r="L66" s="54"/>
      <c r="M66" s="54"/>
      <c r="N66" s="54"/>
      <c r="O66" s="54"/>
      <c r="P66" s="54"/>
      <c r="Q66" s="54"/>
      <c r="R66" s="54"/>
      <c r="S66" s="54"/>
      <c r="T66" s="54"/>
      <c r="U66" s="57"/>
    </row>
    <row r="67" spans="1:21" x14ac:dyDescent="0.25">
      <c r="A67" s="54"/>
      <c r="C67" s="60" t="s">
        <v>7</v>
      </c>
      <c r="D67" s="54"/>
      <c r="G67" s="60" t="s">
        <v>6</v>
      </c>
      <c r="K67" s="54"/>
      <c r="M67" s="60" t="s">
        <v>7</v>
      </c>
      <c r="N67" s="54"/>
      <c r="Q67" s="60"/>
      <c r="R67" s="60"/>
      <c r="T67" s="60" t="s">
        <v>6</v>
      </c>
      <c r="U67" s="57"/>
    </row>
    <row r="68" spans="1:21" ht="6.75" customHeight="1" x14ac:dyDescent="0.25">
      <c r="A68" s="54"/>
      <c r="C68" s="60"/>
      <c r="D68" s="54"/>
      <c r="G68" s="60"/>
      <c r="K68" s="54"/>
      <c r="M68" s="60"/>
      <c r="N68" s="54"/>
      <c r="Q68" s="60"/>
      <c r="R68" s="60"/>
      <c r="T68" s="60"/>
      <c r="U68" s="57"/>
    </row>
    <row r="69" spans="1:21" ht="6.75" customHeight="1" x14ac:dyDescent="0.25">
      <c r="A69" s="54"/>
      <c r="C69" s="60"/>
      <c r="D69" s="54"/>
      <c r="G69" s="60"/>
      <c r="K69" s="54"/>
      <c r="M69" s="60"/>
      <c r="N69" s="54"/>
      <c r="Q69" s="60"/>
      <c r="R69" s="60"/>
      <c r="T69" s="60"/>
      <c r="U69" s="57"/>
    </row>
    <row r="70" spans="1:21" ht="6.75" customHeight="1" x14ac:dyDescent="0.25">
      <c r="A70" s="54"/>
      <c r="C70" s="60"/>
      <c r="D70" s="54"/>
      <c r="G70" s="60"/>
      <c r="K70" s="54"/>
      <c r="M70" s="60"/>
      <c r="N70" s="54"/>
      <c r="Q70" s="60"/>
      <c r="R70" s="60"/>
      <c r="T70" s="60"/>
      <c r="U70" s="57"/>
    </row>
    <row r="71" spans="1:21" ht="6.75" customHeight="1" x14ac:dyDescent="0.25">
      <c r="A71" s="54"/>
      <c r="C71" s="60"/>
      <c r="D71" s="54"/>
      <c r="G71" s="60"/>
      <c r="K71" s="54"/>
      <c r="M71" s="60"/>
      <c r="N71" s="54"/>
      <c r="Q71" s="60"/>
      <c r="R71" s="60"/>
      <c r="T71" s="60"/>
      <c r="U71" s="57"/>
    </row>
    <row r="72" spans="1:21" ht="6.75" customHeight="1" x14ac:dyDescent="0.25">
      <c r="A72" s="54"/>
      <c r="C72" s="60"/>
      <c r="D72" s="54"/>
      <c r="G72" s="60"/>
      <c r="K72" s="54"/>
      <c r="M72" s="60"/>
      <c r="N72" s="54"/>
      <c r="Q72" s="60"/>
      <c r="R72" s="60"/>
      <c r="T72" s="60"/>
      <c r="U72" s="57"/>
    </row>
    <row r="73" spans="1:21" ht="6.75" customHeight="1" x14ac:dyDescent="0.25">
      <c r="A73" s="54"/>
      <c r="C73" s="60"/>
      <c r="D73" s="54"/>
      <c r="G73" s="60"/>
      <c r="K73" s="54"/>
      <c r="M73" s="60"/>
      <c r="N73" s="54"/>
      <c r="Q73" s="60"/>
      <c r="R73" s="60"/>
      <c r="T73" s="60"/>
      <c r="U73" s="57"/>
    </row>
    <row r="74" spans="1:21" ht="6.75" customHeight="1" x14ac:dyDescent="0.25">
      <c r="A74" s="54"/>
      <c r="C74" s="61"/>
      <c r="D74" s="54"/>
      <c r="G74" s="60"/>
      <c r="K74" s="54"/>
      <c r="M74" s="61"/>
      <c r="N74" s="54"/>
      <c r="Q74" s="60"/>
      <c r="R74" s="54"/>
      <c r="T74" s="60"/>
      <c r="U74" s="57"/>
    </row>
    <row r="75" spans="1:21" x14ac:dyDescent="0.25">
      <c r="A75" s="54"/>
      <c r="C75" s="60" t="s">
        <v>121</v>
      </c>
      <c r="D75" s="54"/>
      <c r="G75" s="60" t="s">
        <v>188</v>
      </c>
      <c r="K75" s="54"/>
      <c r="M75" s="60" t="str">
        <f>C75</f>
        <v>(Budi Hartono,S.ST, M.Si)</v>
      </c>
      <c r="N75" s="54"/>
      <c r="Q75" s="60"/>
      <c r="R75" s="60"/>
      <c r="T75" s="60" t="str">
        <f>G75</f>
        <v>(Susiawati Kristiarini, SST)</v>
      </c>
      <c r="U75" s="57"/>
    </row>
    <row r="76" spans="1:21" x14ac:dyDescent="0.25">
      <c r="A76" s="54"/>
      <c r="C76" s="60" t="s">
        <v>122</v>
      </c>
      <c r="D76" s="54"/>
      <c r="G76" s="60" t="s">
        <v>189</v>
      </c>
      <c r="K76" s="54"/>
      <c r="M76" s="60" t="str">
        <f>C76</f>
        <v>NIP. 19840702 200902 1 001</v>
      </c>
      <c r="N76" s="54"/>
      <c r="Q76" s="60"/>
      <c r="R76" s="60"/>
      <c r="T76" s="60" t="str">
        <f>G76</f>
        <v>NIP. 19761203 199901 2 001</v>
      </c>
      <c r="U76" s="57"/>
    </row>
    <row r="77" spans="1:21" x14ac:dyDescent="0.25">
      <c r="A77" s="54"/>
      <c r="B77" s="54"/>
      <c r="C77" s="54"/>
      <c r="D77" s="54"/>
      <c r="E77" s="54"/>
      <c r="F77" s="54"/>
      <c r="G77" s="54"/>
      <c r="H77" s="57"/>
      <c r="K77" s="54"/>
      <c r="L77" s="54"/>
      <c r="M77" s="54"/>
      <c r="N77" s="54"/>
      <c r="O77" s="54"/>
      <c r="P77" s="54"/>
      <c r="Q77" s="54"/>
      <c r="R77" s="54"/>
      <c r="S77" s="54"/>
      <c r="T77" s="54"/>
      <c r="U77" s="57"/>
    </row>
    <row r="78" spans="1:21" x14ac:dyDescent="0.2">
      <c r="G78" s="62"/>
    </row>
  </sheetData>
  <mergeCells count="109">
    <mergeCell ref="B37:C37"/>
    <mergeCell ref="B38:C38"/>
    <mergeCell ref="B39:C39"/>
    <mergeCell ref="L28:M28"/>
    <mergeCell ref="L29:M29"/>
    <mergeCell ref="L33:M33"/>
    <mergeCell ref="L34:M34"/>
    <mergeCell ref="B26:C26"/>
    <mergeCell ref="L26:M26"/>
    <mergeCell ref="B27:C27"/>
    <mergeCell ref="L27:M27"/>
    <mergeCell ref="B30:C30"/>
    <mergeCell ref="L30:M30"/>
    <mergeCell ref="B23:C23"/>
    <mergeCell ref="L23:M23"/>
    <mergeCell ref="B24:C24"/>
    <mergeCell ref="L24:M24"/>
    <mergeCell ref="B25:C25"/>
    <mergeCell ref="L25:M25"/>
    <mergeCell ref="T61:T62"/>
    <mergeCell ref="U61:U62"/>
    <mergeCell ref="A62:E62"/>
    <mergeCell ref="K62:P62"/>
    <mergeCell ref="Q62:R62"/>
    <mergeCell ref="B20:C20"/>
    <mergeCell ref="B21:C21"/>
    <mergeCell ref="B28:C28"/>
    <mergeCell ref="B29:C29"/>
    <mergeCell ref="B33:C33"/>
    <mergeCell ref="A60:E60"/>
    <mergeCell ref="K60:R60"/>
    <mergeCell ref="A61:E61"/>
    <mergeCell ref="G61:G62"/>
    <mergeCell ref="H61:H62"/>
    <mergeCell ref="K61:P61"/>
    <mergeCell ref="B56:C56"/>
    <mergeCell ref="L56:M56"/>
    <mergeCell ref="B57:C57"/>
    <mergeCell ref="L57:M57"/>
    <mergeCell ref="B58:C58"/>
    <mergeCell ref="L58:M58"/>
    <mergeCell ref="A54:C54"/>
    <mergeCell ref="K54:M54"/>
    <mergeCell ref="B55:C55"/>
    <mergeCell ref="L55:M55"/>
    <mergeCell ref="L49:M49"/>
    <mergeCell ref="L50:M50"/>
    <mergeCell ref="L51:M51"/>
    <mergeCell ref="L52:M52"/>
    <mergeCell ref="B53:C53"/>
    <mergeCell ref="L53:M53"/>
    <mergeCell ref="B46:C46"/>
    <mergeCell ref="L46:M46"/>
    <mergeCell ref="B47:C47"/>
    <mergeCell ref="L47:M47"/>
    <mergeCell ref="B48:C48"/>
    <mergeCell ref="L48:M48"/>
    <mergeCell ref="B43:C43"/>
    <mergeCell ref="L43:M43"/>
    <mergeCell ref="B44:C44"/>
    <mergeCell ref="L44:M44"/>
    <mergeCell ref="B45:C45"/>
    <mergeCell ref="L45:M45"/>
    <mergeCell ref="B31:C31"/>
    <mergeCell ref="L31:M31"/>
    <mergeCell ref="B32:C32"/>
    <mergeCell ref="L32:M32"/>
    <mergeCell ref="L35:M35"/>
    <mergeCell ref="B34:C34"/>
    <mergeCell ref="B35:C35"/>
    <mergeCell ref="L42:M42"/>
    <mergeCell ref="L36:M36"/>
    <mergeCell ref="L37:M37"/>
    <mergeCell ref="L38:M38"/>
    <mergeCell ref="L39:M39"/>
    <mergeCell ref="L40:M40"/>
    <mergeCell ref="L41:M41"/>
    <mergeCell ref="B40:C40"/>
    <mergeCell ref="B41:C41"/>
    <mergeCell ref="B42:C42"/>
    <mergeCell ref="B36:C36"/>
    <mergeCell ref="B19:C19"/>
    <mergeCell ref="L19:M19"/>
    <mergeCell ref="B22:C22"/>
    <mergeCell ref="L22:M22"/>
    <mergeCell ref="B11:C11"/>
    <mergeCell ref="L11:M11"/>
    <mergeCell ref="A12:C12"/>
    <mergeCell ref="K12:M12"/>
    <mergeCell ref="B18:C18"/>
    <mergeCell ref="L18:M18"/>
    <mergeCell ref="L20:M20"/>
    <mergeCell ref="L21:M21"/>
    <mergeCell ref="N9:N10"/>
    <mergeCell ref="O9:Q9"/>
    <mergeCell ref="R9:R10"/>
    <mergeCell ref="S9:S10"/>
    <mergeCell ref="T9:T10"/>
    <mergeCell ref="U9:U10"/>
    <mergeCell ref="A2:H2"/>
    <mergeCell ref="K2:U2"/>
    <mergeCell ref="A9:A10"/>
    <mergeCell ref="B9:C10"/>
    <mergeCell ref="D9:D10"/>
    <mergeCell ref="F9:F10"/>
    <mergeCell ref="G9:G10"/>
    <mergeCell ref="H9:H10"/>
    <mergeCell ref="K9:K10"/>
    <mergeCell ref="L9:M10"/>
  </mergeCells>
  <printOptions horizontalCentered="1"/>
  <pageMargins left="0.2" right="0.2" top="0.25" bottom="0.15" header="0.3" footer="0.3"/>
  <pageSetup paperSize="9" scale="7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
  <sheetViews>
    <sheetView tabSelected="1" topLeftCell="M20" zoomScaleNormal="100" workbookViewId="0">
      <selection activeCell="W24" sqref="W24"/>
    </sheetView>
  </sheetViews>
  <sheetFormatPr defaultColWidth="9.140625" defaultRowHeight="12.75" x14ac:dyDescent="0.25"/>
  <cols>
    <col min="1" max="1" width="3.42578125" style="18" customWidth="1"/>
    <col min="2" max="2" width="14.42578125" style="18" customWidth="1"/>
    <col min="3" max="3" width="92.140625" style="18" customWidth="1"/>
    <col min="4" max="4" width="11.140625" style="18" customWidth="1"/>
    <col min="5" max="5" width="9.42578125" style="18" customWidth="1"/>
    <col min="6" max="6" width="8.5703125" style="18" customWidth="1"/>
    <col min="7" max="7" width="21.5703125" style="18" bestFit="1" customWidth="1"/>
    <col min="8" max="8" width="22" style="18" customWidth="1"/>
    <col min="9" max="9" width="3.42578125" style="18" customWidth="1"/>
    <col min="10" max="10" width="6.28515625" style="18" bestFit="1" customWidth="1"/>
    <col min="11" max="11" width="3.42578125" style="18" customWidth="1"/>
    <col min="12" max="12" width="14.42578125" style="18" customWidth="1"/>
    <col min="13" max="13" width="92.140625" style="18" customWidth="1"/>
    <col min="14" max="14" width="11.42578125" style="18" bestFit="1" customWidth="1"/>
    <col min="15" max="15" width="6.42578125" style="18" customWidth="1"/>
    <col min="16" max="16" width="8.28515625" style="18" customWidth="1"/>
    <col min="17" max="17" width="7.7109375" style="18" customWidth="1"/>
    <col min="18" max="18" width="9.5703125" style="18" customWidth="1"/>
    <col min="19" max="19" width="8.5703125" style="18" customWidth="1"/>
    <col min="20" max="20" width="6.85546875" style="18" customWidth="1"/>
    <col min="21" max="21" width="16.7109375" style="18" customWidth="1"/>
    <col min="22" max="22" width="3.42578125" style="18" customWidth="1"/>
    <col min="23" max="23" width="6.28515625" style="18" bestFit="1" customWidth="1"/>
    <col min="24" max="16384" width="9.140625" style="18"/>
  </cols>
  <sheetData>
    <row r="1" spans="1:23" ht="17.25" customHeight="1" thickTop="1" thickBot="1" x14ac:dyDescent="0.3">
      <c r="H1" s="19" t="s">
        <v>102</v>
      </c>
      <c r="U1" s="19" t="s">
        <v>92</v>
      </c>
    </row>
    <row r="2" spans="1:23" ht="16.5" customHeight="1" thickTop="1" x14ac:dyDescent="0.3">
      <c r="A2" s="131" t="s">
        <v>109</v>
      </c>
      <c r="B2" s="131"/>
      <c r="C2" s="131"/>
      <c r="D2" s="131"/>
      <c r="E2" s="131"/>
      <c r="F2" s="131"/>
      <c r="G2" s="131"/>
      <c r="H2" s="131"/>
      <c r="K2" s="131" t="s">
        <v>117</v>
      </c>
      <c r="L2" s="131"/>
      <c r="M2" s="131"/>
      <c r="N2" s="131"/>
      <c r="O2" s="131"/>
      <c r="P2" s="131"/>
      <c r="Q2" s="131"/>
      <c r="R2" s="131"/>
      <c r="S2" s="131"/>
      <c r="T2" s="131"/>
      <c r="U2" s="131"/>
    </row>
    <row r="3" spans="1:23" ht="3.75" customHeight="1" x14ac:dyDescent="0.25"/>
    <row r="4" spans="1:23" x14ac:dyDescent="0.25">
      <c r="A4" s="18" t="s">
        <v>19</v>
      </c>
      <c r="C4" s="18" t="s">
        <v>104</v>
      </c>
      <c r="K4" s="20" t="s">
        <v>19</v>
      </c>
      <c r="L4" s="20"/>
      <c r="M4" s="20" t="str">
        <f>C4</f>
        <v>:  BPS Provinsi Jambi</v>
      </c>
      <c r="N4" s="20"/>
      <c r="O4" s="20"/>
      <c r="P4" s="20"/>
      <c r="Q4" s="20"/>
      <c r="R4" s="20"/>
      <c r="S4" s="20"/>
      <c r="T4" s="20"/>
      <c r="U4" s="20"/>
    </row>
    <row r="5" spans="1:23" x14ac:dyDescent="0.25">
      <c r="A5" s="18" t="s">
        <v>0</v>
      </c>
      <c r="C5" s="18" t="s">
        <v>118</v>
      </c>
      <c r="K5" s="20" t="s">
        <v>0</v>
      </c>
      <c r="L5" s="20"/>
      <c r="M5" s="20" t="str">
        <f>C5</f>
        <v>:  Budi Hartono, S.ST, M.Si</v>
      </c>
      <c r="N5" s="20"/>
      <c r="O5" s="20"/>
      <c r="P5" s="20"/>
      <c r="Q5" s="20"/>
      <c r="R5" s="20"/>
      <c r="S5" s="20"/>
      <c r="T5" s="20"/>
      <c r="U5" s="20"/>
    </row>
    <row r="6" spans="1:23" x14ac:dyDescent="0.25">
      <c r="A6" s="18" t="s">
        <v>15</v>
      </c>
      <c r="C6" s="18" t="s">
        <v>119</v>
      </c>
      <c r="K6" s="20" t="s">
        <v>15</v>
      </c>
      <c r="L6" s="20"/>
      <c r="M6" s="20" t="str">
        <f>C6</f>
        <v>:  Statistisi Ahli Muda</v>
      </c>
      <c r="N6" s="20"/>
      <c r="O6" s="20"/>
      <c r="P6" s="20"/>
      <c r="Q6" s="20"/>
      <c r="R6" s="20"/>
      <c r="S6" s="20"/>
      <c r="T6" s="20"/>
      <c r="U6" s="20"/>
    </row>
    <row r="7" spans="1:23" x14ac:dyDescent="0.25">
      <c r="A7" s="18" t="s">
        <v>20</v>
      </c>
      <c r="C7" s="18" t="s">
        <v>307</v>
      </c>
      <c r="K7" s="20" t="s">
        <v>20</v>
      </c>
      <c r="L7" s="20"/>
      <c r="M7" s="20" t="str">
        <f>C7</f>
        <v>:  1 - 31 Juli 2022</v>
      </c>
      <c r="N7" s="20"/>
      <c r="O7" s="20"/>
      <c r="P7" s="20"/>
      <c r="Q7" s="20"/>
      <c r="R7" s="20"/>
      <c r="S7" s="20"/>
      <c r="T7" s="20"/>
      <c r="U7" s="20"/>
    </row>
    <row r="8" spans="1:23" ht="4.5" customHeight="1" x14ac:dyDescent="0.25">
      <c r="K8" s="20"/>
      <c r="L8" s="20"/>
      <c r="M8" s="20"/>
      <c r="N8" s="20"/>
      <c r="O8" s="20"/>
      <c r="P8" s="20"/>
      <c r="Q8" s="20"/>
      <c r="R8" s="20"/>
      <c r="S8" s="20"/>
      <c r="T8" s="20"/>
      <c r="U8" s="20"/>
    </row>
    <row r="9" spans="1:23" ht="21" customHeight="1" x14ac:dyDescent="0.25">
      <c r="A9" s="132" t="s">
        <v>1</v>
      </c>
      <c r="B9" s="133" t="s">
        <v>2</v>
      </c>
      <c r="C9" s="134"/>
      <c r="D9" s="132" t="s">
        <v>3</v>
      </c>
      <c r="E9" s="21" t="s">
        <v>31</v>
      </c>
      <c r="F9" s="137" t="s">
        <v>93</v>
      </c>
      <c r="G9" s="137" t="s">
        <v>49</v>
      </c>
      <c r="H9" s="132" t="s">
        <v>14</v>
      </c>
      <c r="K9" s="139" t="s">
        <v>1</v>
      </c>
      <c r="L9" s="140" t="s">
        <v>2</v>
      </c>
      <c r="M9" s="141"/>
      <c r="N9" s="139" t="s">
        <v>3</v>
      </c>
      <c r="O9" s="144" t="s">
        <v>31</v>
      </c>
      <c r="P9" s="145"/>
      <c r="Q9" s="146"/>
      <c r="R9" s="147" t="s">
        <v>32</v>
      </c>
      <c r="S9" s="147" t="s">
        <v>93</v>
      </c>
      <c r="T9" s="147" t="s">
        <v>49</v>
      </c>
      <c r="U9" s="139" t="s">
        <v>14</v>
      </c>
    </row>
    <row r="10" spans="1:23" ht="21" customHeight="1" x14ac:dyDescent="0.25">
      <c r="A10" s="132"/>
      <c r="B10" s="135"/>
      <c r="C10" s="136"/>
      <c r="D10" s="132"/>
      <c r="E10" s="22" t="s">
        <v>30</v>
      </c>
      <c r="F10" s="138"/>
      <c r="G10" s="138"/>
      <c r="H10" s="132"/>
      <c r="K10" s="139"/>
      <c r="L10" s="142"/>
      <c r="M10" s="143"/>
      <c r="N10" s="139"/>
      <c r="O10" s="23" t="s">
        <v>30</v>
      </c>
      <c r="P10" s="23" t="s">
        <v>4</v>
      </c>
      <c r="Q10" s="23" t="s">
        <v>5</v>
      </c>
      <c r="R10" s="148"/>
      <c r="S10" s="148"/>
      <c r="T10" s="148"/>
      <c r="U10" s="139"/>
    </row>
    <row r="11" spans="1:23" x14ac:dyDescent="0.25">
      <c r="A11" s="24" t="s">
        <v>99</v>
      </c>
      <c r="B11" s="119" t="s">
        <v>100</v>
      </c>
      <c r="C11" s="120"/>
      <c r="D11" s="24" t="s">
        <v>95</v>
      </c>
      <c r="E11" s="24" t="s">
        <v>96</v>
      </c>
      <c r="F11" s="24" t="s">
        <v>97</v>
      </c>
      <c r="G11" s="24" t="s">
        <v>98</v>
      </c>
      <c r="H11" s="24" t="s">
        <v>101</v>
      </c>
      <c r="J11" s="63" t="s">
        <v>94</v>
      </c>
      <c r="K11" s="26">
        <v>-1</v>
      </c>
      <c r="L11" s="121">
        <f>K11-1</f>
        <v>-2</v>
      </c>
      <c r="M11" s="122"/>
      <c r="N11" s="26">
        <f>L11-1</f>
        <v>-3</v>
      </c>
      <c r="O11" s="26">
        <f t="shared" ref="O11:U11" si="0">N11-1</f>
        <v>-4</v>
      </c>
      <c r="P11" s="26">
        <f t="shared" si="0"/>
        <v>-5</v>
      </c>
      <c r="Q11" s="26">
        <f t="shared" si="0"/>
        <v>-6</v>
      </c>
      <c r="R11" s="26">
        <f t="shared" si="0"/>
        <v>-7</v>
      </c>
      <c r="S11" s="26">
        <f t="shared" si="0"/>
        <v>-8</v>
      </c>
      <c r="T11" s="26">
        <f t="shared" si="0"/>
        <v>-9</v>
      </c>
      <c r="U11" s="26">
        <f t="shared" si="0"/>
        <v>-10</v>
      </c>
      <c r="W11" s="63" t="s">
        <v>94</v>
      </c>
    </row>
    <row r="12" spans="1:23" x14ac:dyDescent="0.2">
      <c r="A12" s="123" t="s">
        <v>37</v>
      </c>
      <c r="B12" s="124"/>
      <c r="C12" s="125"/>
      <c r="D12" s="27"/>
      <c r="E12" s="27"/>
      <c r="F12" s="27"/>
      <c r="G12" s="28"/>
      <c r="H12" s="27"/>
      <c r="J12" s="63"/>
      <c r="K12" s="126" t="s">
        <v>37</v>
      </c>
      <c r="L12" s="127"/>
      <c r="M12" s="128"/>
      <c r="N12" s="29"/>
      <c r="O12" s="29"/>
      <c r="P12" s="29"/>
      <c r="Q12" s="29"/>
      <c r="R12" s="29"/>
      <c r="S12" s="29"/>
      <c r="T12" s="30"/>
      <c r="U12" s="29"/>
      <c r="W12" s="63"/>
    </row>
    <row r="13" spans="1:23" ht="15" customHeight="1" x14ac:dyDescent="0.25">
      <c r="A13" s="31">
        <v>1</v>
      </c>
      <c r="B13" s="81" t="s">
        <v>298</v>
      </c>
      <c r="C13" s="82"/>
      <c r="D13" s="32" t="s">
        <v>107</v>
      </c>
      <c r="E13" s="32">
        <v>3</v>
      </c>
      <c r="F13" s="32" t="s">
        <v>17</v>
      </c>
      <c r="G13" s="33">
        <f>J13*E13</f>
        <v>0</v>
      </c>
      <c r="H13" s="34"/>
      <c r="J13" s="63"/>
      <c r="K13" s="31">
        <v>1</v>
      </c>
      <c r="L13" s="97" t="str">
        <f t="shared" ref="L13:L44" si="1">B13</f>
        <v>Monitoring Survei Harga Produsen (HPJ, HPT, HPS) Juli 2022</v>
      </c>
      <c r="M13" s="98"/>
      <c r="N13" s="32" t="str">
        <f t="shared" ref="N13:O28" si="2">D13</f>
        <v>Kegiatan</v>
      </c>
      <c r="O13" s="32">
        <f t="shared" si="2"/>
        <v>3</v>
      </c>
      <c r="P13" s="32">
        <v>3</v>
      </c>
      <c r="Q13" s="35">
        <f t="shared" ref="Q13:Q34" si="3">IF(O13=0,IF(P13=0,0,1),IF(P13&gt;O13,1,P13/O13))*100</f>
        <v>100</v>
      </c>
      <c r="R13" s="35">
        <v>99</v>
      </c>
      <c r="S13" s="32" t="str">
        <f t="shared" ref="S13:S34" si="4">F13</f>
        <v>-</v>
      </c>
      <c r="T13" s="33">
        <f>+P13*W13</f>
        <v>0</v>
      </c>
      <c r="U13" s="34"/>
      <c r="W13" s="63">
        <f t="shared" ref="W13:W44" si="5">J13</f>
        <v>0</v>
      </c>
    </row>
    <row r="14" spans="1:23" ht="15" customHeight="1" x14ac:dyDescent="0.25">
      <c r="A14" s="31">
        <v>2</v>
      </c>
      <c r="B14" s="81" t="s">
        <v>299</v>
      </c>
      <c r="C14" s="82"/>
      <c r="D14" s="32" t="s">
        <v>107</v>
      </c>
      <c r="E14" s="32">
        <v>2</v>
      </c>
      <c r="F14" s="87" t="s">
        <v>17</v>
      </c>
      <c r="G14" s="33">
        <f t="shared" ref="G14:G21" si="6">J14*E14</f>
        <v>0</v>
      </c>
      <c r="H14" s="34"/>
      <c r="J14" s="63"/>
      <c r="K14" s="31">
        <v>2</v>
      </c>
      <c r="L14" s="97" t="str">
        <f t="shared" si="1"/>
        <v>Monitoring Survei Harga Perdesaan dan HKD Juli 2022</v>
      </c>
      <c r="M14" s="98"/>
      <c r="N14" s="32" t="str">
        <f t="shared" si="2"/>
        <v>Kegiatan</v>
      </c>
      <c r="O14" s="32">
        <f t="shared" si="2"/>
        <v>2</v>
      </c>
      <c r="P14" s="32">
        <v>2</v>
      </c>
      <c r="Q14" s="35">
        <f t="shared" si="3"/>
        <v>100</v>
      </c>
      <c r="R14" s="35">
        <v>99</v>
      </c>
      <c r="S14" s="32" t="str">
        <f t="shared" si="4"/>
        <v>-</v>
      </c>
      <c r="T14" s="33">
        <f t="shared" ref="T14:T34" si="7">+P14*W14</f>
        <v>0</v>
      </c>
      <c r="U14" s="34"/>
      <c r="W14" s="63">
        <f t="shared" si="5"/>
        <v>0</v>
      </c>
    </row>
    <row r="15" spans="1:23" ht="15" customHeight="1" x14ac:dyDescent="0.25">
      <c r="A15" s="31">
        <v>3</v>
      </c>
      <c r="B15" s="81" t="s">
        <v>300</v>
      </c>
      <c r="C15" s="82"/>
      <c r="D15" s="32" t="s">
        <v>107</v>
      </c>
      <c r="E15" s="32">
        <v>2</v>
      </c>
      <c r="F15" s="87" t="s">
        <v>17</v>
      </c>
      <c r="G15" s="33">
        <f t="shared" si="6"/>
        <v>0</v>
      </c>
      <c r="H15" s="34"/>
      <c r="J15" s="63"/>
      <c r="K15" s="31">
        <v>3</v>
      </c>
      <c r="L15" s="97" t="str">
        <f t="shared" si="1"/>
        <v>Monitoring Survei HPG dan HPBG Juli 2022</v>
      </c>
      <c r="M15" s="98"/>
      <c r="N15" s="32" t="str">
        <f t="shared" si="2"/>
        <v>Kegiatan</v>
      </c>
      <c r="O15" s="32">
        <f t="shared" si="2"/>
        <v>2</v>
      </c>
      <c r="P15" s="32">
        <v>2</v>
      </c>
      <c r="Q15" s="35">
        <f t="shared" si="3"/>
        <v>100</v>
      </c>
      <c r="R15" s="35">
        <v>99</v>
      </c>
      <c r="S15" s="32" t="str">
        <f t="shared" si="4"/>
        <v>-</v>
      </c>
      <c r="T15" s="33">
        <f t="shared" si="7"/>
        <v>0</v>
      </c>
      <c r="U15" s="34"/>
      <c r="W15" s="63">
        <f t="shared" si="5"/>
        <v>0</v>
      </c>
    </row>
    <row r="16" spans="1:23" ht="15" customHeight="1" x14ac:dyDescent="0.25">
      <c r="A16" s="31">
        <v>4</v>
      </c>
      <c r="B16" s="81" t="s">
        <v>301</v>
      </c>
      <c r="C16" s="82"/>
      <c r="D16" s="32" t="s">
        <v>140</v>
      </c>
      <c r="E16" s="32">
        <v>30</v>
      </c>
      <c r="F16" s="87" t="s">
        <v>155</v>
      </c>
      <c r="G16" s="88">
        <f t="shared" si="6"/>
        <v>0.06</v>
      </c>
      <c r="H16" s="34"/>
      <c r="J16" s="63">
        <v>2E-3</v>
      </c>
      <c r="K16" s="31">
        <v>4</v>
      </c>
      <c r="L16" s="97" t="str">
        <f>B16</f>
        <v>Memeriksa dokumen SHPBG Juli 2022 and approve data</v>
      </c>
      <c r="M16" s="98"/>
      <c r="N16" s="32" t="str">
        <f t="shared" si="2"/>
        <v>Dokumen</v>
      </c>
      <c r="O16" s="32">
        <f t="shared" si="2"/>
        <v>30</v>
      </c>
      <c r="P16" s="32">
        <v>30</v>
      </c>
      <c r="Q16" s="35">
        <f t="shared" si="3"/>
        <v>100</v>
      </c>
      <c r="R16" s="35">
        <v>99</v>
      </c>
      <c r="S16" s="32" t="str">
        <f t="shared" si="4"/>
        <v xml:space="preserve">II.B.6.a. </v>
      </c>
      <c r="T16" s="33">
        <f t="shared" si="7"/>
        <v>0.06</v>
      </c>
      <c r="U16" s="34"/>
      <c r="W16" s="63">
        <f t="shared" si="5"/>
        <v>2E-3</v>
      </c>
    </row>
    <row r="17" spans="1:23" ht="15" customHeight="1" x14ac:dyDescent="0.25">
      <c r="A17" s="31">
        <v>5</v>
      </c>
      <c r="B17" s="81" t="s">
        <v>302</v>
      </c>
      <c r="C17" s="82"/>
      <c r="D17" s="32" t="s">
        <v>140</v>
      </c>
      <c r="E17" s="32">
        <v>17</v>
      </c>
      <c r="F17" s="87" t="s">
        <v>155</v>
      </c>
      <c r="G17" s="88">
        <f t="shared" si="6"/>
        <v>3.4000000000000002E-2</v>
      </c>
      <c r="H17" s="34"/>
      <c r="J17" s="63">
        <v>2E-3</v>
      </c>
      <c r="K17" s="31">
        <v>5</v>
      </c>
      <c r="L17" s="97" t="str">
        <f>B17</f>
        <v>Memeriksa dokumen SHPG Juli 2022 and approve data</v>
      </c>
      <c r="M17" s="98"/>
      <c r="N17" s="32" t="str">
        <f t="shared" si="2"/>
        <v>Dokumen</v>
      </c>
      <c r="O17" s="32">
        <f t="shared" si="2"/>
        <v>17</v>
      </c>
      <c r="P17" s="32">
        <v>17</v>
      </c>
      <c r="Q17" s="35">
        <f t="shared" si="3"/>
        <v>100</v>
      </c>
      <c r="R17" s="35">
        <v>99</v>
      </c>
      <c r="S17" s="32" t="str">
        <f t="shared" si="4"/>
        <v xml:space="preserve">II.B.6.a. </v>
      </c>
      <c r="T17" s="33">
        <f t="shared" si="7"/>
        <v>3.4000000000000002E-2</v>
      </c>
      <c r="U17" s="34"/>
      <c r="W17" s="63">
        <f t="shared" si="5"/>
        <v>2E-3</v>
      </c>
    </row>
    <row r="18" spans="1:23" ht="15" customHeight="1" x14ac:dyDescent="0.25">
      <c r="A18" s="31">
        <v>6</v>
      </c>
      <c r="B18" s="168" t="s">
        <v>303</v>
      </c>
      <c r="C18" s="169"/>
      <c r="D18" s="32" t="s">
        <v>140</v>
      </c>
      <c r="E18" s="32">
        <v>221</v>
      </c>
      <c r="F18" s="87" t="s">
        <v>259</v>
      </c>
      <c r="G18" s="88">
        <f>J18*E18</f>
        <v>1.768</v>
      </c>
      <c r="H18" s="34"/>
      <c r="J18" s="63">
        <v>8.0000000000000002E-3</v>
      </c>
      <c r="K18" s="31">
        <v>6</v>
      </c>
      <c r="L18" s="161" t="str">
        <f>B18</f>
        <v>Memeriksa dokumen Shped Juli 2022 dan data ekstrem</v>
      </c>
      <c r="M18" s="162"/>
      <c r="N18" s="32" t="str">
        <f t="shared" si="2"/>
        <v>Dokumen</v>
      </c>
      <c r="O18" s="32">
        <f t="shared" si="2"/>
        <v>221</v>
      </c>
      <c r="P18" s="32">
        <v>221</v>
      </c>
      <c r="Q18" s="35">
        <f t="shared" si="3"/>
        <v>100</v>
      </c>
      <c r="R18" s="35">
        <v>99</v>
      </c>
      <c r="S18" s="32" t="str">
        <f t="shared" si="4"/>
        <v xml:space="preserve">II.B.6.c. </v>
      </c>
      <c r="T18" s="33">
        <f t="shared" si="7"/>
        <v>1.768</v>
      </c>
      <c r="U18" s="34"/>
      <c r="W18" s="63">
        <f t="shared" si="5"/>
        <v>8.0000000000000002E-3</v>
      </c>
    </row>
    <row r="19" spans="1:23" ht="15" customHeight="1" x14ac:dyDescent="0.25">
      <c r="A19" s="31">
        <v>7</v>
      </c>
      <c r="B19" s="168" t="s">
        <v>304</v>
      </c>
      <c r="C19" s="169"/>
      <c r="D19" s="32" t="s">
        <v>127</v>
      </c>
      <c r="E19" s="32">
        <v>1</v>
      </c>
      <c r="F19" s="87" t="s">
        <v>128</v>
      </c>
      <c r="G19" s="88">
        <f t="shared" si="6"/>
        <v>0.3</v>
      </c>
      <c r="H19" s="34"/>
      <c r="J19" s="63">
        <v>0.3</v>
      </c>
      <c r="K19" s="31">
        <v>7</v>
      </c>
      <c r="L19" s="161" t="str">
        <f t="shared" si="1"/>
        <v>Melakukan Penyusunan Berita Resmi Statistik (BRS) NTP Juli 2022</v>
      </c>
      <c r="M19" s="162"/>
      <c r="N19" s="32" t="str">
        <f t="shared" si="2"/>
        <v>Buku</v>
      </c>
      <c r="O19" s="32">
        <f t="shared" si="2"/>
        <v>1</v>
      </c>
      <c r="P19" s="32">
        <v>1</v>
      </c>
      <c r="Q19" s="35">
        <f t="shared" si="3"/>
        <v>100</v>
      </c>
      <c r="R19" s="35">
        <v>99</v>
      </c>
      <c r="S19" s="32" t="str">
        <f t="shared" si="4"/>
        <v>II.D.4.b.</v>
      </c>
      <c r="T19" s="33">
        <f t="shared" si="7"/>
        <v>0.3</v>
      </c>
      <c r="U19" s="34"/>
      <c r="W19" s="63">
        <f t="shared" si="5"/>
        <v>0.3</v>
      </c>
    </row>
    <row r="20" spans="1:23" ht="15" customHeight="1" x14ac:dyDescent="0.25">
      <c r="A20" s="31">
        <v>8</v>
      </c>
      <c r="B20" s="168" t="s">
        <v>305</v>
      </c>
      <c r="C20" s="169"/>
      <c r="D20" s="32" t="s">
        <v>129</v>
      </c>
      <c r="E20" s="32">
        <v>1</v>
      </c>
      <c r="F20" s="87" t="s">
        <v>17</v>
      </c>
      <c r="G20" s="88">
        <f t="shared" si="6"/>
        <v>0</v>
      </c>
      <c r="H20" s="34"/>
      <c r="J20" s="63">
        <v>0</v>
      </c>
      <c r="K20" s="31">
        <v>8</v>
      </c>
      <c r="L20" s="161" t="str">
        <f t="shared" si="1"/>
        <v>Membuat Bahan Tayang Berita Resmi Statistik (BRS) NTP Juli 2022</v>
      </c>
      <c r="M20" s="162"/>
      <c r="N20" s="32" t="str">
        <f t="shared" si="2"/>
        <v>Naskah</v>
      </c>
      <c r="O20" s="32">
        <f t="shared" si="2"/>
        <v>1</v>
      </c>
      <c r="P20" s="32">
        <v>1</v>
      </c>
      <c r="Q20" s="35">
        <f t="shared" si="3"/>
        <v>100</v>
      </c>
      <c r="R20" s="35">
        <v>99</v>
      </c>
      <c r="S20" s="32" t="str">
        <f t="shared" si="4"/>
        <v>-</v>
      </c>
      <c r="T20" s="33">
        <f t="shared" si="7"/>
        <v>0</v>
      </c>
      <c r="U20" s="34"/>
      <c r="W20" s="63">
        <f t="shared" si="5"/>
        <v>0</v>
      </c>
    </row>
    <row r="21" spans="1:23" ht="15" customHeight="1" x14ac:dyDescent="0.25">
      <c r="A21" s="31">
        <v>9</v>
      </c>
      <c r="B21" s="168" t="s">
        <v>306</v>
      </c>
      <c r="C21" s="169"/>
      <c r="D21" s="32" t="s">
        <v>106</v>
      </c>
      <c r="E21" s="32">
        <v>1</v>
      </c>
      <c r="F21" s="87" t="s">
        <v>17</v>
      </c>
      <c r="G21" s="88">
        <f t="shared" si="6"/>
        <v>0</v>
      </c>
      <c r="H21" s="34"/>
      <c r="J21" s="63"/>
      <c r="K21" s="31">
        <v>9</v>
      </c>
      <c r="L21" s="161" t="str">
        <f t="shared" si="1"/>
        <v>Mengikuti Rilis BRS Juli 2022</v>
      </c>
      <c r="M21" s="162"/>
      <c r="N21" s="32" t="str">
        <f t="shared" si="2"/>
        <v>Jam</v>
      </c>
      <c r="O21" s="32">
        <f t="shared" si="2"/>
        <v>1</v>
      </c>
      <c r="P21" s="32">
        <v>1</v>
      </c>
      <c r="Q21" s="35">
        <f t="shared" si="3"/>
        <v>100</v>
      </c>
      <c r="R21" s="35">
        <v>99</v>
      </c>
      <c r="S21" s="32" t="str">
        <f t="shared" si="4"/>
        <v>-</v>
      </c>
      <c r="T21" s="33">
        <f t="shared" si="7"/>
        <v>0</v>
      </c>
      <c r="U21" s="34"/>
      <c r="W21" s="63">
        <f t="shared" si="5"/>
        <v>0</v>
      </c>
    </row>
    <row r="22" spans="1:23" ht="15" customHeight="1" x14ac:dyDescent="0.2">
      <c r="A22" s="31">
        <v>10</v>
      </c>
      <c r="B22" s="168" t="s">
        <v>311</v>
      </c>
      <c r="C22" s="169"/>
      <c r="D22" s="32" t="s">
        <v>124</v>
      </c>
      <c r="E22" s="32">
        <v>1</v>
      </c>
      <c r="F22" s="87" t="s">
        <v>125</v>
      </c>
      <c r="G22" s="88">
        <f t="shared" ref="G22:G23" si="8">J22*E22</f>
        <v>1</v>
      </c>
      <c r="H22" s="34"/>
      <c r="J22" s="67">
        <v>1</v>
      </c>
      <c r="K22" s="31">
        <v>10</v>
      </c>
      <c r="L22" s="161" t="str">
        <f t="shared" si="1"/>
        <v>Mengikuti Seminar Nasional Kemiskinan Ekstrim BPS Provinsi NTB (19 Juli 2022)</v>
      </c>
      <c r="M22" s="162"/>
      <c r="N22" s="32" t="str">
        <f t="shared" si="2"/>
        <v>Kali</v>
      </c>
      <c r="O22" s="32">
        <f t="shared" si="2"/>
        <v>1</v>
      </c>
      <c r="P22" s="32">
        <v>1</v>
      </c>
      <c r="Q22" s="35">
        <f t="shared" si="3"/>
        <v>100</v>
      </c>
      <c r="R22" s="35">
        <v>99</v>
      </c>
      <c r="S22" s="32" t="str">
        <f t="shared" si="4"/>
        <v>V.C.3.</v>
      </c>
      <c r="T22" s="33">
        <f t="shared" si="7"/>
        <v>1</v>
      </c>
      <c r="U22" s="34"/>
      <c r="W22" s="63">
        <f t="shared" si="5"/>
        <v>1</v>
      </c>
    </row>
    <row r="23" spans="1:23" ht="15" customHeight="1" x14ac:dyDescent="0.25">
      <c r="A23" s="31">
        <v>11</v>
      </c>
      <c r="B23" s="168" t="s">
        <v>315</v>
      </c>
      <c r="C23" s="169"/>
      <c r="D23" s="32" t="s">
        <v>106</v>
      </c>
      <c r="E23" s="32">
        <v>2</v>
      </c>
      <c r="F23" s="87" t="s">
        <v>105</v>
      </c>
      <c r="G23" s="33">
        <f t="shared" si="8"/>
        <v>0.03</v>
      </c>
      <c r="H23" s="34"/>
      <c r="J23" s="63">
        <v>1.4999999999999999E-2</v>
      </c>
      <c r="K23" s="31">
        <v>11</v>
      </c>
      <c r="L23" s="161" t="str">
        <f t="shared" ref="L23" si="9">B23</f>
        <v>Mengikuti Seminar Nasional SAE BPS Provinsi Kepulauan Bangka Belitung (14 Juli 2022)</v>
      </c>
      <c r="M23" s="162"/>
      <c r="N23" s="32" t="str">
        <f t="shared" si="2"/>
        <v>Jam</v>
      </c>
      <c r="O23" s="32">
        <f t="shared" si="2"/>
        <v>2</v>
      </c>
      <c r="P23" s="32">
        <v>2</v>
      </c>
      <c r="Q23" s="35">
        <f t="shared" si="3"/>
        <v>100</v>
      </c>
      <c r="R23" s="35">
        <v>99</v>
      </c>
      <c r="S23" s="32" t="str">
        <f t="shared" si="4"/>
        <v>II.A.11</v>
      </c>
      <c r="T23" s="33">
        <f t="shared" si="7"/>
        <v>0.03</v>
      </c>
      <c r="U23" s="34"/>
      <c r="W23" s="63">
        <v>1.4999999999999999E-2</v>
      </c>
    </row>
    <row r="24" spans="1:23" ht="15" customHeight="1" x14ac:dyDescent="0.2">
      <c r="A24" s="31">
        <v>12</v>
      </c>
      <c r="B24" s="168" t="s">
        <v>316</v>
      </c>
      <c r="C24" s="169"/>
      <c r="D24" s="32" t="s">
        <v>124</v>
      </c>
      <c r="E24" s="32">
        <v>1</v>
      </c>
      <c r="F24" s="87" t="s">
        <v>125</v>
      </c>
      <c r="G24" s="88">
        <f t="shared" ref="G24" si="10">J24*E24</f>
        <v>1</v>
      </c>
      <c r="H24" s="34"/>
      <c r="J24" s="67">
        <v>1</v>
      </c>
      <c r="K24" s="31">
        <v>12</v>
      </c>
      <c r="L24" s="161" t="str">
        <f t="shared" si="1"/>
        <v>Mengikuti Webinar Percepatan IPM BPS Provinsi Kalimantan Barat (14 Juli 2022)</v>
      </c>
      <c r="M24" s="162"/>
      <c r="N24" s="32" t="str">
        <f t="shared" si="2"/>
        <v>Kali</v>
      </c>
      <c r="O24" s="32">
        <f t="shared" si="2"/>
        <v>1</v>
      </c>
      <c r="P24" s="32">
        <v>1</v>
      </c>
      <c r="Q24" s="35">
        <f t="shared" si="3"/>
        <v>100</v>
      </c>
      <c r="R24" s="35">
        <v>99</v>
      </c>
      <c r="S24" s="32" t="str">
        <f t="shared" si="4"/>
        <v>V.C.3.</v>
      </c>
      <c r="T24" s="33">
        <f t="shared" si="7"/>
        <v>1</v>
      </c>
      <c r="U24" s="34"/>
      <c r="W24" s="63">
        <f t="shared" si="5"/>
        <v>1</v>
      </c>
    </row>
    <row r="25" spans="1:23" ht="15" customHeight="1" x14ac:dyDescent="0.25">
      <c r="A25" s="31">
        <v>13</v>
      </c>
      <c r="B25" s="168" t="s">
        <v>310</v>
      </c>
      <c r="C25" s="169"/>
      <c r="D25" s="32" t="s">
        <v>106</v>
      </c>
      <c r="E25" s="32">
        <v>16</v>
      </c>
      <c r="F25" s="87" t="s">
        <v>105</v>
      </c>
      <c r="G25" s="88">
        <f t="shared" ref="G24:G25" si="11">J25*E25</f>
        <v>0.24</v>
      </c>
      <c r="H25" s="34"/>
      <c r="J25" s="63">
        <v>1.4999999999999999E-2</v>
      </c>
      <c r="K25" s="31">
        <v>13</v>
      </c>
      <c r="L25" s="161" t="str">
        <f t="shared" si="1"/>
        <v>Mengikuti Pelatihan Petugas Survei E-commerce Tahun 2022 (13-14 Juli 2022)</v>
      </c>
      <c r="M25" s="162"/>
      <c r="N25" s="32" t="str">
        <f t="shared" si="2"/>
        <v>Jam</v>
      </c>
      <c r="O25" s="32">
        <f t="shared" si="2"/>
        <v>16</v>
      </c>
      <c r="P25" s="32">
        <v>16</v>
      </c>
      <c r="Q25" s="35">
        <f t="shared" si="3"/>
        <v>100</v>
      </c>
      <c r="R25" s="35">
        <v>99</v>
      </c>
      <c r="S25" s="32" t="str">
        <f t="shared" si="4"/>
        <v>II.A.11</v>
      </c>
      <c r="T25" s="33">
        <f t="shared" si="7"/>
        <v>0.24</v>
      </c>
      <c r="U25" s="34"/>
      <c r="W25" s="63">
        <f t="shared" si="5"/>
        <v>1.4999999999999999E-2</v>
      </c>
    </row>
    <row r="26" spans="1:23" ht="15" customHeight="1" x14ac:dyDescent="0.25">
      <c r="A26" s="31">
        <v>14</v>
      </c>
      <c r="B26" s="178" t="s">
        <v>319</v>
      </c>
      <c r="C26" s="179"/>
      <c r="D26" s="32" t="s">
        <v>106</v>
      </c>
      <c r="E26" s="32">
        <v>2</v>
      </c>
      <c r="F26" s="87" t="s">
        <v>105</v>
      </c>
      <c r="G26" s="33">
        <f t="shared" ref="G26:G27" si="12">J26*E26</f>
        <v>0.03</v>
      </c>
      <c r="H26" s="34"/>
      <c r="J26" s="63">
        <v>1.4999999999999999E-2</v>
      </c>
      <c r="K26" s="31">
        <v>14</v>
      </c>
      <c r="L26" s="180" t="str">
        <f t="shared" si="1"/>
        <v>Mengikuti Briefing Pengumpulan Data Administratif 
SISKEUDES dan BUMD (14 Juli 2022)</v>
      </c>
      <c r="M26" s="181"/>
      <c r="N26" s="32" t="str">
        <f t="shared" si="2"/>
        <v>Jam</v>
      </c>
      <c r="O26" s="32">
        <f t="shared" si="2"/>
        <v>2</v>
      </c>
      <c r="P26" s="32">
        <v>2</v>
      </c>
      <c r="Q26" s="35">
        <f t="shared" si="3"/>
        <v>100</v>
      </c>
      <c r="R26" s="35">
        <v>99</v>
      </c>
      <c r="S26" s="32" t="str">
        <f t="shared" si="4"/>
        <v>II.A.11</v>
      </c>
      <c r="T26" s="33">
        <f t="shared" si="7"/>
        <v>0.03</v>
      </c>
      <c r="U26" s="34"/>
      <c r="W26" s="63">
        <f t="shared" si="5"/>
        <v>1.4999999999999999E-2</v>
      </c>
    </row>
    <row r="27" spans="1:23" ht="15" customHeight="1" x14ac:dyDescent="0.25">
      <c r="A27" s="31">
        <v>15</v>
      </c>
      <c r="B27" s="168" t="s">
        <v>314</v>
      </c>
      <c r="C27" s="169"/>
      <c r="D27" s="32" t="s">
        <v>106</v>
      </c>
      <c r="E27" s="32">
        <v>6</v>
      </c>
      <c r="F27" s="87" t="s">
        <v>17</v>
      </c>
      <c r="G27" s="33">
        <f t="shared" si="12"/>
        <v>0</v>
      </c>
      <c r="H27" s="34"/>
      <c r="J27" s="63">
        <v>0</v>
      </c>
      <c r="K27" s="31">
        <v>15</v>
      </c>
      <c r="L27" s="161" t="str">
        <f t="shared" si="1"/>
        <v>Rapat Sosialisasi Back Office (21/07/2022)</v>
      </c>
      <c r="M27" s="162"/>
      <c r="N27" s="32" t="str">
        <f t="shared" si="2"/>
        <v>Jam</v>
      </c>
      <c r="O27" s="32">
        <f t="shared" si="2"/>
        <v>6</v>
      </c>
      <c r="P27" s="32">
        <v>6</v>
      </c>
      <c r="Q27" s="35">
        <f t="shared" si="3"/>
        <v>100</v>
      </c>
      <c r="R27" s="35">
        <v>99</v>
      </c>
      <c r="S27" s="32" t="str">
        <f t="shared" si="4"/>
        <v>-</v>
      </c>
      <c r="T27" s="33">
        <f t="shared" si="7"/>
        <v>0</v>
      </c>
      <c r="U27" s="34"/>
      <c r="W27" s="63">
        <f t="shared" si="5"/>
        <v>0</v>
      </c>
    </row>
    <row r="28" spans="1:23" ht="15" customHeight="1" x14ac:dyDescent="0.25">
      <c r="A28" s="31">
        <v>16</v>
      </c>
      <c r="B28" s="168" t="s">
        <v>320</v>
      </c>
      <c r="C28" s="169"/>
      <c r="D28" s="32" t="s">
        <v>290</v>
      </c>
      <c r="E28" s="32">
        <v>1</v>
      </c>
      <c r="F28" s="87" t="s">
        <v>17</v>
      </c>
      <c r="G28" s="33">
        <f t="shared" ref="G28:G34" si="13">J28*E28</f>
        <v>0</v>
      </c>
      <c r="H28" s="34"/>
      <c r="J28" s="63">
        <v>0</v>
      </c>
      <c r="K28" s="31">
        <v>16</v>
      </c>
      <c r="L28" s="161" t="str">
        <f>B28</f>
        <v>Rapat dalam rangka Persiapan Pengusulan Satker WBK/WBBM Tahun 2022 (18 Juli 2022)</v>
      </c>
      <c r="M28" s="162"/>
      <c r="N28" s="32" t="str">
        <f t="shared" si="2"/>
        <v>Rapat</v>
      </c>
      <c r="O28" s="32">
        <f t="shared" si="2"/>
        <v>1</v>
      </c>
      <c r="P28" s="32">
        <v>1</v>
      </c>
      <c r="Q28" s="35">
        <f t="shared" si="3"/>
        <v>100</v>
      </c>
      <c r="R28" s="35">
        <v>99</v>
      </c>
      <c r="S28" s="32" t="str">
        <f t="shared" si="4"/>
        <v>-</v>
      </c>
      <c r="T28" s="33">
        <f t="shared" si="7"/>
        <v>0</v>
      </c>
      <c r="U28" s="34"/>
      <c r="W28" s="63">
        <v>0</v>
      </c>
    </row>
    <row r="29" spans="1:23" ht="15" customHeight="1" x14ac:dyDescent="0.25">
      <c r="A29" s="31">
        <v>17</v>
      </c>
      <c r="B29" s="168" t="s">
        <v>312</v>
      </c>
      <c r="C29" s="169"/>
      <c r="D29" s="32" t="s">
        <v>124</v>
      </c>
      <c r="E29" s="32">
        <v>2</v>
      </c>
      <c r="F29" s="87" t="s">
        <v>17</v>
      </c>
      <c r="G29" s="33">
        <f t="shared" si="13"/>
        <v>0</v>
      </c>
      <c r="H29" s="34"/>
      <c r="J29" s="63"/>
      <c r="K29" s="31">
        <v>17</v>
      </c>
      <c r="L29" s="161" t="str">
        <f t="shared" si="1"/>
        <v>Koordinasi dengan Kantor Wilayah Bea Cukai Jambi (11 &amp; 27 Juli 2022)</v>
      </c>
      <c r="M29" s="162"/>
      <c r="N29" s="32" t="str">
        <f t="shared" ref="N29:O34" si="14">D29</f>
        <v>Kali</v>
      </c>
      <c r="O29" s="32">
        <f t="shared" si="14"/>
        <v>2</v>
      </c>
      <c r="P29" s="32">
        <v>2</v>
      </c>
      <c r="Q29" s="35">
        <f t="shared" si="3"/>
        <v>100</v>
      </c>
      <c r="R29" s="35">
        <v>99</v>
      </c>
      <c r="S29" s="32" t="str">
        <f t="shared" si="4"/>
        <v>-</v>
      </c>
      <c r="T29" s="33">
        <f t="shared" si="7"/>
        <v>0</v>
      </c>
      <c r="U29" s="34"/>
      <c r="W29" s="63">
        <f t="shared" si="5"/>
        <v>0</v>
      </c>
    </row>
    <row r="30" spans="1:23" ht="15" customHeight="1" x14ac:dyDescent="0.25">
      <c r="A30" s="31">
        <v>18</v>
      </c>
      <c r="B30" s="168" t="s">
        <v>313</v>
      </c>
      <c r="C30" s="169"/>
      <c r="D30" s="32" t="s">
        <v>127</v>
      </c>
      <c r="E30" s="32">
        <v>1</v>
      </c>
      <c r="F30" s="87" t="s">
        <v>292</v>
      </c>
      <c r="G30" s="33">
        <f t="shared" si="13"/>
        <v>2</v>
      </c>
      <c r="H30" s="34"/>
      <c r="J30" s="63">
        <v>2</v>
      </c>
      <c r="K30" s="31">
        <v>18</v>
      </c>
      <c r="L30" s="161" t="str">
        <f t="shared" si="1"/>
        <v>Menyusun Publikasi NTP dan Inflasi Perdesaan Provinsi Jambi 2021 Rilis ARC 12 Juli 2022</v>
      </c>
      <c r="M30" s="162"/>
      <c r="N30" s="32" t="str">
        <f t="shared" si="14"/>
        <v>Buku</v>
      </c>
      <c r="O30" s="32">
        <f t="shared" si="14"/>
        <v>1</v>
      </c>
      <c r="P30" s="32">
        <v>1</v>
      </c>
      <c r="Q30" s="35">
        <f t="shared" si="3"/>
        <v>100</v>
      </c>
      <c r="R30" s="35">
        <v>99</v>
      </c>
      <c r="S30" s="32" t="str">
        <f t="shared" si="4"/>
        <v xml:space="preserve">II.D.3.b. </v>
      </c>
      <c r="T30" s="33">
        <f t="shared" si="7"/>
        <v>2</v>
      </c>
      <c r="U30" s="34"/>
      <c r="W30" s="63">
        <f t="shared" si="5"/>
        <v>2</v>
      </c>
    </row>
    <row r="31" spans="1:23" ht="15" customHeight="1" x14ac:dyDescent="0.25">
      <c r="A31" s="31">
        <v>19</v>
      </c>
      <c r="B31" s="168" t="s">
        <v>317</v>
      </c>
      <c r="C31" s="169"/>
      <c r="D31" s="32" t="s">
        <v>106</v>
      </c>
      <c r="E31" s="32">
        <v>3</v>
      </c>
      <c r="F31" s="87" t="s">
        <v>17</v>
      </c>
      <c r="G31" s="33">
        <f t="shared" si="13"/>
        <v>0</v>
      </c>
      <c r="H31" s="34"/>
      <c r="J31" s="63"/>
      <c r="K31" s="31">
        <v>19</v>
      </c>
      <c r="L31" s="161" t="str">
        <f t="shared" ref="L31:L32" si="15">B31</f>
        <v>Mengikuti Rapat Anggaran Triwulan II (7 Juli 2022)</v>
      </c>
      <c r="M31" s="162"/>
      <c r="N31" s="32" t="str">
        <f t="shared" si="14"/>
        <v>Jam</v>
      </c>
      <c r="O31" s="32">
        <f t="shared" si="14"/>
        <v>3</v>
      </c>
      <c r="P31" s="32">
        <v>3</v>
      </c>
      <c r="Q31" s="35">
        <f t="shared" si="3"/>
        <v>100</v>
      </c>
      <c r="R31" s="35">
        <v>99</v>
      </c>
      <c r="S31" s="32" t="str">
        <f t="shared" si="4"/>
        <v>-</v>
      </c>
      <c r="T31" s="33">
        <f t="shared" si="7"/>
        <v>0</v>
      </c>
      <c r="U31" s="34"/>
      <c r="W31" s="63">
        <v>0</v>
      </c>
    </row>
    <row r="32" spans="1:23" ht="15" customHeight="1" x14ac:dyDescent="0.25">
      <c r="A32" s="31">
        <v>20</v>
      </c>
      <c r="B32" s="168" t="s">
        <v>325</v>
      </c>
      <c r="C32" s="169"/>
      <c r="D32" s="32" t="s">
        <v>321</v>
      </c>
      <c r="E32" s="32">
        <v>1</v>
      </c>
      <c r="F32" s="87" t="s">
        <v>17</v>
      </c>
      <c r="G32" s="33">
        <f t="shared" si="13"/>
        <v>0</v>
      </c>
      <c r="H32" s="34"/>
      <c r="J32" s="63"/>
      <c r="K32" s="31">
        <v>20</v>
      </c>
      <c r="L32" s="161" t="str">
        <f t="shared" si="15"/>
        <v>Membuat pengajuan pencairan honor penggantian gabah dan beras</v>
      </c>
      <c r="M32" s="162"/>
      <c r="N32" s="32" t="str">
        <f t="shared" si="14"/>
        <v xml:space="preserve">Surat </v>
      </c>
      <c r="O32" s="32">
        <f t="shared" si="14"/>
        <v>1</v>
      </c>
      <c r="P32" s="32">
        <v>1</v>
      </c>
      <c r="Q32" s="35">
        <f t="shared" si="3"/>
        <v>100</v>
      </c>
      <c r="R32" s="35">
        <v>99</v>
      </c>
      <c r="S32" s="32" t="str">
        <f t="shared" si="4"/>
        <v>-</v>
      </c>
      <c r="T32" s="33">
        <f t="shared" si="7"/>
        <v>0</v>
      </c>
      <c r="U32" s="34"/>
      <c r="W32" s="63">
        <v>0</v>
      </c>
    </row>
    <row r="33" spans="1:23" ht="15" customHeight="1" x14ac:dyDescent="0.25">
      <c r="A33" s="31">
        <v>21</v>
      </c>
      <c r="B33" s="168" t="s">
        <v>318</v>
      </c>
      <c r="C33" s="169"/>
      <c r="D33" s="32" t="s">
        <v>106</v>
      </c>
      <c r="E33" s="32">
        <v>3</v>
      </c>
      <c r="F33" s="87" t="s">
        <v>17</v>
      </c>
      <c r="G33" s="33">
        <f t="shared" si="13"/>
        <v>0</v>
      </c>
      <c r="H33" s="34"/>
      <c r="J33" s="63"/>
      <c r="K33" s="31">
        <v>21</v>
      </c>
      <c r="L33" s="161" t="str">
        <f t="shared" si="1"/>
        <v>Mengikuti Rapat Capaian FRA Triwulan II  (13 Juli 2022)</v>
      </c>
      <c r="M33" s="162"/>
      <c r="N33" s="32" t="str">
        <f t="shared" si="14"/>
        <v>Jam</v>
      </c>
      <c r="O33" s="32">
        <f t="shared" si="14"/>
        <v>3</v>
      </c>
      <c r="P33" s="32">
        <v>3</v>
      </c>
      <c r="Q33" s="35">
        <f t="shared" si="3"/>
        <v>100</v>
      </c>
      <c r="R33" s="35">
        <v>99</v>
      </c>
      <c r="S33" s="32" t="str">
        <f t="shared" si="4"/>
        <v>-</v>
      </c>
      <c r="T33" s="33">
        <f t="shared" si="7"/>
        <v>0</v>
      </c>
      <c r="U33" s="34"/>
      <c r="W33" s="63">
        <f t="shared" si="5"/>
        <v>0</v>
      </c>
    </row>
    <row r="34" spans="1:23" ht="15" customHeight="1" x14ac:dyDescent="0.25">
      <c r="A34" s="31">
        <v>22</v>
      </c>
      <c r="B34" s="168" t="s">
        <v>322</v>
      </c>
      <c r="C34" s="169"/>
      <c r="D34" s="32" t="s">
        <v>324</v>
      </c>
      <c r="E34" s="32">
        <v>1</v>
      </c>
      <c r="F34" s="87" t="s">
        <v>323</v>
      </c>
      <c r="G34" s="33">
        <f t="shared" si="13"/>
        <v>1.5</v>
      </c>
      <c r="H34" s="34"/>
      <c r="J34" s="63">
        <v>1.5</v>
      </c>
      <c r="K34" s="31">
        <v>22</v>
      </c>
      <c r="L34" s="161" t="str">
        <f t="shared" ref="L34" si="16">B34</f>
        <v>Menelaah informasi pendukung pada analisi NTP Juli 2022</v>
      </c>
      <c r="M34" s="162"/>
      <c r="N34" s="32" t="str">
        <f t="shared" si="14"/>
        <v xml:space="preserve">Bahan </v>
      </c>
      <c r="O34" s="32">
        <f t="shared" si="14"/>
        <v>1</v>
      </c>
      <c r="P34" s="32">
        <v>1</v>
      </c>
      <c r="Q34" s="35">
        <f t="shared" si="3"/>
        <v>100</v>
      </c>
      <c r="R34" s="35">
        <v>99</v>
      </c>
      <c r="S34" s="32" t="str">
        <f t="shared" si="4"/>
        <v>II.A.2</v>
      </c>
      <c r="T34" s="33">
        <f t="shared" si="7"/>
        <v>1.5</v>
      </c>
      <c r="U34" s="34"/>
      <c r="W34" s="63">
        <v>1.5</v>
      </c>
    </row>
    <row r="35" spans="1:23" ht="15" customHeight="1" x14ac:dyDescent="0.25">
      <c r="A35" s="31"/>
      <c r="B35" s="182"/>
      <c r="C35" s="183"/>
      <c r="D35" s="32"/>
      <c r="E35" s="32"/>
      <c r="F35" s="87"/>
      <c r="G35" s="33"/>
      <c r="H35" s="34"/>
      <c r="J35" s="63"/>
      <c r="K35" s="31"/>
      <c r="L35" s="115"/>
      <c r="M35" s="116"/>
      <c r="N35" s="32"/>
      <c r="O35" s="32"/>
      <c r="P35" s="32"/>
      <c r="Q35" s="35"/>
      <c r="R35" s="35"/>
      <c r="S35" s="32"/>
      <c r="T35" s="33"/>
      <c r="U35" s="34"/>
      <c r="W35" s="63"/>
    </row>
    <row r="36" spans="1:23" ht="15" hidden="1" x14ac:dyDescent="0.25">
      <c r="A36" s="31">
        <v>23</v>
      </c>
      <c r="B36" s="168"/>
      <c r="C36" s="169"/>
      <c r="D36" s="32" t="s">
        <v>106</v>
      </c>
      <c r="E36" s="32"/>
      <c r="F36" s="32" t="s">
        <v>17</v>
      </c>
      <c r="G36" s="33">
        <f t="shared" ref="G36:G44" si="17">J36*E36</f>
        <v>0</v>
      </c>
      <c r="H36" s="34"/>
      <c r="J36" s="63"/>
      <c r="K36" s="31">
        <v>20</v>
      </c>
      <c r="L36" s="167">
        <f t="shared" si="1"/>
        <v>0</v>
      </c>
      <c r="M36" s="164"/>
      <c r="N36" s="32" t="str">
        <f t="shared" ref="N36:O44" si="18">D36</f>
        <v>Jam</v>
      </c>
      <c r="O36" s="32">
        <f t="shared" si="18"/>
        <v>0</v>
      </c>
      <c r="P36" s="32"/>
      <c r="Q36" s="35">
        <f t="shared" ref="Q36:Q44" si="19">IF(O36=0,IF(P36=0,0,1),IF(P36&gt;O36,1,P36/O36))*100</f>
        <v>0</v>
      </c>
      <c r="R36" s="35"/>
      <c r="S36" s="32" t="str">
        <f t="shared" ref="S36:S44" si="20">F36</f>
        <v>-</v>
      </c>
      <c r="T36" s="33">
        <f t="shared" ref="T36:T44" si="21">+W36*P36</f>
        <v>0</v>
      </c>
      <c r="U36" s="34"/>
      <c r="W36" s="63">
        <f t="shared" si="5"/>
        <v>0</v>
      </c>
    </row>
    <row r="37" spans="1:23" ht="14.25" hidden="1" customHeight="1" x14ac:dyDescent="0.25">
      <c r="A37" s="31">
        <v>24</v>
      </c>
      <c r="B37" s="168"/>
      <c r="C37" s="169"/>
      <c r="D37" s="32" t="s">
        <v>108</v>
      </c>
      <c r="E37" s="32"/>
      <c r="F37" s="32" t="s">
        <v>17</v>
      </c>
      <c r="G37" s="33">
        <f t="shared" si="17"/>
        <v>0</v>
      </c>
      <c r="H37" s="34"/>
      <c r="J37" s="63"/>
      <c r="K37" s="31">
        <v>21</v>
      </c>
      <c r="L37" s="165">
        <f t="shared" si="1"/>
        <v>0</v>
      </c>
      <c r="M37" s="166"/>
      <c r="N37" s="32" t="str">
        <f t="shared" si="18"/>
        <v xml:space="preserve">hari </v>
      </c>
      <c r="O37" s="32">
        <f t="shared" si="18"/>
        <v>0</v>
      </c>
      <c r="P37" s="32"/>
      <c r="Q37" s="35">
        <f t="shared" si="19"/>
        <v>0</v>
      </c>
      <c r="R37" s="35"/>
      <c r="S37" s="32" t="str">
        <f t="shared" si="20"/>
        <v>-</v>
      </c>
      <c r="T37" s="33">
        <f t="shared" si="21"/>
        <v>0</v>
      </c>
      <c r="U37" s="34"/>
      <c r="W37" s="63">
        <f t="shared" si="5"/>
        <v>0</v>
      </c>
    </row>
    <row r="38" spans="1:23" ht="15" hidden="1" x14ac:dyDescent="0.25">
      <c r="A38" s="31">
        <v>25</v>
      </c>
      <c r="B38" s="165"/>
      <c r="C38" s="166"/>
      <c r="D38" s="32" t="s">
        <v>53</v>
      </c>
      <c r="E38" s="32"/>
      <c r="F38" s="32" t="s">
        <v>17</v>
      </c>
      <c r="G38" s="33">
        <f t="shared" si="17"/>
        <v>0</v>
      </c>
      <c r="H38" s="34"/>
      <c r="J38" s="63"/>
      <c r="K38" s="31">
        <v>22</v>
      </c>
      <c r="L38" s="167">
        <f t="shared" si="1"/>
        <v>0</v>
      </c>
      <c r="M38" s="164"/>
      <c r="N38" s="32" t="str">
        <f t="shared" si="18"/>
        <v>hari</v>
      </c>
      <c r="O38" s="32">
        <f t="shared" si="18"/>
        <v>0</v>
      </c>
      <c r="P38" s="32"/>
      <c r="Q38" s="35">
        <f t="shared" si="19"/>
        <v>0</v>
      </c>
      <c r="R38" s="35"/>
      <c r="S38" s="32" t="str">
        <f t="shared" si="20"/>
        <v>-</v>
      </c>
      <c r="T38" s="33">
        <f t="shared" si="21"/>
        <v>0</v>
      </c>
      <c r="U38" s="34"/>
      <c r="W38" s="63">
        <f t="shared" si="5"/>
        <v>0</v>
      </c>
    </row>
    <row r="39" spans="1:23" ht="15" hidden="1" x14ac:dyDescent="0.25">
      <c r="A39" s="31">
        <v>26</v>
      </c>
      <c r="B39" s="184"/>
      <c r="C39" s="166"/>
      <c r="D39" s="32" t="s">
        <v>106</v>
      </c>
      <c r="E39" s="32"/>
      <c r="F39" s="32" t="s">
        <v>17</v>
      </c>
      <c r="G39" s="33">
        <f t="shared" si="17"/>
        <v>0</v>
      </c>
      <c r="H39" s="34"/>
      <c r="J39" s="63"/>
      <c r="K39" s="31">
        <v>23</v>
      </c>
      <c r="L39" s="167">
        <f t="shared" si="1"/>
        <v>0</v>
      </c>
      <c r="M39" s="164"/>
      <c r="N39" s="32" t="str">
        <f t="shared" si="18"/>
        <v>Jam</v>
      </c>
      <c r="O39" s="32">
        <f t="shared" si="18"/>
        <v>0</v>
      </c>
      <c r="P39" s="32"/>
      <c r="Q39" s="35">
        <f t="shared" si="19"/>
        <v>0</v>
      </c>
      <c r="R39" s="35"/>
      <c r="S39" s="32" t="str">
        <f t="shared" si="20"/>
        <v>-</v>
      </c>
      <c r="T39" s="33">
        <f t="shared" si="21"/>
        <v>0</v>
      </c>
      <c r="U39" s="34"/>
      <c r="W39" s="63">
        <f t="shared" si="5"/>
        <v>0</v>
      </c>
    </row>
    <row r="40" spans="1:23" ht="14.25" hidden="1" customHeight="1" x14ac:dyDescent="0.25">
      <c r="A40" s="31">
        <v>27</v>
      </c>
      <c r="B40" s="184"/>
      <c r="C40" s="166"/>
      <c r="D40" s="32" t="s">
        <v>53</v>
      </c>
      <c r="E40" s="32"/>
      <c r="F40" s="32" t="s">
        <v>17</v>
      </c>
      <c r="G40" s="33">
        <f t="shared" si="17"/>
        <v>0</v>
      </c>
      <c r="H40" s="34"/>
      <c r="J40" s="63"/>
      <c r="K40" s="31">
        <v>24</v>
      </c>
      <c r="L40" s="165">
        <f t="shared" si="1"/>
        <v>0</v>
      </c>
      <c r="M40" s="166"/>
      <c r="N40" s="32" t="str">
        <f t="shared" si="18"/>
        <v>hari</v>
      </c>
      <c r="O40" s="32">
        <f t="shared" si="18"/>
        <v>0</v>
      </c>
      <c r="P40" s="32"/>
      <c r="Q40" s="35">
        <f t="shared" si="19"/>
        <v>0</v>
      </c>
      <c r="R40" s="35"/>
      <c r="S40" s="32" t="str">
        <f t="shared" si="20"/>
        <v>-</v>
      </c>
      <c r="T40" s="33">
        <f t="shared" si="21"/>
        <v>0</v>
      </c>
      <c r="U40" s="34"/>
      <c r="W40" s="63">
        <f t="shared" si="5"/>
        <v>0</v>
      </c>
    </row>
    <row r="41" spans="1:23" ht="25.5" hidden="1" customHeight="1" x14ac:dyDescent="0.25">
      <c r="A41" s="31">
        <v>28</v>
      </c>
      <c r="B41" s="81"/>
      <c r="C41" s="92"/>
      <c r="D41" s="32"/>
      <c r="E41" s="32"/>
      <c r="F41" s="32"/>
      <c r="G41" s="33">
        <f t="shared" si="17"/>
        <v>0</v>
      </c>
      <c r="H41" s="34"/>
      <c r="J41" s="63"/>
      <c r="K41" s="31">
        <v>25</v>
      </c>
      <c r="L41" s="167">
        <f t="shared" si="1"/>
        <v>0</v>
      </c>
      <c r="M41" s="164"/>
      <c r="N41" s="32">
        <f t="shared" si="18"/>
        <v>0</v>
      </c>
      <c r="O41" s="32">
        <f t="shared" si="18"/>
        <v>0</v>
      </c>
      <c r="P41" s="32"/>
      <c r="Q41" s="35">
        <f t="shared" si="19"/>
        <v>0</v>
      </c>
      <c r="R41" s="35"/>
      <c r="S41" s="32">
        <f t="shared" si="20"/>
        <v>0</v>
      </c>
      <c r="T41" s="33">
        <f t="shared" si="21"/>
        <v>0</v>
      </c>
      <c r="U41" s="34"/>
      <c r="W41" s="63">
        <f t="shared" si="5"/>
        <v>0</v>
      </c>
    </row>
    <row r="42" spans="1:23" ht="25.5" hidden="1" customHeight="1" x14ac:dyDescent="0.25">
      <c r="A42" s="31">
        <v>29</v>
      </c>
      <c r="B42" s="81"/>
      <c r="C42" s="93"/>
      <c r="D42" s="32"/>
      <c r="E42" s="32"/>
      <c r="F42" s="32" t="s">
        <v>17</v>
      </c>
      <c r="G42" s="33">
        <f t="shared" si="17"/>
        <v>0</v>
      </c>
      <c r="H42" s="34"/>
      <c r="J42" s="63"/>
      <c r="K42" s="31">
        <v>26</v>
      </c>
      <c r="L42" s="167">
        <f t="shared" si="1"/>
        <v>0</v>
      </c>
      <c r="M42" s="164"/>
      <c r="N42" s="32">
        <f t="shared" si="18"/>
        <v>0</v>
      </c>
      <c r="O42" s="32">
        <f t="shared" si="18"/>
        <v>0</v>
      </c>
      <c r="P42" s="32"/>
      <c r="Q42" s="35">
        <f t="shared" si="19"/>
        <v>0</v>
      </c>
      <c r="R42" s="35"/>
      <c r="S42" s="32" t="str">
        <f t="shared" si="20"/>
        <v>-</v>
      </c>
      <c r="T42" s="33">
        <f t="shared" si="21"/>
        <v>0</v>
      </c>
      <c r="U42" s="34"/>
      <c r="W42" s="63">
        <f t="shared" si="5"/>
        <v>0</v>
      </c>
    </row>
    <row r="43" spans="1:23" ht="25.5" hidden="1" customHeight="1" x14ac:dyDescent="0.25">
      <c r="A43" s="31">
        <v>30</v>
      </c>
      <c r="B43" s="81"/>
      <c r="C43" s="93"/>
      <c r="D43" s="32"/>
      <c r="E43" s="32"/>
      <c r="F43" s="32" t="s">
        <v>17</v>
      </c>
      <c r="G43" s="33">
        <f t="shared" si="17"/>
        <v>0</v>
      </c>
      <c r="H43" s="34"/>
      <c r="J43" s="63"/>
      <c r="K43" s="31">
        <v>27</v>
      </c>
      <c r="L43" s="167">
        <f t="shared" si="1"/>
        <v>0</v>
      </c>
      <c r="M43" s="164"/>
      <c r="N43" s="32">
        <f t="shared" si="18"/>
        <v>0</v>
      </c>
      <c r="O43" s="32">
        <f t="shared" si="18"/>
        <v>0</v>
      </c>
      <c r="P43" s="32"/>
      <c r="Q43" s="35">
        <f t="shared" si="19"/>
        <v>0</v>
      </c>
      <c r="R43" s="35"/>
      <c r="S43" s="32" t="str">
        <f t="shared" si="20"/>
        <v>-</v>
      </c>
      <c r="T43" s="33">
        <f t="shared" si="21"/>
        <v>0</v>
      </c>
      <c r="U43" s="34"/>
      <c r="W43" s="63">
        <f t="shared" si="5"/>
        <v>0</v>
      </c>
    </row>
    <row r="44" spans="1:23" ht="15" hidden="1" x14ac:dyDescent="0.25">
      <c r="A44" s="31">
        <v>30</v>
      </c>
      <c r="B44" s="81"/>
      <c r="C44" s="93"/>
      <c r="D44" s="32"/>
      <c r="E44" s="32"/>
      <c r="F44" s="32"/>
      <c r="G44" s="33">
        <f t="shared" si="17"/>
        <v>0</v>
      </c>
      <c r="H44" s="34"/>
      <c r="J44" s="63"/>
      <c r="K44" s="31">
        <v>28</v>
      </c>
      <c r="L44" s="167">
        <f t="shared" si="1"/>
        <v>0</v>
      </c>
      <c r="M44" s="164"/>
      <c r="N44" s="32">
        <f t="shared" si="18"/>
        <v>0</v>
      </c>
      <c r="O44" s="32">
        <f t="shared" si="18"/>
        <v>0</v>
      </c>
      <c r="P44" s="32"/>
      <c r="Q44" s="35">
        <f t="shared" si="19"/>
        <v>0</v>
      </c>
      <c r="R44" s="35"/>
      <c r="S44" s="32">
        <f t="shared" si="20"/>
        <v>0</v>
      </c>
      <c r="T44" s="33">
        <f t="shared" si="21"/>
        <v>0</v>
      </c>
      <c r="U44" s="34"/>
      <c r="W44" s="63">
        <f t="shared" si="5"/>
        <v>0</v>
      </c>
    </row>
    <row r="45" spans="1:23" ht="6" customHeight="1" x14ac:dyDescent="0.25">
      <c r="A45" s="31"/>
      <c r="B45" s="161"/>
      <c r="C45" s="162"/>
      <c r="D45" s="32"/>
      <c r="E45" s="32"/>
      <c r="F45" s="32"/>
      <c r="G45" s="35"/>
      <c r="H45" s="34"/>
      <c r="J45" s="63"/>
      <c r="K45" s="31"/>
      <c r="L45" s="161"/>
      <c r="M45" s="162"/>
      <c r="N45" s="32"/>
      <c r="O45" s="32"/>
      <c r="P45" s="32"/>
      <c r="Q45" s="35"/>
      <c r="R45" s="35"/>
      <c r="S45" s="32"/>
      <c r="T45" s="35"/>
      <c r="U45" s="34"/>
      <c r="W45" s="63"/>
    </row>
    <row r="46" spans="1:23" s="25" customFormat="1" ht="15" customHeight="1" x14ac:dyDescent="0.2">
      <c r="A46" s="185" t="s">
        <v>38</v>
      </c>
      <c r="B46" s="186"/>
      <c r="C46" s="187"/>
      <c r="D46" s="42"/>
      <c r="E46" s="42"/>
      <c r="F46" s="42"/>
      <c r="G46" s="42"/>
      <c r="H46" s="42"/>
      <c r="J46" s="63"/>
      <c r="K46" s="170" t="s">
        <v>38</v>
      </c>
      <c r="L46" s="171"/>
      <c r="M46" s="172"/>
      <c r="N46" s="42"/>
      <c r="O46" s="42"/>
      <c r="P46" s="42"/>
      <c r="Q46" s="42"/>
      <c r="R46" s="42"/>
      <c r="S46" s="42"/>
      <c r="T46" s="42"/>
      <c r="U46" s="42"/>
      <c r="W46" s="63"/>
    </row>
    <row r="47" spans="1:23" s="25" customFormat="1" ht="15" customHeight="1" x14ac:dyDescent="0.25">
      <c r="A47" s="94">
        <v>1</v>
      </c>
      <c r="B47" s="95" t="s">
        <v>309</v>
      </c>
      <c r="C47" s="96"/>
      <c r="D47" s="36" t="s">
        <v>17</v>
      </c>
      <c r="E47" s="36" t="s">
        <v>17</v>
      </c>
      <c r="F47" s="35" t="s">
        <v>17</v>
      </c>
      <c r="G47" s="35" t="s">
        <v>17</v>
      </c>
      <c r="H47" s="42"/>
      <c r="J47" s="63"/>
      <c r="K47" s="31">
        <v>1</v>
      </c>
      <c r="L47" s="161" t="str">
        <f>B47</f>
        <v>Menjadi Panitia Qurban BPS Provinsi Jambi 1443 H</v>
      </c>
      <c r="M47" s="162"/>
      <c r="N47" s="36" t="str">
        <f t="shared" ref="N47" si="22">D47</f>
        <v>-</v>
      </c>
      <c r="O47" s="36" t="str">
        <f t="shared" ref="O47" si="23">E47</f>
        <v>-</v>
      </c>
      <c r="P47" s="36" t="str">
        <f t="shared" ref="P47" si="24">F47</f>
        <v>-</v>
      </c>
      <c r="Q47" s="35" t="s">
        <v>17</v>
      </c>
      <c r="R47" s="35" t="s">
        <v>17</v>
      </c>
      <c r="S47" s="32" t="str">
        <f>F47</f>
        <v>-</v>
      </c>
      <c r="T47" s="33" t="s">
        <v>17</v>
      </c>
      <c r="U47" s="42"/>
      <c r="W47" s="63"/>
    </row>
    <row r="48" spans="1:23" ht="15" customHeight="1" x14ac:dyDescent="0.25">
      <c r="A48" s="75">
        <v>2</v>
      </c>
      <c r="B48" s="161" t="s">
        <v>114</v>
      </c>
      <c r="C48" s="162"/>
      <c r="D48" s="36" t="s">
        <v>17</v>
      </c>
      <c r="E48" s="36" t="s">
        <v>17</v>
      </c>
      <c r="F48" s="35" t="s">
        <v>17</v>
      </c>
      <c r="G48" s="35" t="s">
        <v>17</v>
      </c>
      <c r="H48" s="34"/>
      <c r="J48" s="63">
        <v>1</v>
      </c>
      <c r="K48" s="31">
        <v>2</v>
      </c>
      <c r="L48" s="161" t="str">
        <f>B48</f>
        <v>Menjadi anggota Tim Zona Integritas dan Reformasi Birokrasi</v>
      </c>
      <c r="M48" s="162"/>
      <c r="N48" s="36" t="str">
        <f t="shared" ref="N48:P48" si="25">D48</f>
        <v>-</v>
      </c>
      <c r="O48" s="36" t="str">
        <f t="shared" si="25"/>
        <v>-</v>
      </c>
      <c r="P48" s="36" t="str">
        <f t="shared" si="25"/>
        <v>-</v>
      </c>
      <c r="Q48" s="35" t="s">
        <v>17</v>
      </c>
      <c r="R48" s="35" t="s">
        <v>17</v>
      </c>
      <c r="S48" s="32" t="str">
        <f>F48</f>
        <v>-</v>
      </c>
      <c r="T48" s="33" t="s">
        <v>17</v>
      </c>
      <c r="U48" s="34"/>
      <c r="W48" s="63">
        <v>0</v>
      </c>
    </row>
    <row r="49" spans="1:23" ht="14.25" hidden="1" customHeight="1" x14ac:dyDescent="0.25">
      <c r="A49" s="31">
        <v>3</v>
      </c>
      <c r="B49" s="161"/>
      <c r="C49" s="162"/>
      <c r="D49" s="36"/>
      <c r="E49" s="36"/>
      <c r="F49" s="35"/>
      <c r="G49" s="35"/>
      <c r="H49" s="34"/>
      <c r="J49" s="63"/>
      <c r="K49" s="31">
        <v>3</v>
      </c>
      <c r="L49" s="161">
        <f>B49</f>
        <v>0</v>
      </c>
      <c r="M49" s="162"/>
      <c r="N49" s="36">
        <f>D49</f>
        <v>0</v>
      </c>
      <c r="O49" s="36">
        <f>E49</f>
        <v>0</v>
      </c>
      <c r="P49" s="36"/>
      <c r="Q49" s="35"/>
      <c r="R49" s="35"/>
      <c r="S49" s="35"/>
      <c r="T49" s="35"/>
      <c r="U49" s="34"/>
      <c r="W49" s="63"/>
    </row>
    <row r="50" spans="1:23" ht="14.25" hidden="1" customHeight="1" x14ac:dyDescent="0.25">
      <c r="A50" s="31">
        <v>4</v>
      </c>
      <c r="B50" s="161"/>
      <c r="C50" s="162"/>
      <c r="D50" s="36"/>
      <c r="E50" s="36"/>
      <c r="F50" s="35"/>
      <c r="G50" s="35"/>
      <c r="H50" s="34"/>
      <c r="J50" s="63"/>
      <c r="K50" s="31">
        <v>4</v>
      </c>
      <c r="L50" s="161">
        <f>B50</f>
        <v>0</v>
      </c>
      <c r="M50" s="162"/>
      <c r="N50" s="36">
        <f>D50</f>
        <v>0</v>
      </c>
      <c r="O50" s="36">
        <f>E50</f>
        <v>0</v>
      </c>
      <c r="P50" s="36"/>
      <c r="Q50" s="35"/>
      <c r="R50" s="35"/>
      <c r="S50" s="35"/>
      <c r="T50" s="35"/>
      <c r="U50" s="34"/>
      <c r="W50" s="63"/>
    </row>
    <row r="51" spans="1:23" ht="6.75" customHeight="1" x14ac:dyDescent="0.25">
      <c r="A51" s="31"/>
      <c r="B51" s="161"/>
      <c r="C51" s="162"/>
      <c r="D51" s="36"/>
      <c r="E51" s="36"/>
      <c r="F51" s="35"/>
      <c r="G51" s="35"/>
      <c r="H51" s="34"/>
      <c r="J51" s="63"/>
      <c r="K51" s="31"/>
      <c r="L51" s="161"/>
      <c r="M51" s="162"/>
      <c r="N51" s="36"/>
      <c r="O51" s="36"/>
      <c r="P51" s="36"/>
      <c r="Q51" s="35"/>
      <c r="R51" s="35"/>
      <c r="S51" s="35"/>
      <c r="T51" s="35"/>
      <c r="U51" s="34"/>
      <c r="W51" s="63"/>
    </row>
    <row r="52" spans="1:23" ht="3.75" customHeight="1" x14ac:dyDescent="0.25">
      <c r="A52" s="31"/>
      <c r="B52" s="37"/>
      <c r="C52" s="43"/>
      <c r="D52" s="36"/>
      <c r="E52" s="36"/>
      <c r="F52" s="35"/>
      <c r="G52" s="35"/>
      <c r="H52" s="34"/>
      <c r="J52" s="63"/>
      <c r="K52" s="31"/>
      <c r="L52" s="37"/>
      <c r="M52" s="43"/>
      <c r="N52" s="36"/>
      <c r="O52" s="36"/>
      <c r="P52" s="36"/>
      <c r="Q52" s="35"/>
      <c r="R52" s="35"/>
      <c r="S52" s="35"/>
      <c r="T52" s="35"/>
      <c r="U52" s="34"/>
      <c r="W52" s="63"/>
    </row>
    <row r="53" spans="1:23" x14ac:dyDescent="0.25">
      <c r="A53" s="144" t="s">
        <v>73</v>
      </c>
      <c r="B53" s="145"/>
      <c r="C53" s="145"/>
      <c r="D53" s="145"/>
      <c r="E53" s="145"/>
      <c r="F53" s="85"/>
      <c r="G53" s="45">
        <f>SUM(G12:G48)</f>
        <v>7.9620000000000006</v>
      </c>
      <c r="H53" s="46"/>
      <c r="J53" s="63"/>
      <c r="K53" s="144" t="s">
        <v>73</v>
      </c>
      <c r="L53" s="145"/>
      <c r="M53" s="145"/>
      <c r="N53" s="145"/>
      <c r="O53" s="145"/>
      <c r="P53" s="145"/>
      <c r="Q53" s="145"/>
      <c r="R53" s="146"/>
      <c r="S53" s="85"/>
      <c r="T53" s="45">
        <f>SUM(T13:T50)</f>
        <v>7.9620000000000006</v>
      </c>
      <c r="U53" s="46"/>
      <c r="W53" s="63"/>
    </row>
    <row r="54" spans="1:23" ht="13.5" customHeight="1" x14ac:dyDescent="0.25">
      <c r="A54" s="149"/>
      <c r="B54" s="149"/>
      <c r="C54" s="149"/>
      <c r="D54" s="149"/>
      <c r="E54" s="149"/>
      <c r="F54" s="47"/>
      <c r="G54" s="150"/>
      <c r="H54" s="152"/>
      <c r="K54" s="144" t="s">
        <v>28</v>
      </c>
      <c r="L54" s="145"/>
      <c r="M54" s="145"/>
      <c r="N54" s="145"/>
      <c r="O54" s="145"/>
      <c r="P54" s="146"/>
      <c r="Q54" s="45">
        <f>AVERAGE(Q12:Q35)</f>
        <v>100</v>
      </c>
      <c r="R54" s="45">
        <f>AVERAGE(R12:R35)</f>
        <v>99</v>
      </c>
      <c r="S54" s="48"/>
      <c r="T54" s="156"/>
      <c r="U54" s="154"/>
      <c r="W54" s="64"/>
    </row>
    <row r="55" spans="1:23" ht="13.5" customHeight="1" x14ac:dyDescent="0.25">
      <c r="A55" s="158"/>
      <c r="B55" s="158"/>
      <c r="C55" s="158"/>
      <c r="D55" s="158"/>
      <c r="E55" s="158"/>
      <c r="F55" s="86"/>
      <c r="G55" s="151"/>
      <c r="H55" s="153"/>
      <c r="K55" s="144" t="s">
        <v>29</v>
      </c>
      <c r="L55" s="145"/>
      <c r="M55" s="145"/>
      <c r="N55" s="145"/>
      <c r="O55" s="145"/>
      <c r="P55" s="146"/>
      <c r="Q55" s="159">
        <f>AVERAGE(Q54:R54)</f>
        <v>99.5</v>
      </c>
      <c r="R55" s="160"/>
      <c r="S55" s="50"/>
      <c r="T55" s="157"/>
      <c r="U55" s="155"/>
    </row>
    <row r="56" spans="1:23" s="25" customFormat="1" ht="5.25" customHeight="1" x14ac:dyDescent="0.25">
      <c r="A56" s="51"/>
      <c r="B56" s="51"/>
      <c r="C56" s="51"/>
      <c r="D56" s="51"/>
      <c r="E56" s="51"/>
      <c r="F56" s="52"/>
      <c r="G56" s="52"/>
      <c r="H56" s="53"/>
      <c r="K56" s="51"/>
      <c r="L56" s="51"/>
      <c r="M56" s="51"/>
      <c r="N56" s="51"/>
      <c r="O56" s="51"/>
      <c r="P56" s="51"/>
      <c r="Q56" s="52"/>
      <c r="R56" s="52"/>
      <c r="S56" s="52"/>
      <c r="T56" s="52"/>
      <c r="U56" s="53"/>
    </row>
    <row r="57" spans="1:23" ht="12.75" customHeight="1" x14ac:dyDescent="0.2">
      <c r="A57" s="54"/>
      <c r="B57" s="55" t="s">
        <v>103</v>
      </c>
      <c r="C57" s="56"/>
      <c r="D57" s="54"/>
      <c r="F57" s="54"/>
      <c r="G57" s="54"/>
      <c r="H57" s="57"/>
      <c r="K57" s="54"/>
      <c r="L57" s="58" t="s">
        <v>35</v>
      </c>
      <c r="M57" s="56"/>
      <c r="N57" s="54"/>
      <c r="Q57" s="54"/>
      <c r="R57" s="54"/>
      <c r="S57" s="54"/>
      <c r="T57" s="54"/>
      <c r="U57" s="57"/>
    </row>
    <row r="58" spans="1:23" x14ac:dyDescent="0.2">
      <c r="A58" s="54"/>
      <c r="B58" s="59" t="s">
        <v>272</v>
      </c>
      <c r="C58" s="60"/>
      <c r="D58" s="54"/>
      <c r="F58" s="54"/>
      <c r="G58" s="54"/>
      <c r="H58" s="57"/>
      <c r="K58" s="54"/>
      <c r="L58" s="59" t="s">
        <v>308</v>
      </c>
      <c r="M58" s="60"/>
      <c r="N58" s="54"/>
      <c r="Q58" s="54"/>
      <c r="R58" s="54"/>
      <c r="S58" s="54"/>
      <c r="T58" s="54"/>
      <c r="U58" s="57"/>
    </row>
    <row r="59" spans="1:23" ht="3" customHeight="1" x14ac:dyDescent="0.25">
      <c r="A59" s="54"/>
      <c r="B59" s="54"/>
      <c r="C59" s="54"/>
      <c r="D59" s="54"/>
      <c r="E59" s="54"/>
      <c r="F59" s="54"/>
      <c r="G59" s="54"/>
      <c r="H59" s="57"/>
      <c r="K59" s="54"/>
      <c r="L59" s="54"/>
      <c r="M59" s="54"/>
      <c r="N59" s="54"/>
      <c r="O59" s="54"/>
      <c r="P59" s="54"/>
      <c r="Q59" s="54"/>
      <c r="R59" s="54"/>
      <c r="S59" s="54"/>
      <c r="T59" s="54"/>
      <c r="U59" s="57"/>
    </row>
    <row r="60" spans="1:23" x14ac:dyDescent="0.25">
      <c r="A60" s="54"/>
      <c r="C60" s="60" t="s">
        <v>7</v>
      </c>
      <c r="D60" s="54"/>
      <c r="G60" s="60" t="s">
        <v>6</v>
      </c>
      <c r="K60" s="54"/>
      <c r="M60" s="60" t="s">
        <v>7</v>
      </c>
      <c r="N60" s="54"/>
      <c r="Q60" s="60"/>
      <c r="R60" s="60"/>
      <c r="T60" s="60" t="s">
        <v>6</v>
      </c>
      <c r="U60" s="57"/>
    </row>
    <row r="61" spans="1:23" ht="6.75" customHeight="1" x14ac:dyDescent="0.25">
      <c r="A61" s="54"/>
      <c r="C61" s="60"/>
      <c r="D61" s="54"/>
      <c r="G61" s="60"/>
      <c r="K61" s="54"/>
      <c r="M61" s="60"/>
      <c r="N61" s="54"/>
      <c r="Q61" s="60"/>
      <c r="R61" s="60"/>
      <c r="T61" s="60"/>
      <c r="U61" s="57"/>
    </row>
    <row r="62" spans="1:23" ht="6.75" customHeight="1" x14ac:dyDescent="0.25">
      <c r="A62" s="54"/>
      <c r="C62" s="60"/>
      <c r="D62" s="54"/>
      <c r="G62" s="60"/>
      <c r="K62" s="54"/>
      <c r="M62" s="60"/>
      <c r="N62" s="54"/>
      <c r="Q62" s="60"/>
      <c r="R62" s="60"/>
      <c r="T62" s="60"/>
      <c r="U62" s="57"/>
    </row>
    <row r="63" spans="1:23" ht="6.75" customHeight="1" x14ac:dyDescent="0.25">
      <c r="A63" s="54"/>
      <c r="C63" s="60"/>
      <c r="D63" s="54"/>
      <c r="G63" s="60"/>
      <c r="K63" s="54"/>
      <c r="M63" s="60"/>
      <c r="N63" s="54"/>
      <c r="Q63" s="60"/>
      <c r="R63" s="60"/>
      <c r="T63" s="60"/>
      <c r="U63" s="57"/>
    </row>
    <row r="64" spans="1:23" ht="6.75" customHeight="1" x14ac:dyDescent="0.25">
      <c r="A64" s="54"/>
      <c r="C64" s="60"/>
      <c r="D64" s="54"/>
      <c r="G64" s="60"/>
      <c r="K64" s="54"/>
      <c r="M64" s="60"/>
      <c r="N64" s="54"/>
      <c r="Q64" s="60"/>
      <c r="R64" s="60"/>
      <c r="T64" s="60"/>
      <c r="U64" s="57"/>
    </row>
    <row r="65" spans="1:21" ht="6.75" customHeight="1" x14ac:dyDescent="0.25">
      <c r="A65" s="54"/>
      <c r="C65" s="60"/>
      <c r="D65" s="54"/>
      <c r="G65" s="60"/>
      <c r="K65" s="54"/>
      <c r="M65" s="60"/>
      <c r="N65" s="54"/>
      <c r="Q65" s="60"/>
      <c r="R65" s="60"/>
      <c r="T65" s="60"/>
      <c r="U65" s="57"/>
    </row>
    <row r="66" spans="1:21" ht="6.75" customHeight="1" x14ac:dyDescent="0.25">
      <c r="A66" s="54"/>
      <c r="C66" s="60"/>
      <c r="D66" s="54"/>
      <c r="G66" s="60"/>
      <c r="K66" s="54"/>
      <c r="M66" s="60"/>
      <c r="N66" s="54"/>
      <c r="Q66" s="60"/>
      <c r="R66" s="60"/>
      <c r="T66" s="60"/>
      <c r="U66" s="57"/>
    </row>
    <row r="67" spans="1:21" ht="6.75" customHeight="1" x14ac:dyDescent="0.25">
      <c r="A67" s="54"/>
      <c r="C67" s="61"/>
      <c r="D67" s="54"/>
      <c r="G67" s="60"/>
      <c r="K67" s="54"/>
      <c r="M67" s="61"/>
      <c r="N67" s="54"/>
      <c r="Q67" s="60"/>
      <c r="R67" s="54"/>
      <c r="T67" s="60"/>
      <c r="U67" s="57"/>
    </row>
    <row r="68" spans="1:21" x14ac:dyDescent="0.25">
      <c r="A68" s="54"/>
      <c r="C68" s="60" t="s">
        <v>121</v>
      </c>
      <c r="D68" s="54"/>
      <c r="G68" s="60" t="s">
        <v>188</v>
      </c>
      <c r="K68" s="54"/>
      <c r="M68" s="60" t="str">
        <f>C68</f>
        <v>(Budi Hartono,S.ST, M.Si)</v>
      </c>
      <c r="N68" s="54"/>
      <c r="Q68" s="60"/>
      <c r="R68" s="60"/>
      <c r="T68" s="60" t="str">
        <f>G68</f>
        <v>(Susiawati Kristiarini, SST)</v>
      </c>
      <c r="U68" s="57"/>
    </row>
    <row r="69" spans="1:21" x14ac:dyDescent="0.25">
      <c r="A69" s="54"/>
      <c r="C69" s="60" t="s">
        <v>122</v>
      </c>
      <c r="D69" s="54"/>
      <c r="G69" s="60" t="s">
        <v>189</v>
      </c>
      <c r="K69" s="54"/>
      <c r="M69" s="60" t="str">
        <f>C69</f>
        <v>NIP. 19840702 200902 1 001</v>
      </c>
      <c r="N69" s="54"/>
      <c r="Q69" s="60"/>
      <c r="R69" s="60"/>
      <c r="T69" s="60" t="str">
        <f>G69</f>
        <v>NIP. 19761203 199901 2 001</v>
      </c>
      <c r="U69" s="57"/>
    </row>
    <row r="70" spans="1:21" x14ac:dyDescent="0.25">
      <c r="A70" s="54"/>
      <c r="B70" s="54"/>
      <c r="C70" s="54"/>
      <c r="D70" s="54"/>
      <c r="E70" s="54"/>
      <c r="F70" s="54"/>
      <c r="G70" s="54"/>
      <c r="H70" s="57"/>
      <c r="K70" s="54"/>
      <c r="L70" s="54"/>
      <c r="M70" s="54"/>
      <c r="N70" s="54"/>
      <c r="O70" s="54"/>
      <c r="P70" s="54"/>
      <c r="Q70" s="54"/>
      <c r="R70" s="54"/>
      <c r="S70" s="54"/>
      <c r="T70" s="54"/>
      <c r="U70" s="57"/>
    </row>
    <row r="71" spans="1:21" x14ac:dyDescent="0.2">
      <c r="G71" s="62"/>
    </row>
  </sheetData>
  <mergeCells count="94">
    <mergeCell ref="U54:U55"/>
    <mergeCell ref="A55:E55"/>
    <mergeCell ref="K55:P55"/>
    <mergeCell ref="Q55:R55"/>
    <mergeCell ref="B50:C50"/>
    <mergeCell ref="L50:M50"/>
    <mergeCell ref="B51:C51"/>
    <mergeCell ref="L51:M51"/>
    <mergeCell ref="A53:E53"/>
    <mergeCell ref="K53:R53"/>
    <mergeCell ref="A54:E54"/>
    <mergeCell ref="G54:G55"/>
    <mergeCell ref="H54:H55"/>
    <mergeCell ref="K54:P54"/>
    <mergeCell ref="T54:T55"/>
    <mergeCell ref="A46:C46"/>
    <mergeCell ref="K46:M46"/>
    <mergeCell ref="B48:C48"/>
    <mergeCell ref="L48:M48"/>
    <mergeCell ref="B49:C49"/>
    <mergeCell ref="L49:M49"/>
    <mergeCell ref="L47:M47"/>
    <mergeCell ref="L41:M41"/>
    <mergeCell ref="L42:M42"/>
    <mergeCell ref="L43:M43"/>
    <mergeCell ref="L44:M44"/>
    <mergeCell ref="B45:C45"/>
    <mergeCell ref="L45:M45"/>
    <mergeCell ref="B38:C38"/>
    <mergeCell ref="L38:M38"/>
    <mergeCell ref="B39:C39"/>
    <mergeCell ref="L39:M39"/>
    <mergeCell ref="B40:C40"/>
    <mergeCell ref="L40:M40"/>
    <mergeCell ref="B35:C35"/>
    <mergeCell ref="L35:M35"/>
    <mergeCell ref="B36:C36"/>
    <mergeCell ref="L36:M36"/>
    <mergeCell ref="B37:C37"/>
    <mergeCell ref="L37:M37"/>
    <mergeCell ref="B33:C33"/>
    <mergeCell ref="L33:M33"/>
    <mergeCell ref="B27:C27"/>
    <mergeCell ref="L27:M27"/>
    <mergeCell ref="B28:C28"/>
    <mergeCell ref="L28:M28"/>
    <mergeCell ref="B29:C29"/>
    <mergeCell ref="L29:M29"/>
    <mergeCell ref="B22:C22"/>
    <mergeCell ref="L22:M22"/>
    <mergeCell ref="B19:C19"/>
    <mergeCell ref="L19:M19"/>
    <mergeCell ref="B20:C20"/>
    <mergeCell ref="L20:M20"/>
    <mergeCell ref="B21:C21"/>
    <mergeCell ref="L21:M21"/>
    <mergeCell ref="B11:C11"/>
    <mergeCell ref="L11:M11"/>
    <mergeCell ref="A12:C12"/>
    <mergeCell ref="K12:M12"/>
    <mergeCell ref="B18:C18"/>
    <mergeCell ref="L18:M18"/>
    <mergeCell ref="U9:U10"/>
    <mergeCell ref="A2:H2"/>
    <mergeCell ref="K2:U2"/>
    <mergeCell ref="A9:A10"/>
    <mergeCell ref="B9:C10"/>
    <mergeCell ref="D9:D10"/>
    <mergeCell ref="F9:F10"/>
    <mergeCell ref="G9:G10"/>
    <mergeCell ref="H9:H10"/>
    <mergeCell ref="K9:K10"/>
    <mergeCell ref="L9:M10"/>
    <mergeCell ref="N9:N10"/>
    <mergeCell ref="O9:Q9"/>
    <mergeCell ref="R9:R10"/>
    <mergeCell ref="S9:S10"/>
    <mergeCell ref="T9:T10"/>
    <mergeCell ref="B23:C23"/>
    <mergeCell ref="B31:C31"/>
    <mergeCell ref="B32:C32"/>
    <mergeCell ref="B34:C34"/>
    <mergeCell ref="L23:M23"/>
    <mergeCell ref="L31:M31"/>
    <mergeCell ref="L32:M32"/>
    <mergeCell ref="L34:M34"/>
    <mergeCell ref="B25:C25"/>
    <mergeCell ref="L25:M25"/>
    <mergeCell ref="B26:C26"/>
    <mergeCell ref="L26:M26"/>
    <mergeCell ref="B24:C24"/>
    <mergeCell ref="L24:M24"/>
    <mergeCell ref="B30:C30"/>
    <mergeCell ref="L30:M30"/>
  </mergeCells>
  <printOptions horizontalCentered="1"/>
  <pageMargins left="0.2" right="0.2" top="0.25" bottom="0.15" header="0.3" footer="0.3"/>
  <pageSetup paperSize="9"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penjelasan CKP</vt:lpstr>
      <vt:lpstr>Sheet1</vt:lpstr>
      <vt:lpstr>Januari 2022</vt:lpstr>
      <vt:lpstr>Februari 2022 </vt:lpstr>
      <vt:lpstr>Maret 2022</vt:lpstr>
      <vt:lpstr>April 2022</vt:lpstr>
      <vt:lpstr>Mei 2022</vt:lpstr>
      <vt:lpstr>Juni 2022</vt:lpstr>
      <vt:lpstr>Juli 2022</vt:lpstr>
      <vt:lpstr>Rekap PAK</vt:lpstr>
      <vt:lpstr>'April 2022'!Print_Area</vt:lpstr>
      <vt:lpstr>'Februari 2022 '!Print_Area</vt:lpstr>
      <vt:lpstr>'Januari 2022'!Print_Area</vt:lpstr>
      <vt:lpstr>'Juli 2022'!Print_Area</vt:lpstr>
      <vt:lpstr>'Juni 2022'!Print_Area</vt:lpstr>
      <vt:lpstr>'Maret 2022'!Print_Area</vt:lpstr>
      <vt:lpstr>'Mei 2022'!Print_Area</vt:lpstr>
      <vt:lpstr>'penjelasan CKP'!Print_Area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dc:creator>
  <cp:lastModifiedBy>user</cp:lastModifiedBy>
  <cp:lastPrinted>2022-03-24T03:33:24Z</cp:lastPrinted>
  <dcterms:created xsi:type="dcterms:W3CDTF">2013-04-05T06:44:32Z</dcterms:created>
  <dcterms:modified xsi:type="dcterms:W3CDTF">2022-08-03T03:57:27Z</dcterms:modified>
</cp:coreProperties>
</file>