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00 2022\Fungsional\Konsultasi\"/>
    </mc:Choice>
  </mc:AlternateContent>
  <bookViews>
    <workbookView xWindow="0" yWindow="0" windowWidth="20490" windowHeight="7755" activeTab="1"/>
  </bookViews>
  <sheets>
    <sheet name="Sheet1" sheetId="1" r:id="rId1"/>
    <sheet name="Sheet1 (2)" sheetId="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" l="1"/>
  <c r="I44" i="3" s="1"/>
  <c r="K44" i="3" s="1"/>
  <c r="I51" i="3"/>
  <c r="K51" i="3" s="1"/>
  <c r="K29" i="3"/>
  <c r="K25" i="3"/>
  <c r="K19" i="3"/>
  <c r="K40" i="3"/>
  <c r="K34" i="3"/>
  <c r="K11" i="3"/>
  <c r="K15" i="3"/>
  <c r="K7" i="3"/>
  <c r="I19" i="3"/>
  <c r="I34" i="3"/>
  <c r="I25" i="3"/>
  <c r="I40" i="3"/>
  <c r="I29" i="3"/>
  <c r="I11" i="3"/>
  <c r="I15" i="3"/>
  <c r="I7" i="3"/>
  <c r="G51" i="3" l="1"/>
  <c r="G40" i="3"/>
  <c r="G34" i="3"/>
  <c r="G29" i="3"/>
  <c r="G25" i="3"/>
  <c r="G19" i="3"/>
  <c r="G15" i="3"/>
  <c r="G11" i="3"/>
  <c r="G7" i="3"/>
  <c r="N51" i="3"/>
  <c r="Q51" i="3" s="1"/>
  <c r="N44" i="3"/>
  <c r="Q44" i="3" s="1"/>
  <c r="N40" i="3"/>
  <c r="Q40" i="3" s="1"/>
  <c r="N34" i="3"/>
  <c r="Q34" i="3" s="1"/>
  <c r="N29" i="3"/>
  <c r="Q29" i="3" s="1"/>
  <c r="N25" i="3"/>
  <c r="Q25" i="3" s="1"/>
  <c r="N19" i="3"/>
  <c r="Q19" i="3" s="1"/>
  <c r="N15" i="3"/>
  <c r="Q15" i="3" s="1"/>
  <c r="N11" i="3"/>
  <c r="Q11" i="3" s="1"/>
  <c r="N7" i="3"/>
  <c r="Q7" i="3" s="1"/>
  <c r="I7" i="1"/>
  <c r="I29" i="1" l="1"/>
  <c r="L29" i="1" s="1"/>
  <c r="I51" i="1"/>
  <c r="L51" i="1" s="1"/>
  <c r="I11" i="1"/>
  <c r="L11" i="1" s="1"/>
  <c r="I25" i="1"/>
  <c r="L25" i="1" s="1"/>
  <c r="I19" i="1"/>
  <c r="L19" i="1" s="1"/>
  <c r="L7" i="1"/>
  <c r="I44" i="1"/>
  <c r="L44" i="1" s="1"/>
  <c r="I40" i="1"/>
  <c r="L40" i="1" s="1"/>
  <c r="I34" i="1"/>
  <c r="L34" i="1" s="1"/>
  <c r="I15" i="1"/>
  <c r="L15" i="1" s="1"/>
</calcChain>
</file>

<file path=xl/sharedStrings.xml><?xml version="1.0" encoding="utf-8"?>
<sst xmlns="http://schemas.openxmlformats.org/spreadsheetml/2006/main" count="357" uniqueCount="140">
  <si>
    <t>PT. TAMBANG BUKIT TAMBI</t>
  </si>
  <si>
    <t>PT. TEGAS GUNA MANDIRI</t>
  </si>
  <si>
    <t>PT. MINIMEX INDONESIA</t>
  </si>
  <si>
    <t>PT. PELABUHAN UNIVERSAL SUMATERA</t>
  </si>
  <si>
    <t>PT. TERMINAL ENERGI ALAM PERSADA</t>
  </si>
  <si>
    <t>PT. PRIMA DITO NUSANTARA</t>
  </si>
  <si>
    <t>PT. ERASAKTI WIRAFORESTAMA</t>
  </si>
  <si>
    <t>PT. SURYA GLOBAL MAKMUR</t>
  </si>
  <si>
    <t>PT. TAMBANG BUKIT TAMBI (HULU)</t>
  </si>
  <si>
    <t>PT. PELABUHAN UNIVERSAL SUMATERA (HULU)</t>
  </si>
  <si>
    <t>PT. DELI PRATAMA PELABUHAN</t>
  </si>
  <si>
    <t xml:space="preserve">PT. NAN RIANG </t>
  </si>
  <si>
    <t>NO</t>
  </si>
  <si>
    <t>NAMA TUKS</t>
  </si>
  <si>
    <t>JUMLAH ALAT</t>
  </si>
  <si>
    <t xml:space="preserve">WAKTU BONGKAR MUAT </t>
  </si>
  <si>
    <t>Hadir</t>
  </si>
  <si>
    <t xml:space="preserve">Hadir </t>
  </si>
  <si>
    <t xml:space="preserve">Tidak Aktif </t>
  </si>
  <si>
    <t>PT. PELINDO</t>
  </si>
  <si>
    <t xml:space="preserve">ASAL BATU/ TENANT/MITRA </t>
  </si>
  <si>
    <t xml:space="preserve">10 ha, </t>
  </si>
  <si>
    <t>LUAS STOCK PILE</t>
  </si>
  <si>
    <t>(HA)</t>
  </si>
  <si>
    <t>KAPASITAS (STOCK PILE) (TONASE)</t>
  </si>
  <si>
    <t>Truk per menit</t>
  </si>
  <si>
    <t xml:space="preserve">Truk per malam </t>
  </si>
  <si>
    <t>Tonase per mobil</t>
  </si>
  <si>
    <t xml:space="preserve">TOTAL TONASE </t>
  </si>
  <si>
    <t>Per 10 Jam</t>
  </si>
  <si>
    <t>2 Ha</t>
  </si>
  <si>
    <t>PT. BHJ</t>
  </si>
  <si>
    <t>PT. AMI</t>
  </si>
  <si>
    <t>PT. CJP</t>
  </si>
  <si>
    <t>PT. KAI</t>
  </si>
  <si>
    <t>EXCAVATOR (7)</t>
  </si>
  <si>
    <t xml:space="preserve">LODER (1) </t>
  </si>
  <si>
    <t>DOZER (1)</t>
  </si>
  <si>
    <t>DUM TRUCK (7)</t>
  </si>
  <si>
    <t xml:space="preserve">JUMLAH DERMAGA </t>
  </si>
  <si>
    <t>CONVEYOR</t>
  </si>
  <si>
    <t>MANUAL</t>
  </si>
  <si>
    <t>2 ha</t>
  </si>
  <si>
    <t>11 ha</t>
  </si>
  <si>
    <t>EXCAVATOR (6)</t>
  </si>
  <si>
    <t>LODER (1)</t>
  </si>
  <si>
    <t>DOZER (2)</t>
  </si>
  <si>
    <t>DUM TRUCK (6)</t>
  </si>
  <si>
    <t>PT. TRIVANI GRUP</t>
  </si>
  <si>
    <t>1 ha</t>
  </si>
  <si>
    <t>EXCAVATOR (10)</t>
  </si>
  <si>
    <t>Loder (2)</t>
  </si>
  <si>
    <t>DUM TRUCK (13)</t>
  </si>
  <si>
    <t>6 ha</t>
  </si>
  <si>
    <t>PT. MBS</t>
  </si>
  <si>
    <t>PT. CDE</t>
  </si>
  <si>
    <t>EXCAVATOR (12)</t>
  </si>
  <si>
    <t>DOZER ( 4)</t>
  </si>
  <si>
    <t>KOMPEKTOR (1)</t>
  </si>
  <si>
    <t>DUM TRUCK 14</t>
  </si>
  <si>
    <t>1/400/jam</t>
  </si>
  <si>
    <t>PT. AJC</t>
  </si>
  <si>
    <t>PT. BEI</t>
  </si>
  <si>
    <t>12 Ha</t>
  </si>
  <si>
    <t>excavator (12)</t>
  </si>
  <si>
    <t>PT TDE</t>
  </si>
  <si>
    <t>PT BBS</t>
  </si>
  <si>
    <t>PT, AJC</t>
  </si>
  <si>
    <t>PT. IMP</t>
  </si>
  <si>
    <t>PT ANAE</t>
  </si>
  <si>
    <t>PT. ABE</t>
  </si>
  <si>
    <t>PT. SEN</t>
  </si>
  <si>
    <t>PT. SSA</t>
  </si>
  <si>
    <t xml:space="preserve">PT. SSN </t>
  </si>
  <si>
    <t xml:space="preserve">PT. LINTAS BUNGO SUPER COAL </t>
  </si>
  <si>
    <t>4 Ha</t>
  </si>
  <si>
    <t>15 Ha</t>
  </si>
  <si>
    <t>DOZER (3)</t>
  </si>
  <si>
    <t>LODER (2)</t>
  </si>
  <si>
    <t>PT. DBM</t>
  </si>
  <si>
    <t>PT. JPC</t>
  </si>
  <si>
    <t>PT. BRASU</t>
  </si>
  <si>
    <t>PT. TMI</t>
  </si>
  <si>
    <t>PT. HKI</t>
  </si>
  <si>
    <t>13 ha</t>
  </si>
  <si>
    <t>DOZER (4)</t>
  </si>
  <si>
    <t>DUM TRUCK (8)</t>
  </si>
  <si>
    <t>1/500/jam</t>
  </si>
  <si>
    <t>PT. SBP</t>
  </si>
  <si>
    <t>PT SPC</t>
  </si>
  <si>
    <t>PT. GEA</t>
  </si>
  <si>
    <t>PT. SSKB</t>
  </si>
  <si>
    <t>PT. BHS</t>
  </si>
  <si>
    <t>8 ha</t>
  </si>
  <si>
    <t>EXCAVATOR (8)</t>
  </si>
  <si>
    <t>LODER (3)(</t>
  </si>
  <si>
    <t>DUM TRUCK (10)</t>
  </si>
  <si>
    <t>3/400/jam</t>
  </si>
  <si>
    <t>PT.  TBT</t>
  </si>
  <si>
    <t>PT. NR</t>
  </si>
  <si>
    <t>PT. BBP</t>
  </si>
  <si>
    <t xml:space="preserve">LOKASI BATANGHARI </t>
  </si>
  <si>
    <t xml:space="preserve">AREA BUFFER </t>
  </si>
  <si>
    <t>1,5 ha</t>
  </si>
  <si>
    <t>6,8 ha</t>
  </si>
  <si>
    <t>EXCAVATOR (2)</t>
  </si>
  <si>
    <t>TRONTON (10)</t>
  </si>
  <si>
    <t xml:space="preserve">PT. SGM </t>
  </si>
  <si>
    <t>3,4 Ha</t>
  </si>
  <si>
    <t xml:space="preserve">PT. PEMBANGUNAN MENDALO PERMAI </t>
  </si>
  <si>
    <t>4 ha</t>
  </si>
  <si>
    <t>5 ha</t>
  </si>
  <si>
    <t>DOZER (5)</t>
  </si>
  <si>
    <t>DUMTRUCK (10)</t>
  </si>
  <si>
    <t>PT. BBMM</t>
  </si>
  <si>
    <t>PT. WPS</t>
  </si>
  <si>
    <t>CANGKANG 08117499390</t>
  </si>
  <si>
    <t>PT. PRIMA DIDI NUSANTARA</t>
  </si>
  <si>
    <t>KETERANGAN</t>
  </si>
  <si>
    <t>PERMALAM 200 TRUK</t>
  </si>
  <si>
    <t>PERMALAM 40 TRUK</t>
  </si>
  <si>
    <t>PERMALAM 300 TRUK</t>
  </si>
  <si>
    <t>PERMALAM 115 TRUK</t>
  </si>
  <si>
    <t>PER MALAM 420 TRUK</t>
  </si>
  <si>
    <t>PERMALAM 400-600 TRUK</t>
  </si>
  <si>
    <t>PER MALAM 300 TRUK</t>
  </si>
  <si>
    <t>1/400MT/jam</t>
  </si>
  <si>
    <t>1/300MT/jam</t>
  </si>
  <si>
    <t>1/700MT/jam</t>
  </si>
  <si>
    <t>1/1000MT/jam</t>
  </si>
  <si>
    <t>1/236MT/jam</t>
  </si>
  <si>
    <t>1/600MT/jam</t>
  </si>
  <si>
    <r>
      <t xml:space="preserve">PER MALAM 1000 TRUK </t>
    </r>
    <r>
      <rPr>
        <u/>
        <sz val="11"/>
        <color rgb="FFFF0000"/>
        <rFont val="Calibri"/>
        <family val="2"/>
        <scheme val="minor"/>
      </rPr>
      <t>(MELEBIHI KAPASITAS)</t>
    </r>
  </si>
  <si>
    <r>
      <t>PERMALAM 250-300 TRUK (</t>
    </r>
    <r>
      <rPr>
        <sz val="11"/>
        <color rgb="FFFF0000"/>
        <rFont val="Calibri"/>
        <family val="2"/>
        <scheme val="minor"/>
      </rPr>
      <t>MELEBIHI KAPASITAS)</t>
    </r>
  </si>
  <si>
    <r>
      <t>PER MALAM 700-900 TRUK (</t>
    </r>
    <r>
      <rPr>
        <u/>
        <sz val="11"/>
        <color rgb="FFFF0000"/>
        <rFont val="Calibri"/>
        <family val="2"/>
        <scheme val="minor"/>
      </rPr>
      <t>MELEBIHI KAPASITAS)</t>
    </r>
  </si>
  <si>
    <t>ANALISA DATA KEMAMPUAN TUKS BATUBARA</t>
  </si>
  <si>
    <r>
      <t xml:space="preserve">KEMAMPUAN BONGKAR / JAM </t>
    </r>
    <r>
      <rPr>
        <b/>
        <i/>
        <sz val="11"/>
        <color theme="1"/>
        <rFont val="Calibri"/>
        <family val="2"/>
        <scheme val="minor"/>
      </rPr>
      <t>(jumlah Eskavator x 6)</t>
    </r>
  </si>
  <si>
    <t>Waktu Operasional (Jam)</t>
  </si>
  <si>
    <t>TRUK Per Malam</t>
  </si>
  <si>
    <t>Total Tonase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</si>
</sst>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87" zoomScaleNormal="87" workbookViewId="0">
      <selection activeCell="H7" sqref="H7:H10"/>
    </sheetView>
  </sheetViews>
  <sheetFormatPr defaultRowHeight="15" x14ac:dyDescent="0.25"/>
  <cols>
    <col min="1" max="1" width="3.28515625" customWidth="1"/>
    <col min="2" max="2" width="40.5703125" style="15" customWidth="1"/>
    <col min="3" max="3" width="12.42578125" style="5" customWidth="1"/>
    <col min="4" max="5" width="13.28515625" style="1" customWidth="1"/>
    <col min="6" max="6" width="15" style="1" customWidth="1"/>
    <col min="7" max="8" width="13.140625" style="1" customWidth="1"/>
    <col min="9" max="9" width="14.140625" style="1" customWidth="1"/>
    <col min="10" max="10" width="13.5703125" style="1" customWidth="1"/>
    <col min="11" max="12" width="15.42578125" style="1" customWidth="1"/>
    <col min="13" max="13" width="16.28515625" style="5" customWidth="1"/>
    <col min="14" max="14" width="23.28515625" style="1" customWidth="1"/>
    <col min="15" max="15" width="8.85546875" style="1"/>
  </cols>
  <sheetData>
    <row r="1" spans="1:15" ht="20.25" x14ac:dyDescent="0.3">
      <c r="B1" s="58" t="s">
        <v>135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4" spans="1:15" s="1" customFormat="1" ht="28.9" customHeight="1" x14ac:dyDescent="0.25">
      <c r="A4" s="63" t="s">
        <v>12</v>
      </c>
      <c r="B4" s="64" t="s">
        <v>13</v>
      </c>
      <c r="C4" s="55" t="s">
        <v>102</v>
      </c>
      <c r="D4" s="55" t="s">
        <v>24</v>
      </c>
      <c r="E4" s="21" t="s">
        <v>22</v>
      </c>
      <c r="F4" s="54" t="s">
        <v>14</v>
      </c>
      <c r="G4" s="59" t="s">
        <v>39</v>
      </c>
      <c r="H4" s="62"/>
      <c r="I4" s="59" t="s">
        <v>15</v>
      </c>
      <c r="J4" s="61"/>
      <c r="K4" s="62"/>
      <c r="L4" s="22" t="s">
        <v>28</v>
      </c>
      <c r="M4" s="59" t="s">
        <v>20</v>
      </c>
      <c r="N4" s="54" t="s">
        <v>118</v>
      </c>
    </row>
    <row r="5" spans="1:15" s="1" customFormat="1" ht="31.15" customHeight="1" x14ac:dyDescent="0.25">
      <c r="A5" s="63"/>
      <c r="B5" s="64"/>
      <c r="C5" s="56"/>
      <c r="D5" s="56"/>
      <c r="E5" s="23" t="s">
        <v>23</v>
      </c>
      <c r="F5" s="54"/>
      <c r="G5" s="25" t="s">
        <v>40</v>
      </c>
      <c r="H5" s="25" t="s">
        <v>41</v>
      </c>
      <c r="I5" s="26" t="s">
        <v>26</v>
      </c>
      <c r="J5" s="26" t="s">
        <v>25</v>
      </c>
      <c r="K5" s="26" t="s">
        <v>27</v>
      </c>
      <c r="L5" s="24" t="s">
        <v>29</v>
      </c>
      <c r="M5" s="60"/>
      <c r="N5" s="54"/>
    </row>
    <row r="6" spans="1:15" x14ac:dyDescent="0.25">
      <c r="A6" s="37"/>
      <c r="B6" s="14"/>
      <c r="C6" s="4"/>
      <c r="D6" s="3"/>
      <c r="E6" s="3"/>
      <c r="F6" s="3"/>
      <c r="G6" s="3"/>
      <c r="H6" s="3"/>
      <c r="I6" s="3"/>
      <c r="J6" s="3"/>
      <c r="K6" s="3"/>
      <c r="L6" s="3"/>
      <c r="M6" s="12"/>
      <c r="N6" s="3"/>
    </row>
    <row r="7" spans="1:15" x14ac:dyDescent="0.25">
      <c r="A7" s="49">
        <v>1</v>
      </c>
      <c r="B7" s="53" t="s">
        <v>19</v>
      </c>
      <c r="C7" s="57" t="s">
        <v>49</v>
      </c>
      <c r="D7" s="49"/>
      <c r="E7" s="49" t="s">
        <v>53</v>
      </c>
      <c r="F7" s="4" t="s">
        <v>50</v>
      </c>
      <c r="G7" s="49" t="s">
        <v>126</v>
      </c>
      <c r="H7" s="49">
        <v>2</v>
      </c>
      <c r="I7" s="49">
        <f>10*6*10</f>
        <v>600</v>
      </c>
      <c r="J7" s="49">
        <v>6</v>
      </c>
      <c r="K7" s="49">
        <v>10</v>
      </c>
      <c r="L7" s="49">
        <f>I7*K7</f>
        <v>6000</v>
      </c>
      <c r="M7" s="4" t="s">
        <v>54</v>
      </c>
      <c r="N7" s="38" t="s">
        <v>119</v>
      </c>
      <c r="O7" s="5" t="s">
        <v>16</v>
      </c>
    </row>
    <row r="8" spans="1:15" x14ac:dyDescent="0.25">
      <c r="A8" s="49"/>
      <c r="B8" s="53"/>
      <c r="C8" s="57"/>
      <c r="D8" s="49"/>
      <c r="E8" s="49"/>
      <c r="F8" s="4" t="s">
        <v>46</v>
      </c>
      <c r="G8" s="49"/>
      <c r="H8" s="49"/>
      <c r="I8" s="49"/>
      <c r="J8" s="49"/>
      <c r="K8" s="49"/>
      <c r="L8" s="49"/>
      <c r="M8" s="4" t="s">
        <v>55</v>
      </c>
      <c r="N8" s="39"/>
    </row>
    <row r="9" spans="1:15" x14ac:dyDescent="0.25">
      <c r="A9" s="49"/>
      <c r="B9" s="53"/>
      <c r="C9" s="57"/>
      <c r="D9" s="49"/>
      <c r="E9" s="49"/>
      <c r="F9" s="4" t="s">
        <v>51</v>
      </c>
      <c r="G9" s="49"/>
      <c r="H9" s="49"/>
      <c r="I9" s="49"/>
      <c r="J9" s="49"/>
      <c r="K9" s="49"/>
      <c r="L9" s="49"/>
      <c r="M9" s="38"/>
      <c r="N9" s="39"/>
    </row>
    <row r="10" spans="1:15" x14ac:dyDescent="0.25">
      <c r="A10" s="49"/>
      <c r="B10" s="53"/>
      <c r="C10" s="57"/>
      <c r="D10" s="49"/>
      <c r="E10" s="49"/>
      <c r="F10" s="16" t="s">
        <v>52</v>
      </c>
      <c r="G10" s="49"/>
      <c r="H10" s="49"/>
      <c r="I10" s="49"/>
      <c r="J10" s="49"/>
      <c r="K10" s="49"/>
      <c r="L10" s="49"/>
      <c r="M10" s="40"/>
      <c r="N10" s="40"/>
    </row>
    <row r="11" spans="1:15" s="13" customFormat="1" x14ac:dyDescent="0.25">
      <c r="A11" s="49">
        <v>2</v>
      </c>
      <c r="B11" s="41" t="s">
        <v>0</v>
      </c>
      <c r="C11" s="38" t="s">
        <v>42</v>
      </c>
      <c r="D11" s="38">
        <v>200000</v>
      </c>
      <c r="E11" s="38" t="s">
        <v>93</v>
      </c>
      <c r="F11" s="4" t="s">
        <v>94</v>
      </c>
      <c r="G11" s="38" t="s">
        <v>126</v>
      </c>
      <c r="H11" s="38" t="s">
        <v>97</v>
      </c>
      <c r="I11" s="38">
        <f>8*6*10</f>
        <v>480</v>
      </c>
      <c r="J11" s="38">
        <v>5</v>
      </c>
      <c r="K11" s="38">
        <v>10</v>
      </c>
      <c r="L11" s="38">
        <f>I11*K11</f>
        <v>4800</v>
      </c>
      <c r="M11" s="12" t="s">
        <v>98</v>
      </c>
      <c r="N11" s="38" t="s">
        <v>120</v>
      </c>
      <c r="O11" s="5" t="s">
        <v>16</v>
      </c>
    </row>
    <row r="12" spans="1:15" s="13" customFormat="1" x14ac:dyDescent="0.25">
      <c r="A12" s="49"/>
      <c r="B12" s="42"/>
      <c r="C12" s="39"/>
      <c r="D12" s="39"/>
      <c r="E12" s="39"/>
      <c r="F12" s="4" t="s">
        <v>95</v>
      </c>
      <c r="G12" s="39"/>
      <c r="H12" s="39"/>
      <c r="I12" s="39"/>
      <c r="J12" s="39"/>
      <c r="K12" s="39"/>
      <c r="L12" s="39"/>
      <c r="M12" s="12" t="s">
        <v>99</v>
      </c>
      <c r="N12" s="39"/>
      <c r="O12" s="5"/>
    </row>
    <row r="13" spans="1:15" s="13" customFormat="1" x14ac:dyDescent="0.25">
      <c r="A13" s="49"/>
      <c r="B13" s="42"/>
      <c r="C13" s="39"/>
      <c r="D13" s="39"/>
      <c r="E13" s="39"/>
      <c r="F13" s="4" t="s">
        <v>37</v>
      </c>
      <c r="G13" s="39"/>
      <c r="H13" s="39"/>
      <c r="I13" s="39"/>
      <c r="J13" s="39"/>
      <c r="K13" s="39"/>
      <c r="L13" s="39"/>
      <c r="M13" s="12" t="s">
        <v>100</v>
      </c>
      <c r="N13" s="39"/>
      <c r="O13" s="5"/>
    </row>
    <row r="14" spans="1:15" s="13" customFormat="1" x14ac:dyDescent="0.25">
      <c r="A14" s="49"/>
      <c r="B14" s="43"/>
      <c r="C14" s="40"/>
      <c r="D14" s="40"/>
      <c r="E14" s="40"/>
      <c r="F14" s="4" t="s">
        <v>96</v>
      </c>
      <c r="G14" s="40"/>
      <c r="H14" s="40"/>
      <c r="I14" s="40"/>
      <c r="J14" s="40"/>
      <c r="K14" s="40"/>
      <c r="L14" s="40"/>
      <c r="M14" s="12"/>
      <c r="N14" s="40"/>
      <c r="O14" s="5"/>
    </row>
    <row r="15" spans="1:15" s="2" customFormat="1" x14ac:dyDescent="0.25">
      <c r="A15" s="49">
        <v>3</v>
      </c>
      <c r="B15" s="41" t="s">
        <v>2</v>
      </c>
      <c r="C15" s="38" t="s">
        <v>42</v>
      </c>
      <c r="D15" s="38"/>
      <c r="E15" s="38" t="s">
        <v>43</v>
      </c>
      <c r="F15" s="4" t="s">
        <v>44</v>
      </c>
      <c r="G15" s="38">
        <v>0</v>
      </c>
      <c r="H15" s="38">
        <v>3</v>
      </c>
      <c r="I15" s="38">
        <f>6*6*10</f>
        <v>360</v>
      </c>
      <c r="J15" s="38">
        <v>3</v>
      </c>
      <c r="K15" s="38">
        <v>10</v>
      </c>
      <c r="L15" s="38">
        <f>I15*10</f>
        <v>3600</v>
      </c>
      <c r="M15" s="50" t="s">
        <v>48</v>
      </c>
      <c r="N15" s="38" t="s">
        <v>121</v>
      </c>
      <c r="O15" s="5" t="s">
        <v>16</v>
      </c>
    </row>
    <row r="16" spans="1:15" s="2" customFormat="1" x14ac:dyDescent="0.25">
      <c r="A16" s="49"/>
      <c r="B16" s="42"/>
      <c r="C16" s="39"/>
      <c r="D16" s="39"/>
      <c r="E16" s="39"/>
      <c r="F16" s="4" t="s">
        <v>46</v>
      </c>
      <c r="G16" s="39"/>
      <c r="H16" s="39"/>
      <c r="I16" s="39"/>
      <c r="J16" s="39"/>
      <c r="K16" s="39"/>
      <c r="L16" s="39"/>
      <c r="M16" s="51"/>
      <c r="N16" s="39"/>
      <c r="O16" s="5"/>
    </row>
    <row r="17" spans="1:15" s="2" customFormat="1" x14ac:dyDescent="0.25">
      <c r="A17" s="49"/>
      <c r="B17" s="42"/>
      <c r="C17" s="39"/>
      <c r="D17" s="39"/>
      <c r="E17" s="39"/>
      <c r="F17" s="4" t="s">
        <v>45</v>
      </c>
      <c r="G17" s="39"/>
      <c r="H17" s="39"/>
      <c r="I17" s="39"/>
      <c r="J17" s="39"/>
      <c r="K17" s="39"/>
      <c r="L17" s="39"/>
      <c r="M17" s="51"/>
      <c r="N17" s="39"/>
      <c r="O17" s="5"/>
    </row>
    <row r="18" spans="1:15" s="2" customFormat="1" x14ac:dyDescent="0.25">
      <c r="A18" s="49"/>
      <c r="B18" s="43"/>
      <c r="C18" s="40"/>
      <c r="D18" s="40"/>
      <c r="E18" s="40"/>
      <c r="F18" s="4" t="s">
        <v>47</v>
      </c>
      <c r="G18" s="40"/>
      <c r="H18" s="40"/>
      <c r="I18" s="40"/>
      <c r="J18" s="40"/>
      <c r="K18" s="40"/>
      <c r="L18" s="40"/>
      <c r="M18" s="52"/>
      <c r="N18" s="40"/>
      <c r="O18" s="5"/>
    </row>
    <row r="19" spans="1:15" s="5" customFormat="1" x14ac:dyDescent="0.25">
      <c r="A19" s="49">
        <v>4</v>
      </c>
      <c r="B19" s="41" t="s">
        <v>74</v>
      </c>
      <c r="C19" s="38" t="s">
        <v>75</v>
      </c>
      <c r="D19" s="38"/>
      <c r="E19" s="38" t="s">
        <v>76</v>
      </c>
      <c r="F19" s="4" t="s">
        <v>44</v>
      </c>
      <c r="G19" s="38" t="s">
        <v>127</v>
      </c>
      <c r="H19" s="38" t="s">
        <v>60</v>
      </c>
      <c r="I19" s="38">
        <f>6*6*10</f>
        <v>360</v>
      </c>
      <c r="J19" s="38">
        <v>10</v>
      </c>
      <c r="K19" s="38">
        <v>10</v>
      </c>
      <c r="L19" s="38">
        <f>I19*K19</f>
        <v>3600</v>
      </c>
      <c r="M19" s="12" t="s">
        <v>80</v>
      </c>
      <c r="N19" s="38" t="s">
        <v>122</v>
      </c>
      <c r="O19" s="5" t="s">
        <v>16</v>
      </c>
    </row>
    <row r="20" spans="1:15" s="5" customFormat="1" x14ac:dyDescent="0.25">
      <c r="A20" s="49"/>
      <c r="B20" s="42"/>
      <c r="C20" s="39"/>
      <c r="D20" s="39"/>
      <c r="E20" s="39"/>
      <c r="F20" s="4" t="s">
        <v>77</v>
      </c>
      <c r="G20" s="39"/>
      <c r="H20" s="39"/>
      <c r="I20" s="39"/>
      <c r="J20" s="39"/>
      <c r="K20" s="39"/>
      <c r="L20" s="39"/>
      <c r="M20" s="12" t="s">
        <v>81</v>
      </c>
      <c r="N20" s="39"/>
    </row>
    <row r="21" spans="1:15" s="5" customFormat="1" x14ac:dyDescent="0.25">
      <c r="A21" s="49"/>
      <c r="B21" s="42"/>
      <c r="C21" s="39"/>
      <c r="D21" s="39"/>
      <c r="E21" s="39"/>
      <c r="F21" s="4" t="s">
        <v>78</v>
      </c>
      <c r="G21" s="39"/>
      <c r="H21" s="39"/>
      <c r="I21" s="39"/>
      <c r="J21" s="39"/>
      <c r="K21" s="39"/>
      <c r="L21" s="39"/>
      <c r="M21" s="12" t="s">
        <v>92</v>
      </c>
      <c r="N21" s="39"/>
    </row>
    <row r="22" spans="1:15" s="5" customFormat="1" x14ac:dyDescent="0.25">
      <c r="A22" s="49"/>
      <c r="B22" s="42"/>
      <c r="C22" s="39"/>
      <c r="D22" s="39"/>
      <c r="E22" s="39"/>
      <c r="F22" s="4" t="s">
        <v>106</v>
      </c>
      <c r="G22" s="39"/>
      <c r="H22" s="39"/>
      <c r="I22" s="39"/>
      <c r="J22" s="39"/>
      <c r="K22" s="39"/>
      <c r="L22" s="39"/>
      <c r="M22" s="12" t="s">
        <v>82</v>
      </c>
      <c r="N22" s="39"/>
    </row>
    <row r="23" spans="1:15" s="5" customFormat="1" x14ac:dyDescent="0.25">
      <c r="A23" s="49"/>
      <c r="B23" s="42"/>
      <c r="C23" s="39"/>
      <c r="D23" s="39"/>
      <c r="E23" s="39"/>
      <c r="F23" s="38"/>
      <c r="G23" s="39"/>
      <c r="H23" s="39"/>
      <c r="I23" s="39"/>
      <c r="J23" s="39"/>
      <c r="K23" s="39"/>
      <c r="L23" s="39"/>
      <c r="M23" s="12" t="s">
        <v>83</v>
      </c>
      <c r="N23" s="39"/>
    </row>
    <row r="24" spans="1:15" s="5" customFormat="1" x14ac:dyDescent="0.25">
      <c r="A24" s="49"/>
      <c r="B24" s="43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12" t="s">
        <v>34</v>
      </c>
      <c r="N24" s="40"/>
    </row>
    <row r="25" spans="1:15" s="5" customFormat="1" x14ac:dyDescent="0.25">
      <c r="A25" s="49">
        <v>5</v>
      </c>
      <c r="B25" s="41" t="s">
        <v>3</v>
      </c>
      <c r="C25" s="38" t="s">
        <v>103</v>
      </c>
      <c r="D25" s="38"/>
      <c r="E25" s="38" t="s">
        <v>84</v>
      </c>
      <c r="F25" s="4" t="s">
        <v>35</v>
      </c>
      <c r="G25" s="38" t="s">
        <v>128</v>
      </c>
      <c r="H25" s="38" t="s">
        <v>87</v>
      </c>
      <c r="I25" s="38">
        <f>7*6*10</f>
        <v>420</v>
      </c>
      <c r="J25" s="38">
        <v>10</v>
      </c>
      <c r="K25" s="38">
        <v>10</v>
      </c>
      <c r="L25" s="38">
        <f>I25*K25</f>
        <v>4200</v>
      </c>
      <c r="M25" s="12" t="s">
        <v>88</v>
      </c>
      <c r="N25" s="38" t="s">
        <v>123</v>
      </c>
      <c r="O25" s="5" t="s">
        <v>16</v>
      </c>
    </row>
    <row r="26" spans="1:15" s="5" customFormat="1" x14ac:dyDescent="0.25">
      <c r="A26" s="49"/>
      <c r="B26" s="42"/>
      <c r="C26" s="39"/>
      <c r="D26" s="39"/>
      <c r="E26" s="39"/>
      <c r="F26" s="4" t="s">
        <v>85</v>
      </c>
      <c r="G26" s="39"/>
      <c r="H26" s="39"/>
      <c r="I26" s="39"/>
      <c r="J26" s="39"/>
      <c r="K26" s="39"/>
      <c r="L26" s="39"/>
      <c r="M26" s="12" t="s">
        <v>89</v>
      </c>
      <c r="N26" s="39"/>
    </row>
    <row r="27" spans="1:15" s="5" customFormat="1" x14ac:dyDescent="0.25">
      <c r="A27" s="49"/>
      <c r="B27" s="42"/>
      <c r="C27" s="39"/>
      <c r="D27" s="39"/>
      <c r="E27" s="39"/>
      <c r="F27" s="4" t="s">
        <v>45</v>
      </c>
      <c r="G27" s="39"/>
      <c r="H27" s="39"/>
      <c r="I27" s="39"/>
      <c r="J27" s="39"/>
      <c r="K27" s="39"/>
      <c r="L27" s="39"/>
      <c r="M27" s="12" t="s">
        <v>90</v>
      </c>
      <c r="N27" s="39"/>
    </row>
    <row r="28" spans="1:15" s="5" customFormat="1" x14ac:dyDescent="0.25">
      <c r="A28" s="49"/>
      <c r="B28" s="43"/>
      <c r="C28" s="40"/>
      <c r="D28" s="40"/>
      <c r="E28" s="40"/>
      <c r="F28" s="4" t="s">
        <v>86</v>
      </c>
      <c r="G28" s="40"/>
      <c r="H28" s="40"/>
      <c r="I28" s="40"/>
      <c r="J28" s="40"/>
      <c r="K28" s="40"/>
      <c r="L28" s="40"/>
      <c r="M28" s="12" t="s">
        <v>91</v>
      </c>
      <c r="N28" s="40"/>
    </row>
    <row r="29" spans="1:15" s="5" customFormat="1" x14ac:dyDescent="0.25">
      <c r="A29" s="49">
        <v>6</v>
      </c>
      <c r="B29" s="41" t="s">
        <v>109</v>
      </c>
      <c r="C29" s="38" t="s">
        <v>110</v>
      </c>
      <c r="D29" s="49"/>
      <c r="E29" s="38" t="s">
        <v>111</v>
      </c>
      <c r="F29" s="4" t="s">
        <v>56</v>
      </c>
      <c r="G29" s="38" t="s">
        <v>129</v>
      </c>
      <c r="H29" s="38" t="s">
        <v>87</v>
      </c>
      <c r="I29" s="38">
        <f>12*6*10</f>
        <v>720</v>
      </c>
      <c r="J29" s="38">
        <v>5</v>
      </c>
      <c r="K29" s="38">
        <v>10</v>
      </c>
      <c r="L29" s="38">
        <f>I29*K29</f>
        <v>7200</v>
      </c>
      <c r="M29" s="12" t="s">
        <v>114</v>
      </c>
      <c r="N29" s="38" t="s">
        <v>124</v>
      </c>
      <c r="O29" s="5" t="s">
        <v>16</v>
      </c>
    </row>
    <row r="30" spans="1:15" s="5" customFormat="1" x14ac:dyDescent="0.25">
      <c r="A30" s="49"/>
      <c r="B30" s="42"/>
      <c r="C30" s="39"/>
      <c r="D30" s="49"/>
      <c r="E30" s="39"/>
      <c r="F30" s="4" t="s">
        <v>112</v>
      </c>
      <c r="G30" s="39"/>
      <c r="H30" s="39"/>
      <c r="I30" s="39"/>
      <c r="J30" s="39"/>
      <c r="K30" s="39"/>
      <c r="L30" s="39"/>
      <c r="M30" s="12" t="s">
        <v>34</v>
      </c>
      <c r="N30" s="39"/>
    </row>
    <row r="31" spans="1:15" s="5" customFormat="1" x14ac:dyDescent="0.25">
      <c r="A31" s="49"/>
      <c r="B31" s="42"/>
      <c r="C31" s="39"/>
      <c r="D31" s="49"/>
      <c r="E31" s="39"/>
      <c r="F31" s="4" t="s">
        <v>45</v>
      </c>
      <c r="G31" s="39"/>
      <c r="H31" s="39"/>
      <c r="I31" s="39"/>
      <c r="J31" s="39"/>
      <c r="K31" s="39"/>
      <c r="L31" s="39"/>
      <c r="M31" s="12" t="s">
        <v>92</v>
      </c>
      <c r="N31" s="39"/>
    </row>
    <row r="32" spans="1:15" s="5" customFormat="1" x14ac:dyDescent="0.25">
      <c r="A32" s="49"/>
      <c r="B32" s="42"/>
      <c r="C32" s="39"/>
      <c r="D32" s="49"/>
      <c r="E32" s="39"/>
      <c r="F32" s="4" t="s">
        <v>113</v>
      </c>
      <c r="G32" s="39"/>
      <c r="H32" s="39"/>
      <c r="I32" s="39"/>
      <c r="J32" s="39"/>
      <c r="K32" s="39"/>
      <c r="L32" s="39"/>
      <c r="M32" s="12" t="s">
        <v>115</v>
      </c>
      <c r="N32" s="39"/>
    </row>
    <row r="33" spans="1:15" s="5" customFormat="1" x14ac:dyDescent="0.25">
      <c r="A33" s="49"/>
      <c r="B33" s="43"/>
      <c r="C33" s="40"/>
      <c r="D33" s="49"/>
      <c r="E33" s="40"/>
      <c r="F33" s="4"/>
      <c r="G33" s="40"/>
      <c r="H33" s="40"/>
      <c r="I33" s="40"/>
      <c r="J33" s="40"/>
      <c r="K33" s="40"/>
      <c r="L33" s="40"/>
      <c r="M33" s="12" t="s">
        <v>91</v>
      </c>
      <c r="N33" s="40"/>
    </row>
    <row r="34" spans="1:15" s="13" customFormat="1" x14ac:dyDescent="0.25">
      <c r="A34" s="49">
        <v>7</v>
      </c>
      <c r="B34" s="41" t="s">
        <v>4</v>
      </c>
      <c r="C34" s="38" t="s">
        <v>42</v>
      </c>
      <c r="D34" s="5"/>
      <c r="E34" s="38" t="s">
        <v>21</v>
      </c>
      <c r="F34" s="4" t="s">
        <v>56</v>
      </c>
      <c r="G34" s="38" t="s">
        <v>129</v>
      </c>
      <c r="H34" s="38" t="s">
        <v>60</v>
      </c>
      <c r="I34" s="38">
        <f>12*6*10</f>
        <v>720</v>
      </c>
      <c r="J34" s="38">
        <v>5</v>
      </c>
      <c r="K34" s="38">
        <v>10</v>
      </c>
      <c r="L34" s="38">
        <f>I34*K34</f>
        <v>7200</v>
      </c>
      <c r="M34" s="12" t="s">
        <v>62</v>
      </c>
      <c r="N34" s="47" t="s">
        <v>134</v>
      </c>
      <c r="O34" s="5" t="s">
        <v>16</v>
      </c>
    </row>
    <row r="35" spans="1:15" s="13" customFormat="1" x14ac:dyDescent="0.25">
      <c r="A35" s="49"/>
      <c r="B35" s="42"/>
      <c r="C35" s="39"/>
      <c r="D35" s="5"/>
      <c r="E35" s="39"/>
      <c r="F35" s="4" t="s">
        <v>57</v>
      </c>
      <c r="G35" s="39"/>
      <c r="H35" s="39"/>
      <c r="I35" s="39"/>
      <c r="J35" s="39"/>
      <c r="K35" s="39"/>
      <c r="L35" s="39"/>
      <c r="M35" s="12" t="s">
        <v>71</v>
      </c>
      <c r="N35" s="48"/>
      <c r="O35" s="5"/>
    </row>
    <row r="36" spans="1:15" s="13" customFormat="1" x14ac:dyDescent="0.25">
      <c r="A36" s="49"/>
      <c r="B36" s="42"/>
      <c r="C36" s="39"/>
      <c r="D36" s="5"/>
      <c r="E36" s="39"/>
      <c r="F36" s="4" t="s">
        <v>58</v>
      </c>
      <c r="G36" s="39"/>
      <c r="H36" s="39"/>
      <c r="I36" s="39"/>
      <c r="J36" s="39"/>
      <c r="K36" s="39"/>
      <c r="L36" s="39"/>
      <c r="M36" s="12" t="s">
        <v>61</v>
      </c>
      <c r="N36" s="48"/>
      <c r="O36" s="5"/>
    </row>
    <row r="37" spans="1:15" s="13" customFormat="1" x14ac:dyDescent="0.25">
      <c r="A37" s="49"/>
      <c r="B37" s="42"/>
      <c r="C37" s="39"/>
      <c r="D37" s="5"/>
      <c r="E37" s="39"/>
      <c r="F37" s="4" t="s">
        <v>59</v>
      </c>
      <c r="G37" s="39"/>
      <c r="H37" s="39"/>
      <c r="I37" s="39"/>
      <c r="J37" s="39"/>
      <c r="K37" s="39"/>
      <c r="L37" s="39"/>
      <c r="M37" s="12" t="s">
        <v>72</v>
      </c>
      <c r="N37" s="48"/>
      <c r="O37" s="5"/>
    </row>
    <row r="38" spans="1:15" s="13" customFormat="1" x14ac:dyDescent="0.25">
      <c r="A38" s="49"/>
      <c r="B38" s="42"/>
      <c r="C38" s="39"/>
      <c r="D38" s="5"/>
      <c r="E38" s="39"/>
      <c r="F38" s="4"/>
      <c r="G38" s="39"/>
      <c r="H38" s="39"/>
      <c r="I38" s="39"/>
      <c r="J38" s="39"/>
      <c r="K38" s="39"/>
      <c r="L38" s="39"/>
      <c r="M38" s="12" t="s">
        <v>73</v>
      </c>
      <c r="N38" s="48"/>
      <c r="O38" s="5"/>
    </row>
    <row r="39" spans="1:15" s="13" customFormat="1" x14ac:dyDescent="0.25">
      <c r="A39" s="49"/>
      <c r="B39" s="42"/>
      <c r="C39" s="39"/>
      <c r="D39" s="5"/>
      <c r="E39" s="39"/>
      <c r="F39" s="4"/>
      <c r="G39" s="39"/>
      <c r="H39" s="39"/>
      <c r="I39" s="39"/>
      <c r="J39" s="39"/>
      <c r="K39" s="39"/>
      <c r="L39" s="39"/>
      <c r="M39" s="12" t="s">
        <v>79</v>
      </c>
      <c r="N39" s="48"/>
      <c r="O39" s="5"/>
    </row>
    <row r="40" spans="1:15" s="2" customFormat="1" x14ac:dyDescent="0.25">
      <c r="A40" s="49">
        <v>8</v>
      </c>
      <c r="B40" s="6" t="s">
        <v>5</v>
      </c>
      <c r="C40" s="38" t="s">
        <v>30</v>
      </c>
      <c r="D40" s="38"/>
      <c r="E40" s="38" t="s">
        <v>21</v>
      </c>
      <c r="F40" s="4" t="s">
        <v>35</v>
      </c>
      <c r="G40" s="38" t="s">
        <v>130</v>
      </c>
      <c r="H40" s="9"/>
      <c r="I40" s="38">
        <f>7*6*10</f>
        <v>420</v>
      </c>
      <c r="J40" s="38">
        <v>5</v>
      </c>
      <c r="K40" s="38">
        <v>10</v>
      </c>
      <c r="L40" s="38">
        <f>I40*10</f>
        <v>4200</v>
      </c>
      <c r="M40" s="12" t="s">
        <v>34</v>
      </c>
      <c r="N40" s="38" t="s">
        <v>125</v>
      </c>
      <c r="O40" s="5" t="s">
        <v>17</v>
      </c>
    </row>
    <row r="41" spans="1:15" s="2" customFormat="1" x14ac:dyDescent="0.25">
      <c r="A41" s="49"/>
      <c r="B41" s="7"/>
      <c r="C41" s="39"/>
      <c r="D41" s="39"/>
      <c r="E41" s="39"/>
      <c r="F41" s="4" t="s">
        <v>36</v>
      </c>
      <c r="G41" s="39"/>
      <c r="H41" s="10"/>
      <c r="I41" s="39"/>
      <c r="J41" s="39"/>
      <c r="K41" s="39"/>
      <c r="L41" s="39"/>
      <c r="M41" s="12" t="s">
        <v>31</v>
      </c>
      <c r="N41" s="39"/>
      <c r="O41" s="5"/>
    </row>
    <row r="42" spans="1:15" s="2" customFormat="1" x14ac:dyDescent="0.25">
      <c r="A42" s="49"/>
      <c r="B42" s="7"/>
      <c r="C42" s="39"/>
      <c r="D42" s="39"/>
      <c r="E42" s="39"/>
      <c r="F42" s="4" t="s">
        <v>37</v>
      </c>
      <c r="G42" s="39"/>
      <c r="H42" s="10"/>
      <c r="I42" s="39"/>
      <c r="J42" s="39"/>
      <c r="K42" s="39"/>
      <c r="L42" s="39"/>
      <c r="M42" s="12" t="s">
        <v>32</v>
      </c>
      <c r="N42" s="39"/>
      <c r="O42" s="5"/>
    </row>
    <row r="43" spans="1:15" s="2" customFormat="1" x14ac:dyDescent="0.25">
      <c r="A43" s="49"/>
      <c r="B43" s="8"/>
      <c r="C43" s="40"/>
      <c r="D43" s="40"/>
      <c r="E43" s="40"/>
      <c r="F43" s="4" t="s">
        <v>38</v>
      </c>
      <c r="G43" s="40"/>
      <c r="H43" s="11"/>
      <c r="I43" s="40"/>
      <c r="J43" s="40"/>
      <c r="K43" s="40"/>
      <c r="L43" s="40"/>
      <c r="M43" s="12" t="s">
        <v>33</v>
      </c>
      <c r="N43" s="40"/>
      <c r="O43" s="5"/>
    </row>
    <row r="44" spans="1:15" s="5" customFormat="1" x14ac:dyDescent="0.25">
      <c r="A44" s="49">
        <v>9</v>
      </c>
      <c r="B44" s="41" t="s">
        <v>6</v>
      </c>
      <c r="C44" s="38" t="s">
        <v>53</v>
      </c>
      <c r="D44" s="38"/>
      <c r="E44" s="38" t="s">
        <v>63</v>
      </c>
      <c r="F44" s="38" t="s">
        <v>64</v>
      </c>
      <c r="G44" s="38" t="s">
        <v>129</v>
      </c>
      <c r="H44" s="38" t="s">
        <v>60</v>
      </c>
      <c r="I44" s="38">
        <f>12*6*10</f>
        <v>720</v>
      </c>
      <c r="J44" s="38">
        <v>5</v>
      </c>
      <c r="K44" s="38">
        <v>10</v>
      </c>
      <c r="L44" s="38">
        <f>I44*K44</f>
        <v>7200</v>
      </c>
      <c r="M44" s="12" t="s">
        <v>54</v>
      </c>
      <c r="N44" s="44" t="s">
        <v>132</v>
      </c>
      <c r="O44" s="5" t="s">
        <v>17</v>
      </c>
    </row>
    <row r="45" spans="1:15" s="5" customFormat="1" x14ac:dyDescent="0.25">
      <c r="A45" s="49"/>
      <c r="B45" s="42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12" t="s">
        <v>65</v>
      </c>
      <c r="N45" s="45"/>
    </row>
    <row r="46" spans="1:15" s="5" customFormat="1" x14ac:dyDescent="0.25">
      <c r="A46" s="49"/>
      <c r="B46" s="42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12" t="s">
        <v>66</v>
      </c>
      <c r="N46" s="45"/>
    </row>
    <row r="47" spans="1:15" s="5" customFormat="1" x14ac:dyDescent="0.25">
      <c r="A47" s="49"/>
      <c r="B47" s="42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12" t="s">
        <v>67</v>
      </c>
      <c r="N47" s="45"/>
    </row>
    <row r="48" spans="1:15" s="5" customFormat="1" x14ac:dyDescent="0.25">
      <c r="A48" s="49"/>
      <c r="B48" s="4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12" t="s">
        <v>68</v>
      </c>
      <c r="N48" s="45"/>
    </row>
    <row r="49" spans="1:15" s="5" customFormat="1" x14ac:dyDescent="0.25">
      <c r="A49" s="49"/>
      <c r="B49" s="42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12" t="s">
        <v>69</v>
      </c>
      <c r="N49" s="45"/>
    </row>
    <row r="50" spans="1:15" s="5" customFormat="1" x14ac:dyDescent="0.25">
      <c r="A50" s="49"/>
      <c r="B50" s="4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12" t="s">
        <v>70</v>
      </c>
      <c r="N50" s="46"/>
    </row>
    <row r="51" spans="1:15" s="2" customFormat="1" x14ac:dyDescent="0.25">
      <c r="A51" s="49">
        <v>10</v>
      </c>
      <c r="B51" s="41" t="s">
        <v>7</v>
      </c>
      <c r="C51" s="38" t="s">
        <v>108</v>
      </c>
      <c r="D51" s="38"/>
      <c r="E51" s="38" t="s">
        <v>104</v>
      </c>
      <c r="F51" s="4" t="s">
        <v>105</v>
      </c>
      <c r="G51" s="38" t="s">
        <v>131</v>
      </c>
      <c r="H51" s="38" t="s">
        <v>87</v>
      </c>
      <c r="I51" s="38">
        <f>2*6*10</f>
        <v>120</v>
      </c>
      <c r="J51" s="38">
        <v>5</v>
      </c>
      <c r="K51" s="38">
        <v>10</v>
      </c>
      <c r="L51" s="38">
        <f>I51*K51</f>
        <v>1200</v>
      </c>
      <c r="M51" s="38" t="s">
        <v>107</v>
      </c>
      <c r="N51" s="44" t="s">
        <v>133</v>
      </c>
      <c r="O51" s="5" t="s">
        <v>16</v>
      </c>
    </row>
    <row r="52" spans="1:15" s="2" customFormat="1" x14ac:dyDescent="0.25">
      <c r="A52" s="49"/>
      <c r="B52" s="42"/>
      <c r="C52" s="39"/>
      <c r="D52" s="39"/>
      <c r="E52" s="39"/>
      <c r="F52" s="4" t="s">
        <v>46</v>
      </c>
      <c r="G52" s="39"/>
      <c r="H52" s="39"/>
      <c r="I52" s="39"/>
      <c r="J52" s="39"/>
      <c r="K52" s="39"/>
      <c r="L52" s="39"/>
      <c r="M52" s="39"/>
      <c r="N52" s="45"/>
      <c r="O52" s="5"/>
    </row>
    <row r="53" spans="1:15" s="2" customFormat="1" x14ac:dyDescent="0.25">
      <c r="A53" s="49"/>
      <c r="B53" s="42"/>
      <c r="C53" s="39"/>
      <c r="D53" s="39"/>
      <c r="E53" s="39"/>
      <c r="F53" s="4" t="s">
        <v>45</v>
      </c>
      <c r="G53" s="39"/>
      <c r="H53" s="39"/>
      <c r="I53" s="39"/>
      <c r="J53" s="39"/>
      <c r="K53" s="39"/>
      <c r="L53" s="39"/>
      <c r="M53" s="39"/>
      <c r="N53" s="45"/>
      <c r="O53" s="5"/>
    </row>
    <row r="54" spans="1:15" s="2" customFormat="1" x14ac:dyDescent="0.25">
      <c r="A54" s="49"/>
      <c r="B54" s="42"/>
      <c r="C54" s="39"/>
      <c r="D54" s="39"/>
      <c r="E54" s="39"/>
      <c r="F54" s="4" t="s">
        <v>47</v>
      </c>
      <c r="G54" s="39"/>
      <c r="H54" s="39"/>
      <c r="I54" s="39"/>
      <c r="J54" s="39"/>
      <c r="K54" s="39"/>
      <c r="L54" s="39"/>
      <c r="M54" s="39"/>
      <c r="N54" s="45"/>
      <c r="O54" s="5"/>
    </row>
    <row r="55" spans="1:15" s="2" customFormat="1" x14ac:dyDescent="0.25">
      <c r="A55" s="49"/>
      <c r="B55" s="43"/>
      <c r="C55" s="40"/>
      <c r="D55" s="40"/>
      <c r="E55" s="40"/>
      <c r="F55" s="4"/>
      <c r="G55" s="40"/>
      <c r="H55" s="40"/>
      <c r="I55" s="40"/>
      <c r="J55" s="40"/>
      <c r="K55" s="40"/>
      <c r="L55" s="40"/>
      <c r="M55" s="40"/>
      <c r="N55" s="46"/>
      <c r="O55" s="5"/>
    </row>
    <row r="56" spans="1:15" x14ac:dyDescent="0.25">
      <c r="A56" s="37">
        <v>11</v>
      </c>
      <c r="B56" s="18" t="s">
        <v>8</v>
      </c>
      <c r="C56" s="17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9" t="s">
        <v>101</v>
      </c>
      <c r="O56" s="1" t="s">
        <v>16</v>
      </c>
    </row>
    <row r="57" spans="1:15" x14ac:dyDescent="0.25">
      <c r="A57" s="37">
        <v>12</v>
      </c>
      <c r="B57" s="14" t="s">
        <v>9</v>
      </c>
      <c r="C57" s="4"/>
      <c r="D57" s="3"/>
      <c r="E57" s="3"/>
      <c r="F57" s="3"/>
      <c r="G57" s="3"/>
      <c r="H57" s="3"/>
      <c r="I57" s="3"/>
      <c r="J57" s="3"/>
      <c r="K57" s="3"/>
      <c r="L57" s="3"/>
      <c r="M57" s="12"/>
      <c r="N57" s="3"/>
      <c r="O57" s="1" t="s">
        <v>16</v>
      </c>
    </row>
    <row r="58" spans="1:15" x14ac:dyDescent="0.25">
      <c r="A58" s="37">
        <v>13</v>
      </c>
      <c r="B58" s="14" t="s">
        <v>10</v>
      </c>
      <c r="C58" s="4"/>
      <c r="D58" s="3"/>
      <c r="E58" s="3"/>
      <c r="F58" s="3"/>
      <c r="G58" s="3"/>
      <c r="H58" s="3"/>
      <c r="I58" s="3"/>
      <c r="J58" s="3"/>
      <c r="K58" s="3"/>
      <c r="L58" s="3"/>
      <c r="M58" s="12"/>
      <c r="N58" s="3"/>
      <c r="O58" s="1" t="s">
        <v>18</v>
      </c>
    </row>
    <row r="59" spans="1:15" x14ac:dyDescent="0.25">
      <c r="A59" s="37">
        <v>14</v>
      </c>
      <c r="B59" s="18" t="s">
        <v>11</v>
      </c>
      <c r="C59" s="17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9" t="s">
        <v>101</v>
      </c>
      <c r="O59" s="1" t="s">
        <v>16</v>
      </c>
    </row>
    <row r="60" spans="1:15" x14ac:dyDescent="0.25">
      <c r="A60" s="37">
        <v>15</v>
      </c>
      <c r="B60" s="18" t="s">
        <v>1</v>
      </c>
      <c r="C60" s="17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9" t="s">
        <v>116</v>
      </c>
      <c r="O60" s="1" t="s">
        <v>16</v>
      </c>
    </row>
    <row r="61" spans="1:15" x14ac:dyDescent="0.25">
      <c r="A61" s="37">
        <v>16</v>
      </c>
      <c r="B61" s="14" t="s">
        <v>117</v>
      </c>
      <c r="C61" s="4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1" t="s">
        <v>18</v>
      </c>
    </row>
  </sheetData>
  <mergeCells count="132">
    <mergeCell ref="A29:A33"/>
    <mergeCell ref="A34:A39"/>
    <mergeCell ref="A40:A43"/>
    <mergeCell ref="A44:A50"/>
    <mergeCell ref="A51:A55"/>
    <mergeCell ref="B1:N1"/>
    <mergeCell ref="M4:M5"/>
    <mergeCell ref="C4:C5"/>
    <mergeCell ref="I4:K4"/>
    <mergeCell ref="A4:A5"/>
    <mergeCell ref="A7:A10"/>
    <mergeCell ref="A11:A14"/>
    <mergeCell ref="A15:A18"/>
    <mergeCell ref="A19:A24"/>
    <mergeCell ref="A25:A28"/>
    <mergeCell ref="G4:H4"/>
    <mergeCell ref="I15:I18"/>
    <mergeCell ref="J15:J18"/>
    <mergeCell ref="K15:K18"/>
    <mergeCell ref="L15:L18"/>
    <mergeCell ref="C40:C43"/>
    <mergeCell ref="D40:D43"/>
    <mergeCell ref="E40:E43"/>
    <mergeCell ref="B4:B5"/>
    <mergeCell ref="G44:G50"/>
    <mergeCell ref="H44:H50"/>
    <mergeCell ref="I44:I50"/>
    <mergeCell ref="J44:J50"/>
    <mergeCell ref="K44:K50"/>
    <mergeCell ref="F4:F5"/>
    <mergeCell ref="D4:D5"/>
    <mergeCell ref="N4:N5"/>
    <mergeCell ref="C7:C10"/>
    <mergeCell ref="D7:D10"/>
    <mergeCell ref="E7:E10"/>
    <mergeCell ref="G7:G10"/>
    <mergeCell ref="H7:H10"/>
    <mergeCell ref="I7:I10"/>
    <mergeCell ref="J7:J10"/>
    <mergeCell ref="B15:B18"/>
    <mergeCell ref="C15:C18"/>
    <mergeCell ref="D15:D18"/>
    <mergeCell ref="E15:E18"/>
    <mergeCell ref="G40:G43"/>
    <mergeCell ref="I40:I43"/>
    <mergeCell ref="J40:J43"/>
    <mergeCell ref="L40:L43"/>
    <mergeCell ref="J11:J14"/>
    <mergeCell ref="K11:K14"/>
    <mergeCell ref="L11:L14"/>
    <mergeCell ref="B11:B14"/>
    <mergeCell ref="C11:C14"/>
    <mergeCell ref="D11:D14"/>
    <mergeCell ref="E11:E14"/>
    <mergeCell ref="G34:G39"/>
    <mergeCell ref="H34:H39"/>
    <mergeCell ref="K34:K39"/>
    <mergeCell ref="L34:L39"/>
    <mergeCell ref="J34:J39"/>
    <mergeCell ref="I34:I39"/>
    <mergeCell ref="E29:E33"/>
    <mergeCell ref="K40:K43"/>
    <mergeCell ref="D29:D33"/>
    <mergeCell ref="B29:B33"/>
    <mergeCell ref="C29:C33"/>
    <mergeCell ref="B19:B24"/>
    <mergeCell ref="C19:C24"/>
    <mergeCell ref="D19:D24"/>
    <mergeCell ref="E19:E24"/>
    <mergeCell ref="G19:G24"/>
    <mergeCell ref="H19:H24"/>
    <mergeCell ref="N51:N55"/>
    <mergeCell ref="N44:N50"/>
    <mergeCell ref="B34:B39"/>
    <mergeCell ref="C34:C39"/>
    <mergeCell ref="E34:E39"/>
    <mergeCell ref="N34:N39"/>
    <mergeCell ref="N40:N43"/>
    <mergeCell ref="H51:H55"/>
    <mergeCell ref="I51:I55"/>
    <mergeCell ref="J51:J55"/>
    <mergeCell ref="K51:K55"/>
    <mergeCell ref="L51:L55"/>
    <mergeCell ref="M51:M55"/>
    <mergeCell ref="G51:G55"/>
    <mergeCell ref="L44:L50"/>
    <mergeCell ref="B44:B50"/>
    <mergeCell ref="B51:B55"/>
    <mergeCell ref="C51:C55"/>
    <mergeCell ref="D51:D55"/>
    <mergeCell ref="E51:E55"/>
    <mergeCell ref="C44:C50"/>
    <mergeCell ref="D44:D50"/>
    <mergeCell ref="E44:E50"/>
    <mergeCell ref="F44:F50"/>
    <mergeCell ref="J19:J24"/>
    <mergeCell ref="B25:B28"/>
    <mergeCell ref="C25:C28"/>
    <mergeCell ref="D25:D28"/>
    <mergeCell ref="E25:E28"/>
    <mergeCell ref="M9:M10"/>
    <mergeCell ref="N19:N24"/>
    <mergeCell ref="F23:F24"/>
    <mergeCell ref="N11:N14"/>
    <mergeCell ref="N25:N28"/>
    <mergeCell ref="N7:N10"/>
    <mergeCell ref="K19:K24"/>
    <mergeCell ref="L19:L24"/>
    <mergeCell ref="N15:N18"/>
    <mergeCell ref="H11:H14"/>
    <mergeCell ref="I11:I14"/>
    <mergeCell ref="G11:G14"/>
    <mergeCell ref="I19:I24"/>
    <mergeCell ref="M15:M18"/>
    <mergeCell ref="K7:K10"/>
    <mergeCell ref="L7:L10"/>
    <mergeCell ref="B7:B10"/>
    <mergeCell ref="G15:G18"/>
    <mergeCell ref="H15:H18"/>
    <mergeCell ref="N29:N33"/>
    <mergeCell ref="G29:G33"/>
    <mergeCell ref="H29:H33"/>
    <mergeCell ref="I29:I33"/>
    <mergeCell ref="J29:J33"/>
    <mergeCell ref="K29:K33"/>
    <mergeCell ref="L29:L33"/>
    <mergeCell ref="G25:G28"/>
    <mergeCell ref="H25:H28"/>
    <mergeCell ref="I25:I28"/>
    <mergeCell ref="J25:J28"/>
    <mergeCell ref="K25:K28"/>
    <mergeCell ref="L25:L2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D13" zoomScale="87" zoomScaleNormal="87" workbookViewId="0">
      <selection activeCell="L15" sqref="L15:L18"/>
    </sheetView>
  </sheetViews>
  <sheetFormatPr defaultRowHeight="15" x14ac:dyDescent="0.25"/>
  <cols>
    <col min="1" max="1" width="3.28515625" customWidth="1"/>
    <col min="2" max="2" width="40.5703125" style="15" customWidth="1"/>
    <col min="3" max="3" width="12.42578125" style="5" customWidth="1"/>
    <col min="4" max="5" width="13.28515625" style="1" customWidth="1"/>
    <col min="6" max="11" width="15" style="1" customWidth="1"/>
    <col min="12" max="13" width="13.140625" style="1" customWidth="1"/>
    <col min="14" max="14" width="14.140625" style="1" customWidth="1"/>
    <col min="15" max="15" width="13.5703125" style="1" customWidth="1"/>
    <col min="16" max="17" width="15.42578125" style="1" customWidth="1"/>
    <col min="18" max="18" width="16.28515625" style="5" customWidth="1"/>
    <col min="19" max="19" width="23.28515625" style="1" customWidth="1"/>
    <col min="20" max="20" width="9.140625" style="1"/>
  </cols>
  <sheetData>
    <row r="1" spans="1:20" ht="20.25" x14ac:dyDescent="0.3">
      <c r="B1" s="58" t="s">
        <v>135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4" spans="1:20" s="1" customFormat="1" ht="28.9" customHeight="1" x14ac:dyDescent="0.25">
      <c r="A4" s="63" t="s">
        <v>12</v>
      </c>
      <c r="B4" s="64" t="s">
        <v>13</v>
      </c>
      <c r="C4" s="55" t="s">
        <v>102</v>
      </c>
      <c r="D4" s="55" t="s">
        <v>24</v>
      </c>
      <c r="E4" s="35" t="s">
        <v>22</v>
      </c>
      <c r="F4" s="54" t="s">
        <v>14</v>
      </c>
      <c r="G4" s="65" t="s">
        <v>136</v>
      </c>
      <c r="H4" s="65" t="s">
        <v>137</v>
      </c>
      <c r="I4" s="65" t="s">
        <v>138</v>
      </c>
      <c r="J4" s="65" t="s">
        <v>27</v>
      </c>
      <c r="K4" s="65" t="s">
        <v>139</v>
      </c>
      <c r="L4" s="59" t="s">
        <v>39</v>
      </c>
      <c r="M4" s="62"/>
      <c r="N4" s="59" t="s">
        <v>15</v>
      </c>
      <c r="O4" s="61"/>
      <c r="P4" s="62"/>
      <c r="Q4" s="33" t="s">
        <v>28</v>
      </c>
      <c r="R4" s="59" t="s">
        <v>20</v>
      </c>
      <c r="S4" s="54" t="s">
        <v>118</v>
      </c>
    </row>
    <row r="5" spans="1:20" s="1" customFormat="1" ht="31.15" customHeight="1" x14ac:dyDescent="0.25">
      <c r="A5" s="63"/>
      <c r="B5" s="64"/>
      <c r="C5" s="56"/>
      <c r="D5" s="56"/>
      <c r="E5" s="36" t="s">
        <v>23</v>
      </c>
      <c r="F5" s="54"/>
      <c r="G5" s="66"/>
      <c r="H5" s="66"/>
      <c r="I5" s="66"/>
      <c r="J5" s="66"/>
      <c r="K5" s="66"/>
      <c r="L5" s="31" t="s">
        <v>40</v>
      </c>
      <c r="M5" s="31" t="s">
        <v>41</v>
      </c>
      <c r="N5" s="34" t="s">
        <v>26</v>
      </c>
      <c r="O5" s="34" t="s">
        <v>25</v>
      </c>
      <c r="P5" s="34" t="s">
        <v>27</v>
      </c>
      <c r="Q5" s="24" t="s">
        <v>29</v>
      </c>
      <c r="R5" s="60"/>
      <c r="S5" s="54"/>
    </row>
    <row r="6" spans="1:20" x14ac:dyDescent="0.25">
      <c r="A6" s="37"/>
      <c r="B6" s="14"/>
      <c r="C6" s="30"/>
      <c r="D6" s="3"/>
      <c r="E6" s="3"/>
      <c r="F6" s="3"/>
      <c r="G6" s="67"/>
      <c r="H6" s="67"/>
      <c r="I6" s="67"/>
      <c r="J6" s="67"/>
      <c r="K6" s="67"/>
      <c r="L6" s="3"/>
      <c r="M6" s="3"/>
      <c r="N6" s="3"/>
      <c r="O6" s="3"/>
      <c r="P6" s="3"/>
      <c r="Q6" s="3"/>
      <c r="R6" s="12"/>
      <c r="S6" s="3"/>
    </row>
    <row r="7" spans="1:20" x14ac:dyDescent="0.25">
      <c r="A7" s="49">
        <v>1</v>
      </c>
      <c r="B7" s="53" t="s">
        <v>19</v>
      </c>
      <c r="C7" s="57" t="s">
        <v>49</v>
      </c>
      <c r="D7" s="49"/>
      <c r="E7" s="49" t="s">
        <v>53</v>
      </c>
      <c r="F7" s="30" t="s">
        <v>50</v>
      </c>
      <c r="G7" s="68">
        <f>10*6</f>
        <v>60</v>
      </c>
      <c r="H7" s="69">
        <v>10</v>
      </c>
      <c r="I7" s="69">
        <f>G7*H7</f>
        <v>600</v>
      </c>
      <c r="J7" s="69">
        <v>10</v>
      </c>
      <c r="K7" s="68">
        <f>I7*J7</f>
        <v>6000</v>
      </c>
      <c r="L7" s="49" t="s">
        <v>126</v>
      </c>
      <c r="M7" s="49">
        <v>2</v>
      </c>
      <c r="N7" s="49">
        <f>10*6*10</f>
        <v>600</v>
      </c>
      <c r="O7" s="49">
        <v>6</v>
      </c>
      <c r="P7" s="49">
        <v>10</v>
      </c>
      <c r="Q7" s="49">
        <f>N7*P7</f>
        <v>6000</v>
      </c>
      <c r="R7" s="30" t="s">
        <v>54</v>
      </c>
      <c r="S7" s="38" t="s">
        <v>119</v>
      </c>
      <c r="T7" s="5" t="s">
        <v>16</v>
      </c>
    </row>
    <row r="8" spans="1:20" x14ac:dyDescent="0.25">
      <c r="A8" s="49"/>
      <c r="B8" s="53"/>
      <c r="C8" s="57"/>
      <c r="D8" s="49"/>
      <c r="E8" s="49"/>
      <c r="F8" s="30" t="s">
        <v>46</v>
      </c>
      <c r="G8" s="70"/>
      <c r="H8" s="69"/>
      <c r="I8" s="69"/>
      <c r="J8" s="69"/>
      <c r="K8" s="70"/>
      <c r="L8" s="49"/>
      <c r="M8" s="49"/>
      <c r="N8" s="49"/>
      <c r="O8" s="49"/>
      <c r="P8" s="49"/>
      <c r="Q8" s="49"/>
      <c r="R8" s="30" t="s">
        <v>55</v>
      </c>
      <c r="S8" s="39"/>
    </row>
    <row r="9" spans="1:20" x14ac:dyDescent="0.25">
      <c r="A9" s="49"/>
      <c r="B9" s="53"/>
      <c r="C9" s="57"/>
      <c r="D9" s="49"/>
      <c r="E9" s="49"/>
      <c r="F9" s="30" t="s">
        <v>51</v>
      </c>
      <c r="G9" s="70"/>
      <c r="H9" s="69"/>
      <c r="I9" s="69"/>
      <c r="J9" s="69"/>
      <c r="K9" s="70"/>
      <c r="L9" s="49"/>
      <c r="M9" s="49"/>
      <c r="N9" s="49"/>
      <c r="O9" s="49"/>
      <c r="P9" s="49"/>
      <c r="Q9" s="49"/>
      <c r="R9" s="38"/>
      <c r="S9" s="39"/>
    </row>
    <row r="10" spans="1:20" x14ac:dyDescent="0.25">
      <c r="A10" s="49"/>
      <c r="B10" s="53"/>
      <c r="C10" s="57"/>
      <c r="D10" s="49"/>
      <c r="E10" s="49"/>
      <c r="F10" s="32" t="s">
        <v>52</v>
      </c>
      <c r="G10" s="71"/>
      <c r="H10" s="69"/>
      <c r="I10" s="69"/>
      <c r="J10" s="69"/>
      <c r="K10" s="71"/>
      <c r="L10" s="49"/>
      <c r="M10" s="49"/>
      <c r="N10" s="49"/>
      <c r="O10" s="49"/>
      <c r="P10" s="49"/>
      <c r="Q10" s="49"/>
      <c r="R10" s="40"/>
      <c r="S10" s="40"/>
    </row>
    <row r="11" spans="1:20" s="13" customFormat="1" x14ac:dyDescent="0.25">
      <c r="A11" s="49">
        <v>2</v>
      </c>
      <c r="B11" s="41" t="s">
        <v>0</v>
      </c>
      <c r="C11" s="38" t="s">
        <v>42</v>
      </c>
      <c r="D11" s="38">
        <v>200000</v>
      </c>
      <c r="E11" s="38" t="s">
        <v>93</v>
      </c>
      <c r="F11" s="30" t="s">
        <v>94</v>
      </c>
      <c r="G11" s="68">
        <f>8*6</f>
        <v>48</v>
      </c>
      <c r="H11" s="68">
        <v>10</v>
      </c>
      <c r="I11" s="69">
        <f t="shared" ref="I11" si="0">G11*H11</f>
        <v>480</v>
      </c>
      <c r="J11" s="68">
        <v>10</v>
      </c>
      <c r="K11" s="68">
        <f t="shared" ref="K11" si="1">I11*J11</f>
        <v>4800</v>
      </c>
      <c r="L11" s="38" t="s">
        <v>126</v>
      </c>
      <c r="M11" s="38" t="s">
        <v>97</v>
      </c>
      <c r="N11" s="38">
        <f>8*6*10</f>
        <v>480</v>
      </c>
      <c r="O11" s="38">
        <v>5</v>
      </c>
      <c r="P11" s="38">
        <v>10</v>
      </c>
      <c r="Q11" s="38">
        <f>N11*P11</f>
        <v>4800</v>
      </c>
      <c r="R11" s="12" t="s">
        <v>98</v>
      </c>
      <c r="S11" s="38" t="s">
        <v>120</v>
      </c>
      <c r="T11" s="5" t="s">
        <v>16</v>
      </c>
    </row>
    <row r="12" spans="1:20" s="13" customFormat="1" x14ac:dyDescent="0.25">
      <c r="A12" s="49"/>
      <c r="B12" s="42"/>
      <c r="C12" s="39"/>
      <c r="D12" s="39"/>
      <c r="E12" s="39"/>
      <c r="F12" s="30" t="s">
        <v>95</v>
      </c>
      <c r="G12" s="70"/>
      <c r="H12" s="70"/>
      <c r="I12" s="69"/>
      <c r="J12" s="70"/>
      <c r="K12" s="70"/>
      <c r="L12" s="39"/>
      <c r="M12" s="39"/>
      <c r="N12" s="39"/>
      <c r="O12" s="39"/>
      <c r="P12" s="39"/>
      <c r="Q12" s="39"/>
      <c r="R12" s="12" t="s">
        <v>99</v>
      </c>
      <c r="S12" s="39"/>
      <c r="T12" s="5"/>
    </row>
    <row r="13" spans="1:20" s="13" customFormat="1" x14ac:dyDescent="0.25">
      <c r="A13" s="49"/>
      <c r="B13" s="42"/>
      <c r="C13" s="39"/>
      <c r="D13" s="39"/>
      <c r="E13" s="39"/>
      <c r="F13" s="30" t="s">
        <v>37</v>
      </c>
      <c r="G13" s="70"/>
      <c r="H13" s="70"/>
      <c r="I13" s="69"/>
      <c r="J13" s="70"/>
      <c r="K13" s="70"/>
      <c r="L13" s="39"/>
      <c r="M13" s="39"/>
      <c r="N13" s="39"/>
      <c r="O13" s="39"/>
      <c r="P13" s="39"/>
      <c r="Q13" s="39"/>
      <c r="R13" s="12" t="s">
        <v>100</v>
      </c>
      <c r="S13" s="39"/>
      <c r="T13" s="5"/>
    </row>
    <row r="14" spans="1:20" s="13" customFormat="1" x14ac:dyDescent="0.25">
      <c r="A14" s="49"/>
      <c r="B14" s="43"/>
      <c r="C14" s="40"/>
      <c r="D14" s="40"/>
      <c r="E14" s="40"/>
      <c r="F14" s="30" t="s">
        <v>96</v>
      </c>
      <c r="G14" s="71"/>
      <c r="H14" s="71"/>
      <c r="I14" s="69"/>
      <c r="J14" s="71"/>
      <c r="K14" s="71"/>
      <c r="L14" s="40"/>
      <c r="M14" s="40"/>
      <c r="N14" s="40"/>
      <c r="O14" s="40"/>
      <c r="P14" s="40"/>
      <c r="Q14" s="40"/>
      <c r="R14" s="12"/>
      <c r="S14" s="40"/>
      <c r="T14" s="5"/>
    </row>
    <row r="15" spans="1:20" s="2" customFormat="1" x14ac:dyDescent="0.25">
      <c r="A15" s="49">
        <v>3</v>
      </c>
      <c r="B15" s="41" t="s">
        <v>2</v>
      </c>
      <c r="C15" s="38" t="s">
        <v>42</v>
      </c>
      <c r="D15" s="38"/>
      <c r="E15" s="38" t="s">
        <v>43</v>
      </c>
      <c r="F15" s="30" t="s">
        <v>44</v>
      </c>
      <c r="G15" s="68">
        <f>6*6</f>
        <v>36</v>
      </c>
      <c r="H15" s="68">
        <v>10</v>
      </c>
      <c r="I15" s="69">
        <f t="shared" ref="I15" si="2">G15*H15</f>
        <v>360</v>
      </c>
      <c r="J15" s="68">
        <v>10</v>
      </c>
      <c r="K15" s="68">
        <f t="shared" ref="K15" si="3">I15*J15</f>
        <v>3600</v>
      </c>
      <c r="L15" s="38">
        <v>0</v>
      </c>
      <c r="M15" s="38">
        <v>3</v>
      </c>
      <c r="N15" s="38">
        <f>6*6*10</f>
        <v>360</v>
      </c>
      <c r="O15" s="38">
        <v>3</v>
      </c>
      <c r="P15" s="38">
        <v>10</v>
      </c>
      <c r="Q15" s="38">
        <f>N15*10</f>
        <v>3600</v>
      </c>
      <c r="R15" s="50" t="s">
        <v>48</v>
      </c>
      <c r="S15" s="38" t="s">
        <v>121</v>
      </c>
      <c r="T15" s="5" t="s">
        <v>16</v>
      </c>
    </row>
    <row r="16" spans="1:20" s="2" customFormat="1" x14ac:dyDescent="0.25">
      <c r="A16" s="49"/>
      <c r="B16" s="42"/>
      <c r="C16" s="39"/>
      <c r="D16" s="39"/>
      <c r="E16" s="39"/>
      <c r="F16" s="30" t="s">
        <v>46</v>
      </c>
      <c r="G16" s="70"/>
      <c r="H16" s="70"/>
      <c r="I16" s="69"/>
      <c r="J16" s="70"/>
      <c r="K16" s="70"/>
      <c r="L16" s="39"/>
      <c r="M16" s="39"/>
      <c r="N16" s="39"/>
      <c r="O16" s="39"/>
      <c r="P16" s="39"/>
      <c r="Q16" s="39"/>
      <c r="R16" s="51"/>
      <c r="S16" s="39"/>
      <c r="T16" s="5"/>
    </row>
    <row r="17" spans="1:20" s="2" customFormat="1" x14ac:dyDescent="0.25">
      <c r="A17" s="49"/>
      <c r="B17" s="42"/>
      <c r="C17" s="39"/>
      <c r="D17" s="39"/>
      <c r="E17" s="39"/>
      <c r="F17" s="30" t="s">
        <v>45</v>
      </c>
      <c r="G17" s="70"/>
      <c r="H17" s="70"/>
      <c r="I17" s="69"/>
      <c r="J17" s="70"/>
      <c r="K17" s="70"/>
      <c r="L17" s="39"/>
      <c r="M17" s="39"/>
      <c r="N17" s="39"/>
      <c r="O17" s="39"/>
      <c r="P17" s="39"/>
      <c r="Q17" s="39"/>
      <c r="R17" s="51"/>
      <c r="S17" s="39"/>
      <c r="T17" s="5"/>
    </row>
    <row r="18" spans="1:20" s="2" customFormat="1" x14ac:dyDescent="0.25">
      <c r="A18" s="49"/>
      <c r="B18" s="43"/>
      <c r="C18" s="40"/>
      <c r="D18" s="40"/>
      <c r="E18" s="40"/>
      <c r="F18" s="30" t="s">
        <v>47</v>
      </c>
      <c r="G18" s="71"/>
      <c r="H18" s="71"/>
      <c r="I18" s="69"/>
      <c r="J18" s="71"/>
      <c r="K18" s="71"/>
      <c r="L18" s="40"/>
      <c r="M18" s="40"/>
      <c r="N18" s="40"/>
      <c r="O18" s="40"/>
      <c r="P18" s="40"/>
      <c r="Q18" s="40"/>
      <c r="R18" s="52"/>
      <c r="S18" s="40"/>
      <c r="T18" s="5"/>
    </row>
    <row r="19" spans="1:20" s="5" customFormat="1" x14ac:dyDescent="0.25">
      <c r="A19" s="49">
        <v>4</v>
      </c>
      <c r="B19" s="41" t="s">
        <v>74</v>
      </c>
      <c r="C19" s="38" t="s">
        <v>75</v>
      </c>
      <c r="D19" s="38"/>
      <c r="E19" s="38" t="s">
        <v>76</v>
      </c>
      <c r="F19" s="30" t="s">
        <v>44</v>
      </c>
      <c r="G19" s="68">
        <f>6*6</f>
        <v>36</v>
      </c>
      <c r="H19" s="68">
        <v>10</v>
      </c>
      <c r="I19" s="68">
        <f>G19*H19</f>
        <v>360</v>
      </c>
      <c r="J19" s="68">
        <v>10</v>
      </c>
      <c r="K19" s="68">
        <f>I19*J19</f>
        <v>3600</v>
      </c>
      <c r="L19" s="38" t="s">
        <v>127</v>
      </c>
      <c r="M19" s="38" t="s">
        <v>60</v>
      </c>
      <c r="N19" s="38">
        <f>6*6*10</f>
        <v>360</v>
      </c>
      <c r="O19" s="38">
        <v>10</v>
      </c>
      <c r="P19" s="38">
        <v>10</v>
      </c>
      <c r="Q19" s="38">
        <f>N19*P19</f>
        <v>3600</v>
      </c>
      <c r="R19" s="12" t="s">
        <v>80</v>
      </c>
      <c r="S19" s="38" t="s">
        <v>122</v>
      </c>
      <c r="T19" s="5" t="s">
        <v>16</v>
      </c>
    </row>
    <row r="20" spans="1:20" s="5" customFormat="1" x14ac:dyDescent="0.25">
      <c r="A20" s="49"/>
      <c r="B20" s="42"/>
      <c r="C20" s="39"/>
      <c r="D20" s="39"/>
      <c r="E20" s="39"/>
      <c r="F20" s="30" t="s">
        <v>77</v>
      </c>
      <c r="G20" s="70"/>
      <c r="H20" s="70"/>
      <c r="I20" s="70"/>
      <c r="J20" s="70"/>
      <c r="K20" s="70"/>
      <c r="L20" s="39"/>
      <c r="M20" s="39"/>
      <c r="N20" s="39"/>
      <c r="O20" s="39"/>
      <c r="P20" s="39"/>
      <c r="Q20" s="39"/>
      <c r="R20" s="12" t="s">
        <v>81</v>
      </c>
      <c r="S20" s="39"/>
    </row>
    <row r="21" spans="1:20" s="5" customFormat="1" x14ac:dyDescent="0.25">
      <c r="A21" s="49"/>
      <c r="B21" s="42"/>
      <c r="C21" s="39"/>
      <c r="D21" s="39"/>
      <c r="E21" s="39"/>
      <c r="F21" s="30" t="s">
        <v>78</v>
      </c>
      <c r="G21" s="70"/>
      <c r="H21" s="70"/>
      <c r="I21" s="70"/>
      <c r="J21" s="70"/>
      <c r="K21" s="70"/>
      <c r="L21" s="39"/>
      <c r="M21" s="39"/>
      <c r="N21" s="39"/>
      <c r="O21" s="39"/>
      <c r="P21" s="39"/>
      <c r="Q21" s="39"/>
      <c r="R21" s="12" t="s">
        <v>92</v>
      </c>
      <c r="S21" s="39"/>
    </row>
    <row r="22" spans="1:20" s="5" customFormat="1" x14ac:dyDescent="0.25">
      <c r="A22" s="49"/>
      <c r="B22" s="42"/>
      <c r="C22" s="39"/>
      <c r="D22" s="39"/>
      <c r="E22" s="39"/>
      <c r="F22" s="30" t="s">
        <v>106</v>
      </c>
      <c r="G22" s="70"/>
      <c r="H22" s="70"/>
      <c r="I22" s="70"/>
      <c r="J22" s="70"/>
      <c r="K22" s="70"/>
      <c r="L22" s="39"/>
      <c r="M22" s="39"/>
      <c r="N22" s="39"/>
      <c r="O22" s="39"/>
      <c r="P22" s="39"/>
      <c r="Q22" s="39"/>
      <c r="R22" s="12" t="s">
        <v>82</v>
      </c>
      <c r="S22" s="39"/>
    </row>
    <row r="23" spans="1:20" s="5" customFormat="1" x14ac:dyDescent="0.25">
      <c r="A23" s="49"/>
      <c r="B23" s="42"/>
      <c r="C23" s="39"/>
      <c r="D23" s="39"/>
      <c r="E23" s="39"/>
      <c r="F23" s="38"/>
      <c r="G23" s="70"/>
      <c r="H23" s="70"/>
      <c r="I23" s="70"/>
      <c r="J23" s="70"/>
      <c r="K23" s="70"/>
      <c r="L23" s="39"/>
      <c r="M23" s="39"/>
      <c r="N23" s="39"/>
      <c r="O23" s="39"/>
      <c r="P23" s="39"/>
      <c r="Q23" s="39"/>
      <c r="R23" s="12" t="s">
        <v>83</v>
      </c>
      <c r="S23" s="39"/>
    </row>
    <row r="24" spans="1:20" s="5" customFormat="1" x14ac:dyDescent="0.25">
      <c r="A24" s="49"/>
      <c r="B24" s="43"/>
      <c r="C24" s="40"/>
      <c r="D24" s="40"/>
      <c r="E24" s="40"/>
      <c r="F24" s="40"/>
      <c r="G24" s="71"/>
      <c r="H24" s="71"/>
      <c r="I24" s="71"/>
      <c r="J24" s="71"/>
      <c r="K24" s="71"/>
      <c r="L24" s="40"/>
      <c r="M24" s="40"/>
      <c r="N24" s="40"/>
      <c r="O24" s="40"/>
      <c r="P24" s="40"/>
      <c r="Q24" s="40"/>
      <c r="R24" s="12" t="s">
        <v>34</v>
      </c>
      <c r="S24" s="40"/>
    </row>
    <row r="25" spans="1:20" s="5" customFormat="1" x14ac:dyDescent="0.25">
      <c r="A25" s="49">
        <v>5</v>
      </c>
      <c r="B25" s="41" t="s">
        <v>3</v>
      </c>
      <c r="C25" s="38" t="s">
        <v>103</v>
      </c>
      <c r="D25" s="38"/>
      <c r="E25" s="38" t="s">
        <v>84</v>
      </c>
      <c r="F25" s="30" t="s">
        <v>35</v>
      </c>
      <c r="G25" s="68">
        <f>7*6</f>
        <v>42</v>
      </c>
      <c r="H25" s="68">
        <v>10</v>
      </c>
      <c r="I25" s="68">
        <f>G25*H25</f>
        <v>420</v>
      </c>
      <c r="J25" s="68">
        <v>10</v>
      </c>
      <c r="K25" s="68">
        <f>I25*J25</f>
        <v>4200</v>
      </c>
      <c r="L25" s="38" t="s">
        <v>128</v>
      </c>
      <c r="M25" s="38" t="s">
        <v>87</v>
      </c>
      <c r="N25" s="38">
        <f>7*6*10</f>
        <v>420</v>
      </c>
      <c r="O25" s="38">
        <v>10</v>
      </c>
      <c r="P25" s="38">
        <v>10</v>
      </c>
      <c r="Q25" s="38">
        <f>N25*P25</f>
        <v>4200</v>
      </c>
      <c r="R25" s="12" t="s">
        <v>88</v>
      </c>
      <c r="S25" s="38" t="s">
        <v>123</v>
      </c>
      <c r="T25" s="5" t="s">
        <v>16</v>
      </c>
    </row>
    <row r="26" spans="1:20" s="5" customFormat="1" x14ac:dyDescent="0.25">
      <c r="A26" s="49"/>
      <c r="B26" s="42"/>
      <c r="C26" s="39"/>
      <c r="D26" s="39"/>
      <c r="E26" s="39"/>
      <c r="F26" s="30" t="s">
        <v>85</v>
      </c>
      <c r="G26" s="70"/>
      <c r="H26" s="70"/>
      <c r="I26" s="70"/>
      <c r="J26" s="70"/>
      <c r="K26" s="70"/>
      <c r="L26" s="39"/>
      <c r="M26" s="39"/>
      <c r="N26" s="39"/>
      <c r="O26" s="39"/>
      <c r="P26" s="39"/>
      <c r="Q26" s="39"/>
      <c r="R26" s="12" t="s">
        <v>89</v>
      </c>
      <c r="S26" s="39"/>
    </row>
    <row r="27" spans="1:20" s="5" customFormat="1" x14ac:dyDescent="0.25">
      <c r="A27" s="49"/>
      <c r="B27" s="42"/>
      <c r="C27" s="39"/>
      <c r="D27" s="39"/>
      <c r="E27" s="39"/>
      <c r="F27" s="30" t="s">
        <v>45</v>
      </c>
      <c r="G27" s="70"/>
      <c r="H27" s="70"/>
      <c r="I27" s="70"/>
      <c r="J27" s="70"/>
      <c r="K27" s="70"/>
      <c r="L27" s="39"/>
      <c r="M27" s="39"/>
      <c r="N27" s="39"/>
      <c r="O27" s="39"/>
      <c r="P27" s="39"/>
      <c r="Q27" s="39"/>
      <c r="R27" s="12" t="s">
        <v>90</v>
      </c>
      <c r="S27" s="39"/>
    </row>
    <row r="28" spans="1:20" s="5" customFormat="1" x14ac:dyDescent="0.25">
      <c r="A28" s="49"/>
      <c r="B28" s="43"/>
      <c r="C28" s="40"/>
      <c r="D28" s="40"/>
      <c r="E28" s="40"/>
      <c r="F28" s="30" t="s">
        <v>86</v>
      </c>
      <c r="G28" s="71"/>
      <c r="H28" s="71"/>
      <c r="I28" s="71"/>
      <c r="J28" s="71"/>
      <c r="K28" s="71"/>
      <c r="L28" s="40"/>
      <c r="M28" s="40"/>
      <c r="N28" s="40"/>
      <c r="O28" s="40"/>
      <c r="P28" s="40"/>
      <c r="Q28" s="40"/>
      <c r="R28" s="12" t="s">
        <v>91</v>
      </c>
      <c r="S28" s="40"/>
    </row>
    <row r="29" spans="1:20" s="5" customFormat="1" x14ac:dyDescent="0.25">
      <c r="A29" s="49">
        <v>6</v>
      </c>
      <c r="B29" s="41" t="s">
        <v>109</v>
      </c>
      <c r="C29" s="38" t="s">
        <v>110</v>
      </c>
      <c r="D29" s="49"/>
      <c r="E29" s="38" t="s">
        <v>111</v>
      </c>
      <c r="F29" s="30" t="s">
        <v>56</v>
      </c>
      <c r="G29" s="68">
        <f>12*6</f>
        <v>72</v>
      </c>
      <c r="H29" s="68">
        <v>10</v>
      </c>
      <c r="I29" s="68">
        <f>G29*H29</f>
        <v>720</v>
      </c>
      <c r="J29" s="68">
        <v>10</v>
      </c>
      <c r="K29" s="68">
        <f>I29*J29</f>
        <v>7200</v>
      </c>
      <c r="L29" s="38" t="s">
        <v>129</v>
      </c>
      <c r="M29" s="38" t="s">
        <v>87</v>
      </c>
      <c r="N29" s="38">
        <f>12*6*10</f>
        <v>720</v>
      </c>
      <c r="O29" s="38">
        <v>5</v>
      </c>
      <c r="P29" s="38">
        <v>10</v>
      </c>
      <c r="Q29" s="38">
        <f>N29*P29</f>
        <v>7200</v>
      </c>
      <c r="R29" s="12" t="s">
        <v>114</v>
      </c>
      <c r="S29" s="38" t="s">
        <v>124</v>
      </c>
      <c r="T29" s="5" t="s">
        <v>16</v>
      </c>
    </row>
    <row r="30" spans="1:20" s="5" customFormat="1" x14ac:dyDescent="0.25">
      <c r="A30" s="49"/>
      <c r="B30" s="42"/>
      <c r="C30" s="39"/>
      <c r="D30" s="49"/>
      <c r="E30" s="39"/>
      <c r="F30" s="30" t="s">
        <v>112</v>
      </c>
      <c r="G30" s="70"/>
      <c r="H30" s="70"/>
      <c r="I30" s="70"/>
      <c r="J30" s="70"/>
      <c r="K30" s="70"/>
      <c r="L30" s="39"/>
      <c r="M30" s="39"/>
      <c r="N30" s="39"/>
      <c r="O30" s="39"/>
      <c r="P30" s="39"/>
      <c r="Q30" s="39"/>
      <c r="R30" s="12" t="s">
        <v>34</v>
      </c>
      <c r="S30" s="39"/>
    </row>
    <row r="31" spans="1:20" s="5" customFormat="1" x14ac:dyDescent="0.25">
      <c r="A31" s="49"/>
      <c r="B31" s="42"/>
      <c r="C31" s="39"/>
      <c r="D31" s="49"/>
      <c r="E31" s="39"/>
      <c r="F31" s="30" t="s">
        <v>45</v>
      </c>
      <c r="G31" s="70"/>
      <c r="H31" s="70"/>
      <c r="I31" s="70"/>
      <c r="J31" s="70"/>
      <c r="K31" s="70"/>
      <c r="L31" s="39"/>
      <c r="M31" s="39"/>
      <c r="N31" s="39"/>
      <c r="O31" s="39"/>
      <c r="P31" s="39"/>
      <c r="Q31" s="39"/>
      <c r="R31" s="12" t="s">
        <v>92</v>
      </c>
      <c r="S31" s="39"/>
    </row>
    <row r="32" spans="1:20" s="5" customFormat="1" x14ac:dyDescent="0.25">
      <c r="A32" s="49"/>
      <c r="B32" s="42"/>
      <c r="C32" s="39"/>
      <c r="D32" s="49"/>
      <c r="E32" s="39"/>
      <c r="F32" s="30" t="s">
        <v>113</v>
      </c>
      <c r="G32" s="70"/>
      <c r="H32" s="70"/>
      <c r="I32" s="70"/>
      <c r="J32" s="70"/>
      <c r="K32" s="70"/>
      <c r="L32" s="39"/>
      <c r="M32" s="39"/>
      <c r="N32" s="39"/>
      <c r="O32" s="39"/>
      <c r="P32" s="39"/>
      <c r="Q32" s="39"/>
      <c r="R32" s="12" t="s">
        <v>115</v>
      </c>
      <c r="S32" s="39"/>
    </row>
    <row r="33" spans="1:20" s="5" customFormat="1" x14ac:dyDescent="0.25">
      <c r="A33" s="49"/>
      <c r="B33" s="43"/>
      <c r="C33" s="40"/>
      <c r="D33" s="49"/>
      <c r="E33" s="40"/>
      <c r="F33" s="30"/>
      <c r="G33" s="71"/>
      <c r="H33" s="71"/>
      <c r="I33" s="71"/>
      <c r="J33" s="71"/>
      <c r="K33" s="71"/>
      <c r="L33" s="40"/>
      <c r="M33" s="40"/>
      <c r="N33" s="40"/>
      <c r="O33" s="40"/>
      <c r="P33" s="40"/>
      <c r="Q33" s="40"/>
      <c r="R33" s="12" t="s">
        <v>91</v>
      </c>
      <c r="S33" s="40"/>
    </row>
    <row r="34" spans="1:20" s="13" customFormat="1" x14ac:dyDescent="0.25">
      <c r="A34" s="49">
        <v>7</v>
      </c>
      <c r="B34" s="41" t="s">
        <v>4</v>
      </c>
      <c r="C34" s="38" t="s">
        <v>42</v>
      </c>
      <c r="D34" s="5"/>
      <c r="E34" s="38" t="s">
        <v>21</v>
      </c>
      <c r="F34" s="30" t="s">
        <v>56</v>
      </c>
      <c r="G34" s="68">
        <f>12*6</f>
        <v>72</v>
      </c>
      <c r="H34" s="68">
        <v>10</v>
      </c>
      <c r="I34" s="68">
        <f>G34*H34</f>
        <v>720</v>
      </c>
      <c r="J34" s="68">
        <v>10</v>
      </c>
      <c r="K34" s="68">
        <f>I34*J34</f>
        <v>7200</v>
      </c>
      <c r="L34" s="38" t="s">
        <v>129</v>
      </c>
      <c r="M34" s="38" t="s">
        <v>60</v>
      </c>
      <c r="N34" s="38">
        <f>12*6*10</f>
        <v>720</v>
      </c>
      <c r="O34" s="38">
        <v>5</v>
      </c>
      <c r="P34" s="38">
        <v>10</v>
      </c>
      <c r="Q34" s="38">
        <f>N34*P34</f>
        <v>7200</v>
      </c>
      <c r="R34" s="12" t="s">
        <v>62</v>
      </c>
      <c r="S34" s="47" t="s">
        <v>134</v>
      </c>
      <c r="T34" s="5" t="s">
        <v>16</v>
      </c>
    </row>
    <row r="35" spans="1:20" s="13" customFormat="1" x14ac:dyDescent="0.25">
      <c r="A35" s="49"/>
      <c r="B35" s="42"/>
      <c r="C35" s="39"/>
      <c r="D35" s="5"/>
      <c r="E35" s="39"/>
      <c r="F35" s="30" t="s">
        <v>57</v>
      </c>
      <c r="G35" s="70"/>
      <c r="H35" s="70"/>
      <c r="I35" s="70"/>
      <c r="J35" s="70"/>
      <c r="K35" s="70"/>
      <c r="L35" s="39"/>
      <c r="M35" s="39"/>
      <c r="N35" s="39"/>
      <c r="O35" s="39"/>
      <c r="P35" s="39"/>
      <c r="Q35" s="39"/>
      <c r="R35" s="12" t="s">
        <v>71</v>
      </c>
      <c r="S35" s="48"/>
      <c r="T35" s="5"/>
    </row>
    <row r="36" spans="1:20" s="13" customFormat="1" x14ac:dyDescent="0.25">
      <c r="A36" s="49"/>
      <c r="B36" s="42"/>
      <c r="C36" s="39"/>
      <c r="D36" s="5"/>
      <c r="E36" s="39"/>
      <c r="F36" s="30" t="s">
        <v>58</v>
      </c>
      <c r="G36" s="70"/>
      <c r="H36" s="70"/>
      <c r="I36" s="70"/>
      <c r="J36" s="70"/>
      <c r="K36" s="70"/>
      <c r="L36" s="39"/>
      <c r="M36" s="39"/>
      <c r="N36" s="39"/>
      <c r="O36" s="39"/>
      <c r="P36" s="39"/>
      <c r="Q36" s="39"/>
      <c r="R36" s="12" t="s">
        <v>61</v>
      </c>
      <c r="S36" s="48"/>
      <c r="T36" s="5"/>
    </row>
    <row r="37" spans="1:20" s="13" customFormat="1" x14ac:dyDescent="0.25">
      <c r="A37" s="49"/>
      <c r="B37" s="42"/>
      <c r="C37" s="39"/>
      <c r="D37" s="5"/>
      <c r="E37" s="39"/>
      <c r="F37" s="30" t="s">
        <v>59</v>
      </c>
      <c r="G37" s="70"/>
      <c r="H37" s="70"/>
      <c r="I37" s="70"/>
      <c r="J37" s="70"/>
      <c r="K37" s="70"/>
      <c r="L37" s="39"/>
      <c r="M37" s="39"/>
      <c r="N37" s="39"/>
      <c r="O37" s="39"/>
      <c r="P37" s="39"/>
      <c r="Q37" s="39"/>
      <c r="R37" s="12" t="s">
        <v>72</v>
      </c>
      <c r="S37" s="48"/>
      <c r="T37" s="5"/>
    </row>
    <row r="38" spans="1:20" s="13" customFormat="1" x14ac:dyDescent="0.25">
      <c r="A38" s="49"/>
      <c r="B38" s="42"/>
      <c r="C38" s="39"/>
      <c r="D38" s="5"/>
      <c r="E38" s="39"/>
      <c r="F38" s="30"/>
      <c r="G38" s="70"/>
      <c r="H38" s="70"/>
      <c r="I38" s="70"/>
      <c r="J38" s="70"/>
      <c r="K38" s="70"/>
      <c r="L38" s="39"/>
      <c r="M38" s="39"/>
      <c r="N38" s="39"/>
      <c r="O38" s="39"/>
      <c r="P38" s="39"/>
      <c r="Q38" s="39"/>
      <c r="R38" s="12" t="s">
        <v>73</v>
      </c>
      <c r="S38" s="48"/>
      <c r="T38" s="5"/>
    </row>
    <row r="39" spans="1:20" s="13" customFormat="1" x14ac:dyDescent="0.25">
      <c r="A39" s="49"/>
      <c r="B39" s="42"/>
      <c r="C39" s="39"/>
      <c r="D39" s="5"/>
      <c r="E39" s="39"/>
      <c r="F39" s="30"/>
      <c r="G39" s="71"/>
      <c r="H39" s="70"/>
      <c r="I39" s="70"/>
      <c r="J39" s="70"/>
      <c r="K39" s="71"/>
      <c r="L39" s="39"/>
      <c r="M39" s="39"/>
      <c r="N39" s="39"/>
      <c r="O39" s="39"/>
      <c r="P39" s="39"/>
      <c r="Q39" s="39"/>
      <c r="R39" s="12" t="s">
        <v>79</v>
      </c>
      <c r="S39" s="48"/>
      <c r="T39" s="5"/>
    </row>
    <row r="40" spans="1:20" s="2" customFormat="1" x14ac:dyDescent="0.25">
      <c r="A40" s="49">
        <v>8</v>
      </c>
      <c r="B40" s="6" t="s">
        <v>5</v>
      </c>
      <c r="C40" s="38" t="s">
        <v>30</v>
      </c>
      <c r="D40" s="38"/>
      <c r="E40" s="38" t="s">
        <v>21</v>
      </c>
      <c r="F40" s="30" t="s">
        <v>35</v>
      </c>
      <c r="G40" s="68">
        <f>7*6</f>
        <v>42</v>
      </c>
      <c r="H40" s="68">
        <v>10</v>
      </c>
      <c r="I40" s="68">
        <f>G40*H40</f>
        <v>420</v>
      </c>
      <c r="J40" s="68">
        <v>10</v>
      </c>
      <c r="K40" s="68">
        <f>I40*J40</f>
        <v>4200</v>
      </c>
      <c r="L40" s="38" t="s">
        <v>130</v>
      </c>
      <c r="M40" s="27"/>
      <c r="N40" s="38">
        <f>7*6*10</f>
        <v>420</v>
      </c>
      <c r="O40" s="38">
        <v>5</v>
      </c>
      <c r="P40" s="38">
        <v>10</v>
      </c>
      <c r="Q40" s="38">
        <f>N40*10</f>
        <v>4200</v>
      </c>
      <c r="R40" s="12" t="s">
        <v>34</v>
      </c>
      <c r="S40" s="38" t="s">
        <v>125</v>
      </c>
      <c r="T40" s="5" t="s">
        <v>17</v>
      </c>
    </row>
    <row r="41" spans="1:20" s="2" customFormat="1" x14ac:dyDescent="0.25">
      <c r="A41" s="49"/>
      <c r="B41" s="7"/>
      <c r="C41" s="39"/>
      <c r="D41" s="39"/>
      <c r="E41" s="39"/>
      <c r="F41" s="30" t="s">
        <v>36</v>
      </c>
      <c r="G41" s="70"/>
      <c r="H41" s="70"/>
      <c r="I41" s="70"/>
      <c r="J41" s="70"/>
      <c r="K41" s="70"/>
      <c r="L41" s="39"/>
      <c r="M41" s="29"/>
      <c r="N41" s="39"/>
      <c r="O41" s="39"/>
      <c r="P41" s="39"/>
      <c r="Q41" s="39"/>
      <c r="R41" s="12" t="s">
        <v>31</v>
      </c>
      <c r="S41" s="39"/>
      <c r="T41" s="5"/>
    </row>
    <row r="42" spans="1:20" s="2" customFormat="1" x14ac:dyDescent="0.25">
      <c r="A42" s="49"/>
      <c r="B42" s="7"/>
      <c r="C42" s="39"/>
      <c r="D42" s="39"/>
      <c r="E42" s="39"/>
      <c r="F42" s="30" t="s">
        <v>37</v>
      </c>
      <c r="G42" s="70"/>
      <c r="H42" s="70"/>
      <c r="I42" s="70"/>
      <c r="J42" s="70"/>
      <c r="K42" s="70"/>
      <c r="L42" s="39"/>
      <c r="M42" s="29"/>
      <c r="N42" s="39"/>
      <c r="O42" s="39"/>
      <c r="P42" s="39"/>
      <c r="Q42" s="39"/>
      <c r="R42" s="12" t="s">
        <v>32</v>
      </c>
      <c r="S42" s="39"/>
      <c r="T42" s="5"/>
    </row>
    <row r="43" spans="1:20" s="2" customFormat="1" x14ac:dyDescent="0.25">
      <c r="A43" s="49"/>
      <c r="B43" s="8"/>
      <c r="C43" s="40"/>
      <c r="D43" s="40"/>
      <c r="E43" s="40"/>
      <c r="F43" s="30" t="s">
        <v>38</v>
      </c>
      <c r="G43" s="71"/>
      <c r="H43" s="71"/>
      <c r="I43" s="71"/>
      <c r="J43" s="71"/>
      <c r="K43" s="71"/>
      <c r="L43" s="40"/>
      <c r="M43" s="28"/>
      <c r="N43" s="40"/>
      <c r="O43" s="40"/>
      <c r="P43" s="40"/>
      <c r="Q43" s="40"/>
      <c r="R43" s="12" t="s">
        <v>33</v>
      </c>
      <c r="S43" s="40"/>
      <c r="T43" s="5"/>
    </row>
    <row r="44" spans="1:20" s="5" customFormat="1" x14ac:dyDescent="0.25">
      <c r="A44" s="49">
        <v>9</v>
      </c>
      <c r="B44" s="41" t="s">
        <v>6</v>
      </c>
      <c r="C44" s="38" t="s">
        <v>53</v>
      </c>
      <c r="D44" s="38"/>
      <c r="E44" s="38" t="s">
        <v>63</v>
      </c>
      <c r="F44" s="38" t="s">
        <v>64</v>
      </c>
      <c r="G44" s="68">
        <f>12*6</f>
        <v>72</v>
      </c>
      <c r="H44" s="68">
        <v>10</v>
      </c>
      <c r="I44" s="68">
        <f>G44*H44</f>
        <v>720</v>
      </c>
      <c r="J44" s="68">
        <v>10</v>
      </c>
      <c r="K44" s="68">
        <f>I44*J44</f>
        <v>7200</v>
      </c>
      <c r="L44" s="38" t="s">
        <v>129</v>
      </c>
      <c r="M44" s="38" t="s">
        <v>60</v>
      </c>
      <c r="N44" s="38">
        <f>12*6*10</f>
        <v>720</v>
      </c>
      <c r="O44" s="38">
        <v>5</v>
      </c>
      <c r="P44" s="38">
        <v>10</v>
      </c>
      <c r="Q44" s="38">
        <f>N44*P44</f>
        <v>7200</v>
      </c>
      <c r="R44" s="12" t="s">
        <v>54</v>
      </c>
      <c r="S44" s="44" t="s">
        <v>132</v>
      </c>
      <c r="T44" s="5" t="s">
        <v>17</v>
      </c>
    </row>
    <row r="45" spans="1:20" s="5" customFormat="1" x14ac:dyDescent="0.25">
      <c r="A45" s="49"/>
      <c r="B45" s="42"/>
      <c r="C45" s="39"/>
      <c r="D45" s="39"/>
      <c r="E45" s="39"/>
      <c r="F45" s="39"/>
      <c r="G45" s="70"/>
      <c r="H45" s="70"/>
      <c r="I45" s="70"/>
      <c r="J45" s="70"/>
      <c r="K45" s="70"/>
      <c r="L45" s="39"/>
      <c r="M45" s="39"/>
      <c r="N45" s="39"/>
      <c r="O45" s="39"/>
      <c r="P45" s="39"/>
      <c r="Q45" s="39"/>
      <c r="R45" s="12" t="s">
        <v>65</v>
      </c>
      <c r="S45" s="45"/>
    </row>
    <row r="46" spans="1:20" s="5" customFormat="1" x14ac:dyDescent="0.25">
      <c r="A46" s="49"/>
      <c r="B46" s="42"/>
      <c r="C46" s="39"/>
      <c r="D46" s="39"/>
      <c r="E46" s="39"/>
      <c r="F46" s="39"/>
      <c r="G46" s="70"/>
      <c r="H46" s="70"/>
      <c r="I46" s="70"/>
      <c r="J46" s="70"/>
      <c r="K46" s="70"/>
      <c r="L46" s="39"/>
      <c r="M46" s="39"/>
      <c r="N46" s="39"/>
      <c r="O46" s="39"/>
      <c r="P46" s="39"/>
      <c r="Q46" s="39"/>
      <c r="R46" s="12" t="s">
        <v>66</v>
      </c>
      <c r="S46" s="45"/>
    </row>
    <row r="47" spans="1:20" s="5" customFormat="1" x14ac:dyDescent="0.25">
      <c r="A47" s="49"/>
      <c r="B47" s="42"/>
      <c r="C47" s="39"/>
      <c r="D47" s="39"/>
      <c r="E47" s="39"/>
      <c r="F47" s="39"/>
      <c r="G47" s="70"/>
      <c r="H47" s="70"/>
      <c r="I47" s="70"/>
      <c r="J47" s="70"/>
      <c r="K47" s="70"/>
      <c r="L47" s="39"/>
      <c r="M47" s="39"/>
      <c r="N47" s="39"/>
      <c r="O47" s="39"/>
      <c r="P47" s="39"/>
      <c r="Q47" s="39"/>
      <c r="R47" s="12" t="s">
        <v>67</v>
      </c>
      <c r="S47" s="45"/>
    </row>
    <row r="48" spans="1:20" s="5" customFormat="1" x14ac:dyDescent="0.25">
      <c r="A48" s="49"/>
      <c r="B48" s="42"/>
      <c r="C48" s="39"/>
      <c r="D48" s="39"/>
      <c r="E48" s="39"/>
      <c r="F48" s="39"/>
      <c r="G48" s="70"/>
      <c r="H48" s="70"/>
      <c r="I48" s="70"/>
      <c r="J48" s="70"/>
      <c r="K48" s="70"/>
      <c r="L48" s="39"/>
      <c r="M48" s="39"/>
      <c r="N48" s="39"/>
      <c r="O48" s="39"/>
      <c r="P48" s="39"/>
      <c r="Q48" s="39"/>
      <c r="R48" s="12" t="s">
        <v>68</v>
      </c>
      <c r="S48" s="45"/>
    </row>
    <row r="49" spans="1:20" s="5" customFormat="1" x14ac:dyDescent="0.25">
      <c r="A49" s="49"/>
      <c r="B49" s="42"/>
      <c r="C49" s="39"/>
      <c r="D49" s="39"/>
      <c r="E49" s="39"/>
      <c r="F49" s="39"/>
      <c r="G49" s="70"/>
      <c r="H49" s="70"/>
      <c r="I49" s="70"/>
      <c r="J49" s="70"/>
      <c r="K49" s="70"/>
      <c r="L49" s="39"/>
      <c r="M49" s="39"/>
      <c r="N49" s="39"/>
      <c r="O49" s="39"/>
      <c r="P49" s="39"/>
      <c r="Q49" s="39"/>
      <c r="R49" s="12" t="s">
        <v>69</v>
      </c>
      <c r="S49" s="45"/>
    </row>
    <row r="50" spans="1:20" s="5" customFormat="1" x14ac:dyDescent="0.25">
      <c r="A50" s="49"/>
      <c r="B50" s="43"/>
      <c r="C50" s="40"/>
      <c r="D50" s="40"/>
      <c r="E50" s="40"/>
      <c r="F50" s="40"/>
      <c r="G50" s="71"/>
      <c r="H50" s="71"/>
      <c r="I50" s="71"/>
      <c r="J50" s="71"/>
      <c r="K50" s="71"/>
      <c r="L50" s="40"/>
      <c r="M50" s="40"/>
      <c r="N50" s="40"/>
      <c r="O50" s="40"/>
      <c r="P50" s="40"/>
      <c r="Q50" s="40"/>
      <c r="R50" s="12" t="s">
        <v>70</v>
      </c>
      <c r="S50" s="46"/>
    </row>
    <row r="51" spans="1:20" s="2" customFormat="1" x14ac:dyDescent="0.25">
      <c r="A51" s="49">
        <v>10</v>
      </c>
      <c r="B51" s="41" t="s">
        <v>7</v>
      </c>
      <c r="C51" s="38" t="s">
        <v>108</v>
      </c>
      <c r="D51" s="38"/>
      <c r="E51" s="38" t="s">
        <v>104</v>
      </c>
      <c r="F51" s="30" t="s">
        <v>105</v>
      </c>
      <c r="G51" s="68">
        <f>2*6</f>
        <v>12</v>
      </c>
      <c r="H51" s="68">
        <v>10</v>
      </c>
      <c r="I51" s="68">
        <f>G51*H51</f>
        <v>120</v>
      </c>
      <c r="J51" s="68">
        <v>10</v>
      </c>
      <c r="K51" s="68">
        <f>I51*J51</f>
        <v>1200</v>
      </c>
      <c r="L51" s="38" t="s">
        <v>131</v>
      </c>
      <c r="M51" s="38" t="s">
        <v>87</v>
      </c>
      <c r="N51" s="38">
        <f>2*6*10</f>
        <v>120</v>
      </c>
      <c r="O51" s="38">
        <v>5</v>
      </c>
      <c r="P51" s="38">
        <v>10</v>
      </c>
      <c r="Q51" s="38">
        <f>N51*P51</f>
        <v>1200</v>
      </c>
      <c r="R51" s="38" t="s">
        <v>107</v>
      </c>
      <c r="S51" s="44" t="s">
        <v>133</v>
      </c>
      <c r="T51" s="5" t="s">
        <v>16</v>
      </c>
    </row>
    <row r="52" spans="1:20" s="2" customFormat="1" x14ac:dyDescent="0.25">
      <c r="A52" s="49"/>
      <c r="B52" s="42"/>
      <c r="C52" s="39"/>
      <c r="D52" s="39"/>
      <c r="E52" s="39"/>
      <c r="F52" s="30" t="s">
        <v>46</v>
      </c>
      <c r="G52" s="70"/>
      <c r="H52" s="70"/>
      <c r="I52" s="70"/>
      <c r="J52" s="70"/>
      <c r="K52" s="70"/>
      <c r="L52" s="39"/>
      <c r="M52" s="39"/>
      <c r="N52" s="39"/>
      <c r="O52" s="39"/>
      <c r="P52" s="39"/>
      <c r="Q52" s="39"/>
      <c r="R52" s="39"/>
      <c r="S52" s="45"/>
      <c r="T52" s="5"/>
    </row>
    <row r="53" spans="1:20" s="2" customFormat="1" x14ac:dyDescent="0.25">
      <c r="A53" s="49"/>
      <c r="B53" s="42"/>
      <c r="C53" s="39"/>
      <c r="D53" s="39"/>
      <c r="E53" s="39"/>
      <c r="F53" s="30" t="s">
        <v>45</v>
      </c>
      <c r="G53" s="70"/>
      <c r="H53" s="70"/>
      <c r="I53" s="70"/>
      <c r="J53" s="70"/>
      <c r="K53" s="70"/>
      <c r="L53" s="39"/>
      <c r="M53" s="39"/>
      <c r="N53" s="39"/>
      <c r="O53" s="39"/>
      <c r="P53" s="39"/>
      <c r="Q53" s="39"/>
      <c r="R53" s="39"/>
      <c r="S53" s="45"/>
      <c r="T53" s="5"/>
    </row>
    <row r="54" spans="1:20" s="2" customFormat="1" x14ac:dyDescent="0.25">
      <c r="A54" s="49"/>
      <c r="B54" s="42"/>
      <c r="C54" s="39"/>
      <c r="D54" s="39"/>
      <c r="E54" s="39"/>
      <c r="F54" s="30" t="s">
        <v>47</v>
      </c>
      <c r="G54" s="70"/>
      <c r="H54" s="70"/>
      <c r="I54" s="70"/>
      <c r="J54" s="70"/>
      <c r="K54" s="70"/>
      <c r="L54" s="39"/>
      <c r="M54" s="39"/>
      <c r="N54" s="39"/>
      <c r="O54" s="39"/>
      <c r="P54" s="39"/>
      <c r="Q54" s="39"/>
      <c r="R54" s="39"/>
      <c r="S54" s="45"/>
      <c r="T54" s="5"/>
    </row>
    <row r="55" spans="1:20" s="2" customFormat="1" x14ac:dyDescent="0.25">
      <c r="A55" s="49"/>
      <c r="B55" s="43"/>
      <c r="C55" s="40"/>
      <c r="D55" s="40"/>
      <c r="E55" s="40"/>
      <c r="F55" s="30"/>
      <c r="G55" s="71"/>
      <c r="H55" s="71"/>
      <c r="I55" s="71"/>
      <c r="J55" s="71"/>
      <c r="K55" s="71"/>
      <c r="L55" s="40"/>
      <c r="M55" s="40"/>
      <c r="N55" s="40"/>
      <c r="O55" s="40"/>
      <c r="P55" s="40"/>
      <c r="Q55" s="40"/>
      <c r="R55" s="40"/>
      <c r="S55" s="46"/>
      <c r="T55" s="5"/>
    </row>
    <row r="56" spans="1:20" x14ac:dyDescent="0.25">
      <c r="A56" s="37">
        <v>11</v>
      </c>
      <c r="B56" s="18" t="s">
        <v>8</v>
      </c>
      <c r="C56" s="17"/>
      <c r="D56" s="19"/>
      <c r="E56" s="19"/>
      <c r="F56" s="19"/>
      <c r="G56" s="72"/>
      <c r="H56" s="72"/>
      <c r="I56" s="72"/>
      <c r="J56" s="72"/>
      <c r="K56" s="72"/>
      <c r="L56" s="19"/>
      <c r="M56" s="19"/>
      <c r="N56" s="19"/>
      <c r="O56" s="19"/>
      <c r="P56" s="19"/>
      <c r="Q56" s="19"/>
      <c r="R56" s="20"/>
      <c r="S56" s="19" t="s">
        <v>101</v>
      </c>
      <c r="T56" s="1" t="s">
        <v>16</v>
      </c>
    </row>
    <row r="57" spans="1:20" x14ac:dyDescent="0.25">
      <c r="A57" s="37">
        <v>12</v>
      </c>
      <c r="B57" s="14" t="s">
        <v>9</v>
      </c>
      <c r="C57" s="30"/>
      <c r="D57" s="3"/>
      <c r="E57" s="3"/>
      <c r="F57" s="3"/>
      <c r="G57" s="67"/>
      <c r="H57" s="67"/>
      <c r="I57" s="67"/>
      <c r="J57" s="67"/>
      <c r="K57" s="67"/>
      <c r="L57" s="3"/>
      <c r="M57" s="3"/>
      <c r="N57" s="3"/>
      <c r="O57" s="3"/>
      <c r="P57" s="3"/>
      <c r="Q57" s="3"/>
      <c r="R57" s="12"/>
      <c r="S57" s="3"/>
      <c r="T57" s="1" t="s">
        <v>16</v>
      </c>
    </row>
    <row r="58" spans="1:20" x14ac:dyDescent="0.25">
      <c r="A58" s="37">
        <v>13</v>
      </c>
      <c r="B58" s="14" t="s">
        <v>10</v>
      </c>
      <c r="C58" s="30"/>
      <c r="D58" s="3"/>
      <c r="E58" s="3"/>
      <c r="F58" s="3"/>
      <c r="G58" s="67"/>
      <c r="H58" s="67"/>
      <c r="I58" s="67"/>
      <c r="J58" s="67"/>
      <c r="K58" s="67"/>
      <c r="L58" s="3"/>
      <c r="M58" s="3"/>
      <c r="N58" s="3"/>
      <c r="O58" s="3"/>
      <c r="P58" s="3"/>
      <c r="Q58" s="3"/>
      <c r="R58" s="12"/>
      <c r="S58" s="3"/>
      <c r="T58" s="1" t="s">
        <v>18</v>
      </c>
    </row>
    <row r="59" spans="1:20" x14ac:dyDescent="0.25">
      <c r="A59" s="37">
        <v>14</v>
      </c>
      <c r="B59" s="18" t="s">
        <v>11</v>
      </c>
      <c r="C59" s="17"/>
      <c r="D59" s="19"/>
      <c r="E59" s="19"/>
      <c r="F59" s="19"/>
      <c r="G59" s="72"/>
      <c r="H59" s="72"/>
      <c r="I59" s="72"/>
      <c r="J59" s="72"/>
      <c r="K59" s="72"/>
      <c r="L59" s="19"/>
      <c r="M59" s="19"/>
      <c r="N59" s="19"/>
      <c r="O59" s="19"/>
      <c r="P59" s="19"/>
      <c r="Q59" s="19"/>
      <c r="R59" s="20"/>
      <c r="S59" s="19" t="s">
        <v>101</v>
      </c>
      <c r="T59" s="1" t="s">
        <v>16</v>
      </c>
    </row>
    <row r="60" spans="1:20" x14ac:dyDescent="0.25">
      <c r="A60" s="37">
        <v>15</v>
      </c>
      <c r="B60" s="18" t="s">
        <v>1</v>
      </c>
      <c r="C60" s="17"/>
      <c r="D60" s="19"/>
      <c r="E60" s="19"/>
      <c r="F60" s="19"/>
      <c r="G60" s="72"/>
      <c r="H60" s="72"/>
      <c r="I60" s="72"/>
      <c r="J60" s="72"/>
      <c r="K60" s="72"/>
      <c r="L60" s="19"/>
      <c r="M60" s="19"/>
      <c r="N60" s="19"/>
      <c r="O60" s="19"/>
      <c r="P60" s="19"/>
      <c r="Q60" s="19"/>
      <c r="R60" s="20"/>
      <c r="S60" s="19" t="s">
        <v>116</v>
      </c>
      <c r="T60" s="1" t="s">
        <v>16</v>
      </c>
    </row>
    <row r="61" spans="1:20" x14ac:dyDescent="0.25">
      <c r="A61" s="37">
        <v>16</v>
      </c>
      <c r="B61" s="14" t="s">
        <v>117</v>
      </c>
      <c r="C61" s="30"/>
      <c r="D61" s="3"/>
      <c r="E61" s="3"/>
      <c r="F61" s="3"/>
      <c r="G61" s="67"/>
      <c r="H61" s="67"/>
      <c r="I61" s="67"/>
      <c r="J61" s="67"/>
      <c r="K61" s="67"/>
      <c r="L61" s="3"/>
      <c r="M61" s="3"/>
      <c r="N61" s="3"/>
      <c r="O61" s="3"/>
      <c r="P61" s="3"/>
      <c r="Q61" s="3"/>
      <c r="R61" s="30"/>
      <c r="S61" s="3"/>
      <c r="T61" s="1" t="s">
        <v>18</v>
      </c>
    </row>
  </sheetData>
  <mergeCells count="187">
    <mergeCell ref="B1:S1"/>
    <mergeCell ref="A4:A5"/>
    <mergeCell ref="B4:B5"/>
    <mergeCell ref="C4:C5"/>
    <mergeCell ref="D4:D5"/>
    <mergeCell ref="F4:F5"/>
    <mergeCell ref="L4:M4"/>
    <mergeCell ref="N4:P4"/>
    <mergeCell ref="R4:R5"/>
    <mergeCell ref="S4:S5"/>
    <mergeCell ref="J4:J5"/>
    <mergeCell ref="M7:M10"/>
    <mergeCell ref="N7:N10"/>
    <mergeCell ref="O7:O10"/>
    <mergeCell ref="P7:P10"/>
    <mergeCell ref="Q7:Q10"/>
    <mergeCell ref="S7:S10"/>
    <mergeCell ref="R9:R10"/>
    <mergeCell ref="A7:A10"/>
    <mergeCell ref="B7:B10"/>
    <mergeCell ref="C7:C10"/>
    <mergeCell ref="D7:D10"/>
    <mergeCell ref="E7:E10"/>
    <mergeCell ref="L7:L10"/>
    <mergeCell ref="H7:H10"/>
    <mergeCell ref="J7:J10"/>
    <mergeCell ref="M11:M14"/>
    <mergeCell ref="N11:N14"/>
    <mergeCell ref="O11:O14"/>
    <mergeCell ref="P11:P14"/>
    <mergeCell ref="Q11:Q14"/>
    <mergeCell ref="S11:S14"/>
    <mergeCell ref="A11:A14"/>
    <mergeCell ref="B11:B14"/>
    <mergeCell ref="C11:C14"/>
    <mergeCell ref="D11:D14"/>
    <mergeCell ref="E11:E14"/>
    <mergeCell ref="L11:L14"/>
    <mergeCell ref="H11:H14"/>
    <mergeCell ref="J11:J14"/>
    <mergeCell ref="S15:S18"/>
    <mergeCell ref="A19:A24"/>
    <mergeCell ref="B19:B24"/>
    <mergeCell ref="C19:C24"/>
    <mergeCell ref="D19:D24"/>
    <mergeCell ref="E19:E24"/>
    <mergeCell ref="L19:L24"/>
    <mergeCell ref="M19:M24"/>
    <mergeCell ref="N19:N24"/>
    <mergeCell ref="O19:O24"/>
    <mergeCell ref="M15:M18"/>
    <mergeCell ref="N15:N18"/>
    <mergeCell ref="O15:O18"/>
    <mergeCell ref="P15:P18"/>
    <mergeCell ref="Q15:Q18"/>
    <mergeCell ref="R15:R18"/>
    <mergeCell ref="A15:A18"/>
    <mergeCell ref="B15:B18"/>
    <mergeCell ref="C15:C18"/>
    <mergeCell ref="D15:D18"/>
    <mergeCell ref="E15:E18"/>
    <mergeCell ref="L15:L18"/>
    <mergeCell ref="H15:H18"/>
    <mergeCell ref="H19:H24"/>
    <mergeCell ref="P19:P24"/>
    <mergeCell ref="Q19:Q24"/>
    <mergeCell ref="S19:S24"/>
    <mergeCell ref="F23:F24"/>
    <mergeCell ref="A25:A28"/>
    <mergeCell ref="B25:B28"/>
    <mergeCell ref="C25:C28"/>
    <mergeCell ref="D25:D28"/>
    <mergeCell ref="E25:E28"/>
    <mergeCell ref="L25:L28"/>
    <mergeCell ref="H25:H28"/>
    <mergeCell ref="J19:J24"/>
    <mergeCell ref="J25:J28"/>
    <mergeCell ref="S29:S33"/>
    <mergeCell ref="A29:A33"/>
    <mergeCell ref="B29:B33"/>
    <mergeCell ref="C29:C33"/>
    <mergeCell ref="D29:D33"/>
    <mergeCell ref="E29:E33"/>
    <mergeCell ref="L29:L33"/>
    <mergeCell ref="K29:K33"/>
    <mergeCell ref="M25:M28"/>
    <mergeCell ref="N25:N28"/>
    <mergeCell ref="O25:O28"/>
    <mergeCell ref="P25:P28"/>
    <mergeCell ref="Q25:Q28"/>
    <mergeCell ref="S25:S28"/>
    <mergeCell ref="H29:H33"/>
    <mergeCell ref="J29:J33"/>
    <mergeCell ref="A40:A43"/>
    <mergeCell ref="C40:C43"/>
    <mergeCell ref="D40:D43"/>
    <mergeCell ref="E40:E43"/>
    <mergeCell ref="L40:L43"/>
    <mergeCell ref="A34:A39"/>
    <mergeCell ref="B34:B39"/>
    <mergeCell ref="C34:C39"/>
    <mergeCell ref="E34:E39"/>
    <mergeCell ref="L34:L39"/>
    <mergeCell ref="K34:K39"/>
    <mergeCell ref="H34:H39"/>
    <mergeCell ref="H40:H43"/>
    <mergeCell ref="J34:J39"/>
    <mergeCell ref="J40:J43"/>
    <mergeCell ref="A51:A55"/>
    <mergeCell ref="B51:B55"/>
    <mergeCell ref="C51:C55"/>
    <mergeCell ref="D51:D55"/>
    <mergeCell ref="E51:E55"/>
    <mergeCell ref="L51:L55"/>
    <mergeCell ref="M51:M55"/>
    <mergeCell ref="N51:N55"/>
    <mergeCell ref="F44:F50"/>
    <mergeCell ref="L44:L50"/>
    <mergeCell ref="M44:M50"/>
    <mergeCell ref="N44:N50"/>
    <mergeCell ref="A44:A50"/>
    <mergeCell ref="B44:B50"/>
    <mergeCell ref="C44:C50"/>
    <mergeCell ref="D44:D50"/>
    <mergeCell ref="E44:E50"/>
    <mergeCell ref="H44:H50"/>
    <mergeCell ref="H51:H55"/>
    <mergeCell ref="J44:J50"/>
    <mergeCell ref="J51:J55"/>
    <mergeCell ref="R51:R55"/>
    <mergeCell ref="S51:S55"/>
    <mergeCell ref="G4:G5"/>
    <mergeCell ref="G7:G10"/>
    <mergeCell ref="G11:G14"/>
    <mergeCell ref="G15:G18"/>
    <mergeCell ref="G19:G24"/>
    <mergeCell ref="Q44:Q50"/>
    <mergeCell ref="S44:S50"/>
    <mergeCell ref="O44:O50"/>
    <mergeCell ref="P44:P50"/>
    <mergeCell ref="N40:N43"/>
    <mergeCell ref="O40:O43"/>
    <mergeCell ref="P40:P43"/>
    <mergeCell ref="Q40:Q43"/>
    <mergeCell ref="S40:S43"/>
    <mergeCell ref="N34:N39"/>
    <mergeCell ref="O34:O39"/>
    <mergeCell ref="P34:P39"/>
    <mergeCell ref="Q34:Q39"/>
    <mergeCell ref="S34:S39"/>
    <mergeCell ref="M34:M39"/>
    <mergeCell ref="M29:M33"/>
    <mergeCell ref="N29:N33"/>
    <mergeCell ref="G25:G28"/>
    <mergeCell ref="G29:G33"/>
    <mergeCell ref="G34:G39"/>
    <mergeCell ref="G40:G43"/>
    <mergeCell ref="G44:G50"/>
    <mergeCell ref="G51:G55"/>
    <mergeCell ref="O51:O55"/>
    <mergeCell ref="P51:P55"/>
    <mergeCell ref="Q51:Q55"/>
    <mergeCell ref="O29:O33"/>
    <mergeCell ref="P29:P33"/>
    <mergeCell ref="Q29:Q33"/>
    <mergeCell ref="I40:I43"/>
    <mergeCell ref="I44:I50"/>
    <mergeCell ref="I51:I55"/>
    <mergeCell ref="I4:I5"/>
    <mergeCell ref="H4:H5"/>
    <mergeCell ref="K40:K43"/>
    <mergeCell ref="K44:K50"/>
    <mergeCell ref="K51:K55"/>
    <mergeCell ref="I7:I10"/>
    <mergeCell ref="I11:I14"/>
    <mergeCell ref="I15:I18"/>
    <mergeCell ref="I19:I24"/>
    <mergeCell ref="I25:I28"/>
    <mergeCell ref="I29:I33"/>
    <mergeCell ref="I34:I39"/>
    <mergeCell ref="K4:K5"/>
    <mergeCell ref="K7:K10"/>
    <mergeCell ref="K11:K14"/>
    <mergeCell ref="K15:K18"/>
    <mergeCell ref="K19:K24"/>
    <mergeCell ref="K25:K28"/>
    <mergeCell ref="J15:J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syahbandarjambi@gmail.com</dc:creator>
  <cp:lastModifiedBy>user</cp:lastModifiedBy>
  <dcterms:created xsi:type="dcterms:W3CDTF">2022-10-12T08:32:02Z</dcterms:created>
  <dcterms:modified xsi:type="dcterms:W3CDTF">2022-10-14T03:22:07Z</dcterms:modified>
</cp:coreProperties>
</file>