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kebunan 2022\ATAP Kebun 26092022\"/>
    </mc:Choice>
  </mc:AlternateContent>
  <bookViews>
    <workbookView xWindow="0" yWindow="0" windowWidth="28800" windowHeight="11535" activeTab="2"/>
  </bookViews>
  <sheets>
    <sheet name="Sheet1" sheetId="1" r:id="rId1"/>
    <sheet name="Sheet1 (2)" sheetId="2" r:id="rId2"/>
    <sheet name="Sheet1 (3)" sheetId="3" r:id="rId3"/>
  </sheets>
  <definedNames>
    <definedName name="_xlnm._FilterDatabase" localSheetId="1" hidden="1">'Sheet1 (2)'!$A$6:$K$118</definedName>
    <definedName name="_xlnm._FilterDatabase" localSheetId="2" hidden="1">'Sheet1 (3)'!$A$6:$K$118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3" l="1"/>
  <c r="L60" i="3"/>
  <c r="F60" i="3"/>
  <c r="G60" i="3"/>
  <c r="H60" i="3"/>
  <c r="I60" i="3"/>
  <c r="J60" i="3"/>
  <c r="E60" i="3"/>
  <c r="E141" i="3" l="1"/>
  <c r="F140" i="3"/>
  <c r="G140" i="3"/>
  <c r="H140" i="3"/>
  <c r="I140" i="3"/>
  <c r="J140" i="3"/>
  <c r="K140" i="3"/>
  <c r="L140" i="3"/>
  <c r="M140" i="3"/>
  <c r="N140" i="3"/>
  <c r="O140" i="3"/>
  <c r="P140" i="3"/>
  <c r="Q140" i="3"/>
  <c r="E140" i="3"/>
  <c r="R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E139" i="3"/>
  <c r="R125" i="3"/>
  <c r="R126" i="3"/>
  <c r="R128" i="3"/>
  <c r="R131" i="3"/>
  <c r="R132" i="3"/>
  <c r="R133" i="3"/>
  <c r="R134" i="3"/>
  <c r="R135" i="3"/>
  <c r="R136" i="3"/>
  <c r="R124" i="3"/>
  <c r="Q125" i="3"/>
  <c r="Q126" i="3"/>
  <c r="Q127" i="3"/>
  <c r="R127" i="3" s="1"/>
  <c r="Q128" i="3"/>
  <c r="Q129" i="3"/>
  <c r="R129" i="3" s="1"/>
  <c r="Q130" i="3"/>
  <c r="R130" i="3" s="1"/>
  <c r="Q131" i="3"/>
  <c r="Q132" i="3"/>
  <c r="Q133" i="3"/>
  <c r="Q134" i="3"/>
  <c r="Q135" i="3"/>
  <c r="Q136" i="3"/>
  <c r="Q137" i="3"/>
  <c r="R137" i="3" s="1"/>
  <c r="Q138" i="3"/>
  <c r="R138" i="3" s="1"/>
  <c r="Q124" i="3"/>
  <c r="D144" i="3"/>
  <c r="C139" i="3"/>
  <c r="D139" i="3"/>
  <c r="B139" i="3"/>
  <c r="E116" i="3" l="1"/>
  <c r="F116" i="3"/>
  <c r="G116" i="3"/>
  <c r="Q116" i="3" s="1"/>
  <c r="R116" i="3" s="1"/>
  <c r="H116" i="3"/>
  <c r="I116" i="3"/>
  <c r="J116" i="3"/>
  <c r="E117" i="3"/>
  <c r="F117" i="3"/>
  <c r="G117" i="3"/>
  <c r="H117" i="3"/>
  <c r="I117" i="3"/>
  <c r="J117" i="3"/>
  <c r="E118" i="3"/>
  <c r="F118" i="3"/>
  <c r="G118" i="3"/>
  <c r="F115" i="3"/>
  <c r="G115" i="3"/>
  <c r="H115" i="3"/>
  <c r="I115" i="3"/>
  <c r="J115" i="3"/>
  <c r="E115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Q113" i="3" s="1"/>
  <c r="R113" i="3" s="1"/>
  <c r="F109" i="3"/>
  <c r="G109" i="3"/>
  <c r="E109" i="3"/>
  <c r="F105" i="3"/>
  <c r="G105" i="3"/>
  <c r="H105" i="3"/>
  <c r="I105" i="3"/>
  <c r="J105" i="3"/>
  <c r="E105" i="3"/>
  <c r="F100" i="3"/>
  <c r="G100" i="3"/>
  <c r="E100" i="3"/>
  <c r="Q100" i="3" s="1"/>
  <c r="R100" i="3" s="1"/>
  <c r="F96" i="3"/>
  <c r="G96" i="3"/>
  <c r="H96" i="3"/>
  <c r="I96" i="3"/>
  <c r="J96" i="3"/>
  <c r="E96" i="3"/>
  <c r="F94" i="3"/>
  <c r="G94" i="3"/>
  <c r="H94" i="3"/>
  <c r="I94" i="3"/>
  <c r="E94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F89" i="3"/>
  <c r="G89" i="3"/>
  <c r="H89" i="3"/>
  <c r="I89" i="3"/>
  <c r="E89" i="3"/>
  <c r="F85" i="3"/>
  <c r="G85" i="3"/>
  <c r="H85" i="3"/>
  <c r="I85" i="3"/>
  <c r="J85" i="3"/>
  <c r="E85" i="3"/>
  <c r="Q81" i="3"/>
  <c r="R81" i="3" s="1"/>
  <c r="E82" i="3"/>
  <c r="F82" i="3"/>
  <c r="G82" i="3"/>
  <c r="H82" i="3"/>
  <c r="I82" i="3"/>
  <c r="J82" i="3"/>
  <c r="E83" i="3"/>
  <c r="F83" i="3"/>
  <c r="G83" i="3"/>
  <c r="H83" i="3"/>
  <c r="I83" i="3"/>
  <c r="J83" i="3"/>
  <c r="E80" i="3"/>
  <c r="F80" i="3"/>
  <c r="G80" i="3"/>
  <c r="H80" i="3"/>
  <c r="Q80" i="3" s="1"/>
  <c r="R80" i="3" s="1"/>
  <c r="I80" i="3"/>
  <c r="J80" i="3"/>
  <c r="F79" i="3"/>
  <c r="G79" i="3"/>
  <c r="E79" i="3"/>
  <c r="F77" i="3"/>
  <c r="G77" i="3"/>
  <c r="E77" i="3"/>
  <c r="E71" i="3"/>
  <c r="F71" i="3"/>
  <c r="G71" i="3"/>
  <c r="H71" i="3"/>
  <c r="I71" i="3"/>
  <c r="J71" i="3"/>
  <c r="Q72" i="3"/>
  <c r="R72" i="3" s="1"/>
  <c r="E73" i="3"/>
  <c r="Q73" i="3" s="1"/>
  <c r="R73" i="3" s="1"/>
  <c r="F73" i="3"/>
  <c r="G73" i="3"/>
  <c r="H73" i="3"/>
  <c r="I73" i="3"/>
  <c r="J73" i="3"/>
  <c r="F70" i="3"/>
  <c r="G70" i="3"/>
  <c r="H70" i="3"/>
  <c r="I70" i="3"/>
  <c r="J70" i="3"/>
  <c r="E70" i="3"/>
  <c r="F66" i="3"/>
  <c r="G66" i="3"/>
  <c r="H66" i="3"/>
  <c r="I66" i="3"/>
  <c r="J66" i="3"/>
  <c r="E66" i="3"/>
  <c r="E62" i="3"/>
  <c r="F62" i="3"/>
  <c r="G62" i="3"/>
  <c r="H62" i="3"/>
  <c r="I62" i="3"/>
  <c r="J62" i="3"/>
  <c r="F61" i="3"/>
  <c r="G61" i="3"/>
  <c r="H61" i="3"/>
  <c r="I61" i="3"/>
  <c r="J61" i="3"/>
  <c r="E61" i="3"/>
  <c r="F59" i="3"/>
  <c r="G59" i="3"/>
  <c r="H59" i="3"/>
  <c r="I59" i="3"/>
  <c r="J59" i="3"/>
  <c r="E59" i="3"/>
  <c r="K56" i="3"/>
  <c r="E54" i="3"/>
  <c r="F54" i="3"/>
  <c r="G54" i="3"/>
  <c r="Q54" i="3" s="1"/>
  <c r="R54" i="3" s="1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Q57" i="3"/>
  <c r="R57" i="3" s="1"/>
  <c r="F53" i="3"/>
  <c r="G53" i="3"/>
  <c r="H53" i="3"/>
  <c r="I53" i="3"/>
  <c r="J53" i="3"/>
  <c r="E53" i="3"/>
  <c r="L120" i="3"/>
  <c r="L121" i="3" s="1"/>
  <c r="M120" i="3"/>
  <c r="M121" i="3" s="1"/>
  <c r="N120" i="3"/>
  <c r="N121" i="3" s="1"/>
  <c r="O120" i="3"/>
  <c r="O121" i="3" s="1"/>
  <c r="P120" i="3"/>
  <c r="P121" i="3" s="1"/>
  <c r="K48" i="3"/>
  <c r="J49" i="3"/>
  <c r="K49" i="3"/>
  <c r="E43" i="3"/>
  <c r="F43" i="3"/>
  <c r="G43" i="3"/>
  <c r="H43" i="3"/>
  <c r="I43" i="3"/>
  <c r="J43" i="3"/>
  <c r="E44" i="3"/>
  <c r="F44" i="3"/>
  <c r="G44" i="3"/>
  <c r="H44" i="3"/>
  <c r="E45" i="3"/>
  <c r="F45" i="3"/>
  <c r="G45" i="3"/>
  <c r="H45" i="3"/>
  <c r="I45" i="3"/>
  <c r="J45" i="3"/>
  <c r="E46" i="3"/>
  <c r="F46" i="3"/>
  <c r="G46" i="3"/>
  <c r="H46" i="3"/>
  <c r="I46" i="3"/>
  <c r="E47" i="3"/>
  <c r="F47" i="3"/>
  <c r="G47" i="3"/>
  <c r="H47" i="3"/>
  <c r="I47" i="3"/>
  <c r="E48" i="3"/>
  <c r="Q48" i="3" s="1"/>
  <c r="R48" i="3" s="1"/>
  <c r="F48" i="3"/>
  <c r="G48" i="3"/>
  <c r="H48" i="3"/>
  <c r="I48" i="3"/>
  <c r="J48" i="3"/>
  <c r="E49" i="3"/>
  <c r="F49" i="3"/>
  <c r="G49" i="3"/>
  <c r="H49" i="3"/>
  <c r="I49" i="3"/>
  <c r="F42" i="3"/>
  <c r="G42" i="3"/>
  <c r="H42" i="3"/>
  <c r="I42" i="3"/>
  <c r="J42" i="3"/>
  <c r="E42" i="3"/>
  <c r="E35" i="3"/>
  <c r="F35" i="3"/>
  <c r="G35" i="3"/>
  <c r="H35" i="3"/>
  <c r="I35" i="3"/>
  <c r="J35" i="3"/>
  <c r="E36" i="3"/>
  <c r="F36" i="3"/>
  <c r="G36" i="3"/>
  <c r="H36" i="3"/>
  <c r="I36" i="3"/>
  <c r="J36" i="3"/>
  <c r="F34" i="3"/>
  <c r="G34" i="3"/>
  <c r="H34" i="3"/>
  <c r="I34" i="3"/>
  <c r="J34" i="3"/>
  <c r="K34" i="3"/>
  <c r="E34" i="3"/>
  <c r="F31" i="3"/>
  <c r="G31" i="3"/>
  <c r="H31" i="3"/>
  <c r="I31" i="3"/>
  <c r="J31" i="3"/>
  <c r="E31" i="3"/>
  <c r="E24" i="3"/>
  <c r="F24" i="3"/>
  <c r="G24" i="3"/>
  <c r="Q24" i="3" s="1"/>
  <c r="R24" i="3" s="1"/>
  <c r="H24" i="3"/>
  <c r="I24" i="3"/>
  <c r="J24" i="3"/>
  <c r="F23" i="3"/>
  <c r="G23" i="3"/>
  <c r="E23" i="3"/>
  <c r="E16" i="3"/>
  <c r="Q16" i="3" s="1"/>
  <c r="R16" i="3" s="1"/>
  <c r="F16" i="3"/>
  <c r="G16" i="3"/>
  <c r="H16" i="3"/>
  <c r="I16" i="3"/>
  <c r="J16" i="3"/>
  <c r="E17" i="3"/>
  <c r="F17" i="3"/>
  <c r="G17" i="3"/>
  <c r="E18" i="3"/>
  <c r="F18" i="3"/>
  <c r="G18" i="3"/>
  <c r="H18" i="3"/>
  <c r="I18" i="3"/>
  <c r="J18" i="3"/>
  <c r="E19" i="3"/>
  <c r="F19" i="3"/>
  <c r="G19" i="3"/>
  <c r="Q19" i="3" s="1"/>
  <c r="R19" i="3" s="1"/>
  <c r="E20" i="3"/>
  <c r="F20" i="3"/>
  <c r="G20" i="3"/>
  <c r="Q20" i="3" s="1"/>
  <c r="R20" i="3" s="1"/>
  <c r="E21" i="3"/>
  <c r="Q21" i="3" s="1"/>
  <c r="R21" i="3" s="1"/>
  <c r="F21" i="3"/>
  <c r="G21" i="3"/>
  <c r="F15" i="3"/>
  <c r="G15" i="3"/>
  <c r="E15" i="3"/>
  <c r="E13" i="3"/>
  <c r="F13" i="3"/>
  <c r="G13" i="3"/>
  <c r="H13" i="3"/>
  <c r="I13" i="3"/>
  <c r="J13" i="3"/>
  <c r="F12" i="3"/>
  <c r="G12" i="3"/>
  <c r="H12" i="3"/>
  <c r="I12" i="3"/>
  <c r="J12" i="3"/>
  <c r="E12" i="3"/>
  <c r="Q10" i="3"/>
  <c r="R10" i="3" s="1"/>
  <c r="Q11" i="3"/>
  <c r="R11" i="3" s="1"/>
  <c r="Q14" i="3"/>
  <c r="R14" i="3" s="1"/>
  <c r="Q22" i="3"/>
  <c r="R22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2" i="3"/>
  <c r="R32" i="3" s="1"/>
  <c r="Q33" i="3"/>
  <c r="R33" i="3" s="1"/>
  <c r="Q37" i="3"/>
  <c r="R37" i="3" s="1"/>
  <c r="Q38" i="3"/>
  <c r="R38" i="3" s="1"/>
  <c r="Q39" i="3"/>
  <c r="R39" i="3" s="1"/>
  <c r="Q40" i="3"/>
  <c r="R40" i="3" s="1"/>
  <c r="Q41" i="3"/>
  <c r="R41" i="3" s="1"/>
  <c r="Q50" i="3"/>
  <c r="R50" i="3" s="1"/>
  <c r="Q51" i="3"/>
  <c r="R51" i="3" s="1"/>
  <c r="Q52" i="3"/>
  <c r="R52" i="3" s="1"/>
  <c r="Q58" i="3"/>
  <c r="R58" i="3" s="1"/>
  <c r="R60" i="3"/>
  <c r="Q63" i="3"/>
  <c r="R63" i="3" s="1"/>
  <c r="Q64" i="3"/>
  <c r="R64" i="3" s="1"/>
  <c r="Q65" i="3"/>
  <c r="R65" i="3" s="1"/>
  <c r="Q67" i="3"/>
  <c r="R67" i="3" s="1"/>
  <c r="Q68" i="3"/>
  <c r="R68" i="3" s="1"/>
  <c r="Q69" i="3"/>
  <c r="R69" i="3" s="1"/>
  <c r="Q74" i="3"/>
  <c r="R74" i="3" s="1"/>
  <c r="Q75" i="3"/>
  <c r="R75" i="3" s="1"/>
  <c r="Q76" i="3"/>
  <c r="R76" i="3" s="1"/>
  <c r="Q78" i="3"/>
  <c r="R78" i="3" s="1"/>
  <c r="Q84" i="3"/>
  <c r="R84" i="3" s="1"/>
  <c r="Q86" i="3"/>
  <c r="R86" i="3" s="1"/>
  <c r="Q87" i="3"/>
  <c r="R87" i="3" s="1"/>
  <c r="Q88" i="3"/>
  <c r="R88" i="3" s="1"/>
  <c r="Q93" i="3"/>
  <c r="R93" i="3" s="1"/>
  <c r="Q95" i="3"/>
  <c r="R95" i="3" s="1"/>
  <c r="Q97" i="3"/>
  <c r="R97" i="3" s="1"/>
  <c r="Q98" i="3"/>
  <c r="R98" i="3" s="1"/>
  <c r="Q99" i="3"/>
  <c r="R99" i="3" s="1"/>
  <c r="Q101" i="3"/>
  <c r="R101" i="3" s="1"/>
  <c r="Q102" i="3"/>
  <c r="R102" i="3" s="1"/>
  <c r="Q103" i="3"/>
  <c r="R103" i="3" s="1"/>
  <c r="Q104" i="3"/>
  <c r="R104" i="3" s="1"/>
  <c r="Q106" i="3"/>
  <c r="R106" i="3" s="1"/>
  <c r="Q107" i="3"/>
  <c r="R107" i="3" s="1"/>
  <c r="Q108" i="3"/>
  <c r="R108" i="3" s="1"/>
  <c r="Q114" i="3"/>
  <c r="R114" i="3" s="1"/>
  <c r="Q115" i="3"/>
  <c r="R115" i="3" s="1"/>
  <c r="Q119" i="3"/>
  <c r="R119" i="3" s="1"/>
  <c r="Q9" i="3"/>
  <c r="R9" i="3" s="1"/>
  <c r="D120" i="3"/>
  <c r="D141" i="3" s="1"/>
  <c r="C120" i="3"/>
  <c r="B120" i="3"/>
  <c r="Q15" i="3" l="1"/>
  <c r="R15" i="3" s="1"/>
  <c r="K120" i="3"/>
  <c r="K121" i="3" s="1"/>
  <c r="E120" i="3"/>
  <c r="E121" i="3" s="1"/>
  <c r="Q56" i="3"/>
  <c r="R56" i="3" s="1"/>
  <c r="Q70" i="3"/>
  <c r="R70" i="3" s="1"/>
  <c r="Q71" i="3"/>
  <c r="R71" i="3" s="1"/>
  <c r="C141" i="3"/>
  <c r="Q42" i="3"/>
  <c r="R42" i="3" s="1"/>
  <c r="Q44" i="3"/>
  <c r="R44" i="3" s="1"/>
  <c r="Q43" i="3"/>
  <c r="R43" i="3" s="1"/>
  <c r="Q79" i="3"/>
  <c r="R79" i="3" s="1"/>
  <c r="Q18" i="3"/>
  <c r="Q23" i="3"/>
  <c r="R23" i="3" s="1"/>
  <c r="Q31" i="3"/>
  <c r="R31" i="3" s="1"/>
  <c r="Q83" i="3"/>
  <c r="R83" i="3" s="1"/>
  <c r="Q85" i="3"/>
  <c r="R85" i="3" s="1"/>
  <c r="Q90" i="3"/>
  <c r="R90" i="3" s="1"/>
  <c r="Q105" i="3"/>
  <c r="R105" i="3" s="1"/>
  <c r="Q117" i="3"/>
  <c r="R117" i="3" s="1"/>
  <c r="B141" i="3"/>
  <c r="D142" i="3" s="1"/>
  <c r="D121" i="3"/>
  <c r="Q55" i="3"/>
  <c r="R55" i="3" s="1"/>
  <c r="Q17" i="3"/>
  <c r="R17" i="3" s="1"/>
  <c r="Q34" i="3"/>
  <c r="R34" i="3" s="1"/>
  <c r="Q35" i="3"/>
  <c r="R35" i="3" s="1"/>
  <c r="Q47" i="3"/>
  <c r="R47" i="3" s="1"/>
  <c r="Q46" i="3"/>
  <c r="R46" i="3" s="1"/>
  <c r="Q45" i="3"/>
  <c r="R45" i="3" s="1"/>
  <c r="Q82" i="3"/>
  <c r="R82" i="3" s="1"/>
  <c r="Q94" i="3"/>
  <c r="R94" i="3" s="1"/>
  <c r="Q96" i="3"/>
  <c r="R96" i="3" s="1"/>
  <c r="Q109" i="3"/>
  <c r="R109" i="3" s="1"/>
  <c r="Q112" i="3"/>
  <c r="R112" i="3" s="1"/>
  <c r="Q111" i="3"/>
  <c r="R111" i="3" s="1"/>
  <c r="Q110" i="3"/>
  <c r="R110" i="3" s="1"/>
  <c r="Q13" i="3"/>
  <c r="R13" i="3" s="1"/>
  <c r="Q36" i="3"/>
  <c r="R36" i="3" s="1"/>
  <c r="Q49" i="3"/>
  <c r="R49" i="3" s="1"/>
  <c r="Q61" i="3"/>
  <c r="R61" i="3" s="1"/>
  <c r="Q62" i="3"/>
  <c r="R62" i="3" s="1"/>
  <c r="Q66" i="3"/>
  <c r="R66" i="3" s="1"/>
  <c r="Q92" i="3"/>
  <c r="R92" i="3" s="1"/>
  <c r="Q91" i="3"/>
  <c r="R91" i="3" s="1"/>
  <c r="Q118" i="3"/>
  <c r="R118" i="3" s="1"/>
  <c r="Q89" i="3"/>
  <c r="R89" i="3" s="1"/>
  <c r="Q59" i="3"/>
  <c r="R59" i="3" s="1"/>
  <c r="I120" i="3"/>
  <c r="I121" i="3" s="1"/>
  <c r="F120" i="3"/>
  <c r="F121" i="3" s="1"/>
  <c r="Q77" i="3"/>
  <c r="R77" i="3" s="1"/>
  <c r="J120" i="3"/>
  <c r="J121" i="3" s="1"/>
  <c r="G120" i="3"/>
  <c r="G121" i="3" s="1"/>
  <c r="H120" i="3"/>
  <c r="H121" i="3" s="1"/>
  <c r="Q53" i="3"/>
  <c r="R18" i="3"/>
  <c r="Q12" i="3"/>
  <c r="R12" i="3" s="1"/>
  <c r="E122" i="3" l="1"/>
  <c r="E142" i="3" s="1"/>
  <c r="E143" i="3" s="1"/>
  <c r="R53" i="3"/>
  <c r="Q120" i="3"/>
  <c r="C120" i="2"/>
  <c r="D120" i="2"/>
  <c r="B120" i="2"/>
  <c r="Q121" i="3" l="1"/>
  <c r="R121" i="3" s="1"/>
  <c r="R120" i="3"/>
  <c r="L69" i="1"/>
  <c r="E68" i="1"/>
  <c r="C68" i="1"/>
  <c r="D68" i="1"/>
  <c r="F68" i="1"/>
  <c r="G68" i="1"/>
  <c r="H68" i="1"/>
  <c r="I68" i="1"/>
  <c r="J68" i="1"/>
  <c r="K68" i="1"/>
  <c r="B68" i="1"/>
  <c r="I69" i="1"/>
  <c r="J69" i="1"/>
  <c r="F69" i="1" l="1"/>
  <c r="G69" i="1"/>
  <c r="H69" i="1"/>
  <c r="K69" i="1"/>
  <c r="E69" i="1"/>
</calcChain>
</file>

<file path=xl/comments1.xml><?xml version="1.0" encoding="utf-8"?>
<comments xmlns="http://schemas.openxmlformats.org/spreadsheetml/2006/main">
  <authors>
    <author>User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luas turun dari tahun lalu (tahun lalu dokumen tidak masuk, pakai data dinas)</t>
        </r>
      </text>
    </comment>
  </commentList>
</comments>
</file>

<file path=xl/sharedStrings.xml><?xml version="1.0" encoding="utf-8"?>
<sst xmlns="http://schemas.openxmlformats.org/spreadsheetml/2006/main" count="365" uniqueCount="154">
  <si>
    <t>TABEL LUAS AREAL DAN PRODUKSI KEBUN SENDIRI</t>
  </si>
  <si>
    <t>KOMODITAS KELAPA SAWIT</t>
  </si>
  <si>
    <t>BULAN JANUARI TAHUN 2022</t>
  </si>
  <si>
    <t>Nama</t>
  </si>
  <si>
    <t>Luas Area (Ha)</t>
  </si>
  <si>
    <t>jan</t>
  </si>
  <si>
    <t>feb</t>
  </si>
  <si>
    <t>mar</t>
  </si>
  <si>
    <t>apr</t>
  </si>
  <si>
    <t>mei</t>
  </si>
  <si>
    <t>jun</t>
  </si>
  <si>
    <t>jul</t>
  </si>
  <si>
    <t>TBM</t>
  </si>
  <si>
    <t>TM</t>
  </si>
  <si>
    <t>TTM</t>
  </si>
  <si>
    <t>TBS</t>
  </si>
  <si>
    <t>[1503] KRESNA DUTA AGROINDO (BATANG MERANGIN ESTATE), PT</t>
  </si>
  <si>
    <t>[1504] KEDATON MULIA PRIMAS (KEBUN SUNGAI RUAP), PT</t>
  </si>
  <si>
    <t>[1504] PALMA SUKSES ABADI, PT</t>
  </si>
  <si>
    <t>[1505] BONEO KARYA CIPTA, PT</t>
  </si>
  <si>
    <t>[1505] BUKIT BINTANG SAWIT, PT</t>
  </si>
  <si>
    <t>[1505] PURI HIJAU LESTARI, PT</t>
  </si>
  <si>
    <t>[1505] RICKY KURNIAWAN KERTAPERSADA, PT</t>
  </si>
  <si>
    <t>[1506] DEWA SAWIT SARI PERSADA, PT</t>
  </si>
  <si>
    <t>[1506] GEMILANG JAMBI PERMAI, PT</t>
  </si>
  <si>
    <t>[1506] RUSLI JAYA ABADI, PT</t>
  </si>
  <si>
    <t>[1506] YAYASAN PEMELIHARA DAN PERLUASAN WAKAF PONDOK MODERN DARUSSALAM, GONTOR PONOROGO (YPPWPM), PT</t>
  </si>
  <si>
    <t>[1506] DJAWAK LIMA SAUDARA</t>
  </si>
  <si>
    <t>[1506] MENDERANG PLANTA KARPUSA</t>
  </si>
  <si>
    <t>[1506] PELITA AGRO LESTARI</t>
  </si>
  <si>
    <t>[1507] DASA ANUGRAH SEJATI, PT</t>
  </si>
  <si>
    <t>[1507] RUDY AGUNG AGRALAKSANA, PT</t>
  </si>
  <si>
    <t>[1507] CITRAKOPRASINDO TANI, PT</t>
  </si>
  <si>
    <t>[1507] BUKIT TAMBI, PT</t>
  </si>
  <si>
    <t>[1507] PALMA ABADI , PT</t>
  </si>
  <si>
    <t>[1505] TAMAN SARI AGRO LESTARI, PT</t>
  </si>
  <si>
    <t>[1503] AGRINDO PANCA TUNGGAL PERKASA, PT</t>
  </si>
  <si>
    <t>[1506] AGRO TUMBUH GEMILANG ABADI, PT</t>
  </si>
  <si>
    <t>[1503] AGROWIYANA , PT</t>
  </si>
  <si>
    <t>[1507] ANEKA PURA MULTI KERTA, PT</t>
  </si>
  <si>
    <t>[1571] ANUGRAH POLANUSA, PT</t>
  </si>
  <si>
    <t>[1503] BAHANA KARYA SEMESTA, PT</t>
  </si>
  <si>
    <t>[1505] BATANG HARI SAWIT LESTARI</t>
  </si>
  <si>
    <t>[1505] BATANGHARI SAWIT SEJAHTERA, PT</t>
  </si>
  <si>
    <t>[1509] BINA MITRA MAKMUR, PT</t>
  </si>
  <si>
    <t>[1505] BUKIT BARISAN INDAH PRIMA, PT</t>
  </si>
  <si>
    <t>[1503] CAHAYA MITRA SAWIT, PT</t>
  </si>
  <si>
    <t>[1509] CITRA SAWIT HARUM, PT</t>
  </si>
  <si>
    <t>[1505] ERASAKTI WIRA FORESTAMA, PT</t>
  </si>
  <si>
    <t>[1504] HUMUSINDO MAKMUR SEJATI, PT</t>
  </si>
  <si>
    <t>[1504] IIS MUARA BULIAN, PT</t>
  </si>
  <si>
    <t>[1504] INDOKEBUN UNGGUL, PT</t>
  </si>
  <si>
    <t>[1507] INTI INDOSAWIT SUBUR (MERLUNG), PT</t>
  </si>
  <si>
    <t>[1505] JAMBI LAMPURA SEBERANG, PT</t>
  </si>
  <si>
    <t>[1509] JAMIKA RAYA, PT</t>
  </si>
  <si>
    <t>[1506] KASWARI UNGGUL (DIVISI SATU), PT</t>
  </si>
  <si>
    <t>[1503] KEDATON MULIA PRIMAS, PT</t>
  </si>
  <si>
    <t>[1503] KRESNA DUTA AGROINDO (SUNGAI PELAKAR ESTATE), PT</t>
  </si>
  <si>
    <t>[1509] MEGA SAWINDO PERKASA, PT</t>
  </si>
  <si>
    <t>[1506] MENDAHARA AGRO JAYA INDUSTRI, PT</t>
  </si>
  <si>
    <t>[1505] PETALING BUNGO GADING, PT</t>
  </si>
  <si>
    <t>[1505] PETALING MANDRAGUNA, PT</t>
  </si>
  <si>
    <t>[1509] PRIMA MAS LESTARI, PT</t>
  </si>
  <si>
    <t>[1503] PT. PRIMATAMA KRESIMAS SBKE</t>
  </si>
  <si>
    <t>[1503] PT. PRIMATAMA KRESIMAS SMKE</t>
  </si>
  <si>
    <t>[1508] RIGUNAS AGRI UTAMA, PT</t>
  </si>
  <si>
    <t>[1505] SACONA PERSADA, PT</t>
  </si>
  <si>
    <t>[1504] SAWIT DESA MAKMUR, PT</t>
  </si>
  <si>
    <t>[1509] SAWIT HARUM LESTARI, PT</t>
  </si>
  <si>
    <t>[1509] SAWIT HARUM MAKMUR, PT</t>
  </si>
  <si>
    <t>[1503] SINAR AGUNG PERSADA MAS, PT</t>
  </si>
  <si>
    <t>[1509] SUKSES MAJU ABADI, PT</t>
  </si>
  <si>
    <t>[1505] SUMBERTAMA NUSAPERTIWI, PT</t>
  </si>
  <si>
    <t>[1503] SUNGAI MENTAWAK ESTATE (SMTE), PT</t>
  </si>
  <si>
    <t>[1505] SURYA KENCANA NUSANTARA, PT</t>
  </si>
  <si>
    <t>[1505] FAJAR PEMATANG INDAH LESTARI, PT*</t>
  </si>
  <si>
    <t xml:space="preserve">kondisi 30 September 2022 </t>
  </si>
  <si>
    <t>JULI - DESEMBER ESTIMASI 2021</t>
  </si>
  <si>
    <t>[1502] Graha Cipta Bangko Jaya, PT</t>
  </si>
  <si>
    <t>[1502] Kresna Duta Agroindo (Kebun Bangko), PT</t>
  </si>
  <si>
    <t>[1502] Pamenang Mitra Sejati, PT</t>
  </si>
  <si>
    <t>[1502] Sari Aditya Loka, PT</t>
  </si>
  <si>
    <t>[1503] Anugrah Polanusa, PT</t>
  </si>
  <si>
    <t>[1503] PPKS, PT</t>
  </si>
  <si>
    <t>[1504] Adimulia Palmo Lestari, PT</t>
  </si>
  <si>
    <t>[1504] Berkah Sapta Palma, PT</t>
  </si>
  <si>
    <t>[1504] Berkah Sawit tama, PT</t>
  </si>
  <si>
    <t>[1504] Citra Mulia Manunggal, PT</t>
  </si>
  <si>
    <t>[1504] Deli Muda Perkasa, PT</t>
  </si>
  <si>
    <t>[1504] Dharmasraya Palma Sejahtera (DPS), PT</t>
  </si>
  <si>
    <t>[1504] Hutan Alam Lestari, PT</t>
  </si>
  <si>
    <t>[1504] Pratama Agro Sawit, PT</t>
  </si>
  <si>
    <t>[1504] Putra Muda Brothers, PT</t>
  </si>
  <si>
    <t>[1504] Sawit Jambi Lestari, PT</t>
  </si>
  <si>
    <t>[1505] Bahari Gembira Ria, PT</t>
  </si>
  <si>
    <t>[1505] Kharisma Kemingking, PT</t>
  </si>
  <si>
    <t>[1505] Kurnia Yanto Bersaudara, PT</t>
  </si>
  <si>
    <t>[1505] Muaro Kahuripan Indonesia, PT</t>
  </si>
  <si>
    <t>[1505] Sawit Mas Plantation, PT</t>
  </si>
  <si>
    <t>[1505] Sungai Bahar Pasifik Utama, PT</t>
  </si>
  <si>
    <t>[1505] Velindo Aneka Tani, PT</t>
  </si>
  <si>
    <t>[1506] Abdilla Kesuma, PT</t>
  </si>
  <si>
    <t>[1506] Agro Makmur Abadi Sejahtera, PT</t>
  </si>
  <si>
    <t>[1506] Agrotamex Sumindo Abadi, PT</t>
  </si>
  <si>
    <t>[1506] Bukit Barisan Indah Prima, PT</t>
  </si>
  <si>
    <t>[1506] Bumi Borneo Sentosa, PT</t>
  </si>
  <si>
    <t>[1506] Erasakti Wiraforestama, PT</t>
  </si>
  <si>
    <t>[1506] Hazrin Nurdin Nusaphala, PT</t>
  </si>
  <si>
    <t>[1506] Indo Kebun Lestari, PT</t>
  </si>
  <si>
    <t>[1506] Indonusa Agro Mulia, PT</t>
  </si>
  <si>
    <t>[1506] Ladang Sawit Sejahtera, PT</t>
  </si>
  <si>
    <t>[1506] Metro Yakin Jaya, PT</t>
  </si>
  <si>
    <t>[1506] Surya Kencana Agung Plantation, PT</t>
  </si>
  <si>
    <t>[1507] Agrowiyana, PT</t>
  </si>
  <si>
    <t>[1507] Alam Barajo, PT</t>
  </si>
  <si>
    <t>[1507] Bukit Kausar, PT</t>
  </si>
  <si>
    <t>[1507] Felda Indo Mulya, PT</t>
  </si>
  <si>
    <t>[1507] Kumala Jambi Perkasa, PT</t>
  </si>
  <si>
    <t>[1507] Paradina Mahayana, PT</t>
  </si>
  <si>
    <t>[1507] Produk Sawitindo Jambi, PT</t>
  </si>
  <si>
    <t>[1507] Ratna Seruni, PT</t>
  </si>
  <si>
    <t>[1507] Trimitra Lestari, PT</t>
  </si>
  <si>
    <t>[1508] Bintang Selatan Agro, PT</t>
  </si>
  <si>
    <t>[1508] Persada Alam Hijau, PT</t>
  </si>
  <si>
    <t>[1508] Persada Harapan Kahuripan, PT</t>
  </si>
  <si>
    <t>[1508] Tebo Alam Lestari, PT</t>
  </si>
  <si>
    <t>[1508] Tebo Indah, PT</t>
  </si>
  <si>
    <t>[1508] Tebo Plasma Inti Lestari, PT</t>
  </si>
  <si>
    <t>[1509] Satya Kisma Usaha, PT</t>
  </si>
  <si>
    <t>[1505] Brahma Bina Bakti, PT</t>
  </si>
  <si>
    <t>agust</t>
  </si>
  <si>
    <t>sept</t>
  </si>
  <si>
    <t>okt</t>
  </si>
  <si>
    <t>nov</t>
  </si>
  <si>
    <t>des</t>
  </si>
  <si>
    <t>TOTAL</t>
  </si>
  <si>
    <t>PROVITAS</t>
  </si>
  <si>
    <t>[1503] Prima Anugerah Makmur</t>
  </si>
  <si>
    <t>[1503] Sigma Nugra Sembada</t>
  </si>
  <si>
    <t>[1503] Sumatera Agro Mandiri</t>
  </si>
  <si>
    <t>[1503] Indo Agroganda Lestari</t>
  </si>
  <si>
    <t>[1503] Tandan Abadi Mandiri</t>
  </si>
  <si>
    <t>Perusahaan Tambahan</t>
  </si>
  <si>
    <t>[1504] Berkah Sawit Utama, PT</t>
  </si>
  <si>
    <t>[1504] Cipta Prasasti Lestari</t>
  </si>
  <si>
    <t>[1505] Bara Ekaprima</t>
  </si>
  <si>
    <t>[1505] Jambi Batanghari Plantation</t>
  </si>
  <si>
    <t>[1505] Wana Seponjen Indah</t>
  </si>
  <si>
    <t>[1507] Artha Mulia Mandiri</t>
  </si>
  <si>
    <t>[1507] Prima Makmur Abadi</t>
  </si>
  <si>
    <t>[1507] Sungai Bahar Pasifik</t>
  </si>
  <si>
    <t>[1509] Persadanusa Krreasi</t>
  </si>
  <si>
    <t>[1509] Tidar Kerinci Agung</t>
  </si>
  <si>
    <t>[1509] Leban Insan Mutiara Andalas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</si>
</sst>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2" borderId="0" xfId="0" applyFont="1" applyFill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0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3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2" borderId="0" xfId="0" applyNumberFormat="1" applyFont="1" applyFill="1" applyAlignment="1">
      <alignment horizontal="right" wrapText="1"/>
    </xf>
    <xf numFmtId="0" fontId="6" fillId="0" borderId="0" xfId="0" applyFont="1" applyFill="1"/>
    <xf numFmtId="0" fontId="6" fillId="0" borderId="0" xfId="0" applyFont="1"/>
    <xf numFmtId="0" fontId="6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A5" sqref="A5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3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2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25">
      <c r="A4" s="29" t="s">
        <v>76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6" spans="1:13" x14ac:dyDescent="0.25">
      <c r="A6" s="30" t="s">
        <v>3</v>
      </c>
      <c r="B6" s="30" t="s">
        <v>4</v>
      </c>
      <c r="C6" s="30"/>
      <c r="D6" s="30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</row>
    <row r="7" spans="1:13" x14ac:dyDescent="0.25">
      <c r="A7" s="30"/>
      <c r="B7" s="2" t="s">
        <v>12</v>
      </c>
      <c r="C7" s="2" t="s">
        <v>13</v>
      </c>
      <c r="D7" s="2" t="s">
        <v>14</v>
      </c>
      <c r="E7" s="2" t="s">
        <v>15</v>
      </c>
    </row>
    <row r="8" spans="1:13" ht="26.25" x14ac:dyDescent="0.25">
      <c r="A8" s="3" t="s">
        <v>16</v>
      </c>
      <c r="B8" s="4"/>
      <c r="C8" s="5">
        <v>3894.22</v>
      </c>
      <c r="D8" s="4"/>
      <c r="E8" s="5">
        <v>4609.04</v>
      </c>
      <c r="F8" s="5">
        <v>2563.56</v>
      </c>
      <c r="G8" s="5">
        <v>5063.0600000000004</v>
      </c>
      <c r="H8" s="5">
        <v>5044.1000000000004</v>
      </c>
      <c r="I8" s="6">
        <v>4976.09</v>
      </c>
      <c r="J8" s="5">
        <v>6721.56</v>
      </c>
      <c r="K8" s="4"/>
    </row>
    <row r="9" spans="1:13" ht="26.25" x14ac:dyDescent="0.25">
      <c r="A9" s="3" t="s">
        <v>17</v>
      </c>
      <c r="B9" s="7">
        <v>12</v>
      </c>
      <c r="C9" s="7">
        <v>834.44</v>
      </c>
      <c r="D9" s="4"/>
      <c r="E9" s="5">
        <v>1894.5</v>
      </c>
      <c r="F9" s="5">
        <v>2155.48</v>
      </c>
      <c r="G9" s="5">
        <v>2602.0300000000002</v>
      </c>
      <c r="H9" s="5">
        <v>18945</v>
      </c>
      <c r="I9" s="6">
        <v>2155.48</v>
      </c>
      <c r="J9" s="5">
        <v>2602.0300000000002</v>
      </c>
      <c r="K9" s="4"/>
    </row>
    <row r="10" spans="1:13" x14ac:dyDescent="0.25">
      <c r="A10" s="3" t="s">
        <v>18</v>
      </c>
      <c r="B10" s="7">
        <v>13.45</v>
      </c>
      <c r="C10" s="7">
        <v>671.78</v>
      </c>
      <c r="D10" s="4"/>
      <c r="E10" s="5">
        <v>1265.07</v>
      </c>
      <c r="F10" s="5">
        <v>1134.96</v>
      </c>
      <c r="G10" s="5">
        <v>1648.95</v>
      </c>
      <c r="H10" s="5">
        <v>2045.09</v>
      </c>
      <c r="I10" s="6">
        <v>2180.62</v>
      </c>
      <c r="J10" s="5">
        <v>2404.79</v>
      </c>
      <c r="K10" s="4"/>
    </row>
    <row r="11" spans="1:13" x14ac:dyDescent="0.25">
      <c r="A11" s="3" t="s">
        <v>19</v>
      </c>
      <c r="B11" s="7">
        <v>412.56</v>
      </c>
      <c r="C11" s="7">
        <v>293.86</v>
      </c>
      <c r="D11" s="4"/>
      <c r="E11" s="7">
        <v>356.17</v>
      </c>
      <c r="F11" s="7">
        <v>356.17</v>
      </c>
      <c r="G11" s="7">
        <v>349.16</v>
      </c>
      <c r="H11" s="7">
        <v>303.27999999999997</v>
      </c>
      <c r="J11" s="4"/>
      <c r="K11" s="4"/>
    </row>
    <row r="12" spans="1:13" x14ac:dyDescent="0.25">
      <c r="A12" s="3" t="s">
        <v>20</v>
      </c>
      <c r="B12" s="7">
        <v>36</v>
      </c>
      <c r="C12" s="5">
        <v>1697.61</v>
      </c>
      <c r="D12" s="4"/>
      <c r="E12" s="5">
        <v>2440.6</v>
      </c>
      <c r="F12" s="5">
        <v>1941.79</v>
      </c>
      <c r="G12" s="5">
        <v>2338.9699999999998</v>
      </c>
      <c r="H12" s="5">
        <v>2314.58</v>
      </c>
      <c r="I12" s="6">
        <v>1775.31</v>
      </c>
      <c r="J12" s="4"/>
      <c r="K12" s="4"/>
    </row>
    <row r="13" spans="1:13" x14ac:dyDescent="0.25">
      <c r="A13" s="3" t="s">
        <v>21</v>
      </c>
      <c r="B13" s="4"/>
      <c r="C13" s="5">
        <v>2821</v>
      </c>
      <c r="D13" s="4"/>
      <c r="E13" s="5">
        <v>2337.44</v>
      </c>
      <c r="F13" s="5">
        <v>1777.73</v>
      </c>
      <c r="G13" s="5">
        <v>1912.36</v>
      </c>
      <c r="H13" s="5">
        <v>2031.44</v>
      </c>
      <c r="I13" s="6">
        <v>1730.75</v>
      </c>
      <c r="J13" s="5">
        <v>2660.14</v>
      </c>
      <c r="K13" s="4"/>
    </row>
    <row r="14" spans="1:13" ht="26.25" x14ac:dyDescent="0.25">
      <c r="A14" s="3" t="s">
        <v>22</v>
      </c>
      <c r="B14" s="4"/>
      <c r="C14" s="5">
        <v>1129.79</v>
      </c>
      <c r="D14" s="4"/>
      <c r="E14" s="7">
        <v>651</v>
      </c>
      <c r="F14" s="7">
        <v>578</v>
      </c>
      <c r="G14" s="7">
        <v>620</v>
      </c>
      <c r="H14" s="7">
        <v>641</v>
      </c>
      <c r="I14">
        <v>806</v>
      </c>
      <c r="J14" s="7">
        <v>818</v>
      </c>
      <c r="K14" s="7">
        <v>693</v>
      </c>
    </row>
    <row r="15" spans="1:13" x14ac:dyDescent="0.25">
      <c r="A15" s="3" t="s">
        <v>23</v>
      </c>
      <c r="B15" s="7">
        <v>29.77</v>
      </c>
      <c r="C15" s="7">
        <v>319.75</v>
      </c>
      <c r="D15" s="4"/>
      <c r="E15" s="7">
        <v>232.34</v>
      </c>
      <c r="F15" s="7">
        <v>233.88</v>
      </c>
      <c r="G15" s="7">
        <v>276.52</v>
      </c>
      <c r="H15" s="7">
        <v>295.27</v>
      </c>
      <c r="I15">
        <v>349.24</v>
      </c>
      <c r="J15" s="7">
        <v>416.02</v>
      </c>
      <c r="K15" s="4"/>
    </row>
    <row r="16" spans="1:13" x14ac:dyDescent="0.25">
      <c r="A16" s="3" t="s">
        <v>24</v>
      </c>
      <c r="B16" s="7">
        <v>100</v>
      </c>
      <c r="C16" s="7">
        <v>399</v>
      </c>
      <c r="D16" s="4"/>
      <c r="E16" s="7">
        <v>340</v>
      </c>
      <c r="F16" s="7">
        <v>391</v>
      </c>
      <c r="G16" s="7">
        <v>495</v>
      </c>
      <c r="H16" s="7">
        <v>556</v>
      </c>
      <c r="I16">
        <v>609</v>
      </c>
      <c r="J16" s="7">
        <v>349</v>
      </c>
      <c r="K16" s="4"/>
    </row>
    <row r="17" spans="1:11" x14ac:dyDescent="0.25">
      <c r="A17" s="3" t="s">
        <v>25</v>
      </c>
      <c r="B17" s="7">
        <v>28</v>
      </c>
      <c r="C17" s="7">
        <v>162</v>
      </c>
      <c r="D17" s="4"/>
      <c r="E17" s="7">
        <v>138.28</v>
      </c>
      <c r="F17" s="7">
        <v>151.13999999999999</v>
      </c>
      <c r="G17" s="7">
        <v>141.38999999999999</v>
      </c>
      <c r="H17" s="7">
        <v>148.29</v>
      </c>
      <c r="I17">
        <v>142</v>
      </c>
      <c r="J17" s="7">
        <v>134</v>
      </c>
      <c r="K17" s="4"/>
    </row>
    <row r="18" spans="1:11" ht="51.75" x14ac:dyDescent="0.25">
      <c r="A18" s="3" t="s">
        <v>26</v>
      </c>
      <c r="B18" s="7">
        <v>300</v>
      </c>
      <c r="C18" s="7">
        <v>300</v>
      </c>
      <c r="D18" s="4"/>
      <c r="E18" s="7">
        <v>139</v>
      </c>
      <c r="F18" s="7">
        <v>148</v>
      </c>
      <c r="G18" s="7">
        <v>132</v>
      </c>
      <c r="H18" s="7">
        <v>142</v>
      </c>
      <c r="I18">
        <v>139</v>
      </c>
      <c r="J18" s="7">
        <v>142</v>
      </c>
      <c r="K18" s="4"/>
    </row>
    <row r="19" spans="1:11" x14ac:dyDescent="0.25">
      <c r="A19" s="3" t="s">
        <v>27</v>
      </c>
      <c r="B19" s="7">
        <v>44.2</v>
      </c>
      <c r="C19" s="7">
        <v>254.7</v>
      </c>
      <c r="D19" s="4"/>
      <c r="E19" s="7">
        <v>183.67</v>
      </c>
      <c r="F19" s="7">
        <v>223.85</v>
      </c>
      <c r="G19" s="7">
        <v>271.95</v>
      </c>
      <c r="H19" s="7">
        <v>234.13</v>
      </c>
      <c r="I19">
        <v>220.88</v>
      </c>
      <c r="J19" s="7">
        <v>289.01</v>
      </c>
      <c r="K19" s="4"/>
    </row>
    <row r="20" spans="1:11" x14ac:dyDescent="0.25">
      <c r="A20" s="3" t="s">
        <v>28</v>
      </c>
      <c r="B20" s="7">
        <v>230</v>
      </c>
      <c r="C20" s="5">
        <v>1810</v>
      </c>
      <c r="D20" s="4"/>
      <c r="E20" s="5">
        <v>2217</v>
      </c>
      <c r="F20" s="5">
        <v>2216</v>
      </c>
      <c r="G20" s="5">
        <v>2445</v>
      </c>
      <c r="H20" s="5">
        <v>2789</v>
      </c>
      <c r="I20" s="6">
        <v>2428</v>
      </c>
      <c r="J20" s="5">
        <v>3987</v>
      </c>
      <c r="K20" s="4"/>
    </row>
    <row r="21" spans="1:11" x14ac:dyDescent="0.25">
      <c r="A21" s="3" t="s">
        <v>29</v>
      </c>
      <c r="B21" s="7">
        <v>182</v>
      </c>
      <c r="C21" s="7">
        <v>120</v>
      </c>
      <c r="D21" s="4"/>
      <c r="E21" s="7">
        <v>11.2</v>
      </c>
      <c r="F21" s="7">
        <v>13</v>
      </c>
      <c r="G21" s="7">
        <v>11.34</v>
      </c>
      <c r="H21" s="7">
        <v>13.38</v>
      </c>
      <c r="I21">
        <v>12.9</v>
      </c>
      <c r="J21" s="7">
        <v>13.04</v>
      </c>
      <c r="K21" s="4"/>
    </row>
    <row r="22" spans="1:11" x14ac:dyDescent="0.25">
      <c r="A22" s="3" t="s">
        <v>30</v>
      </c>
      <c r="B22" s="7">
        <v>211</v>
      </c>
      <c r="C22" s="5">
        <v>8623</v>
      </c>
      <c r="D22" s="4"/>
      <c r="E22" s="5">
        <v>13109</v>
      </c>
      <c r="F22" s="5">
        <v>11364</v>
      </c>
      <c r="G22" s="5">
        <v>14674</v>
      </c>
      <c r="H22" s="5">
        <v>16198</v>
      </c>
      <c r="I22" s="6">
        <v>17041</v>
      </c>
      <c r="J22" s="4"/>
      <c r="K22" s="4"/>
    </row>
    <row r="23" spans="1:11" x14ac:dyDescent="0.25">
      <c r="A23" s="3" t="s">
        <v>31</v>
      </c>
      <c r="B23" s="4"/>
      <c r="C23" s="5">
        <v>3323.37</v>
      </c>
      <c r="D23" s="4"/>
      <c r="E23" s="5">
        <v>2923</v>
      </c>
      <c r="F23" s="5">
        <v>1748</v>
      </c>
      <c r="G23" s="5">
        <v>1919</v>
      </c>
      <c r="H23" s="4"/>
      <c r="J23" s="4"/>
      <c r="K23" s="4"/>
    </row>
    <row r="24" spans="1:11" x14ac:dyDescent="0.25">
      <c r="A24" s="3" t="s">
        <v>32</v>
      </c>
      <c r="B24" s="4"/>
      <c r="C24" s="5">
        <v>3349</v>
      </c>
      <c r="D24" s="4"/>
      <c r="E24" s="5">
        <v>6377</v>
      </c>
      <c r="F24" s="5">
        <v>4323</v>
      </c>
      <c r="G24" s="5">
        <v>5318</v>
      </c>
      <c r="H24" s="5">
        <v>3230</v>
      </c>
      <c r="I24" s="6">
        <v>3464</v>
      </c>
      <c r="J24" s="5">
        <v>5117</v>
      </c>
      <c r="K24" s="4"/>
    </row>
    <row r="25" spans="1:11" x14ac:dyDescent="0.25">
      <c r="A25" s="3" t="s">
        <v>33</v>
      </c>
      <c r="B25" s="4"/>
      <c r="C25" s="7">
        <v>430.28</v>
      </c>
      <c r="D25" s="4"/>
      <c r="E25" s="7">
        <v>669.09</v>
      </c>
      <c r="F25" s="7">
        <v>584.53</v>
      </c>
      <c r="G25" s="7">
        <v>765.89</v>
      </c>
      <c r="H25" s="7">
        <v>631.91999999999996</v>
      </c>
      <c r="I25">
        <v>381.3</v>
      </c>
      <c r="J25" s="7">
        <v>575.79</v>
      </c>
      <c r="K25" s="4"/>
    </row>
    <row r="26" spans="1:11" x14ac:dyDescent="0.25">
      <c r="A26" s="3" t="s">
        <v>34</v>
      </c>
      <c r="B26" s="4"/>
      <c r="C26" s="7">
        <v>235.93</v>
      </c>
      <c r="D26" s="4"/>
      <c r="E26" s="7">
        <v>398.98</v>
      </c>
      <c r="F26" s="7">
        <v>366.31</v>
      </c>
      <c r="G26" s="7">
        <v>484.02</v>
      </c>
      <c r="H26" s="7">
        <v>473.4</v>
      </c>
      <c r="I26">
        <v>610.47</v>
      </c>
      <c r="J26" s="7">
        <v>768.81</v>
      </c>
      <c r="K26" s="4"/>
    </row>
    <row r="27" spans="1:11" x14ac:dyDescent="0.25">
      <c r="A27" s="3" t="s">
        <v>35</v>
      </c>
      <c r="B27" s="4"/>
      <c r="C27" s="7">
        <v>65.22</v>
      </c>
      <c r="D27" s="4"/>
      <c r="E27" s="7">
        <v>72.39</v>
      </c>
      <c r="F27" s="7">
        <v>67.8</v>
      </c>
      <c r="G27" s="7">
        <v>83.52</v>
      </c>
      <c r="H27" s="7">
        <v>80.239999999999995</v>
      </c>
      <c r="I27">
        <v>83.46</v>
      </c>
      <c r="J27" s="7">
        <v>91.08</v>
      </c>
      <c r="K27" s="4"/>
    </row>
    <row r="28" spans="1:11" ht="26.25" x14ac:dyDescent="0.25">
      <c r="A28" s="3" t="s">
        <v>36</v>
      </c>
      <c r="B28" s="4"/>
      <c r="C28" s="5">
        <v>1613.95</v>
      </c>
      <c r="D28" s="4"/>
      <c r="E28" s="5">
        <v>6455.6</v>
      </c>
      <c r="F28" s="5">
        <v>5961.02</v>
      </c>
      <c r="G28" s="5">
        <v>6021.21</v>
      </c>
      <c r="H28" s="5">
        <v>5863.01</v>
      </c>
      <c r="I28" s="6">
        <v>6201.93</v>
      </c>
      <c r="J28" s="5">
        <v>6011.21</v>
      </c>
      <c r="K28" s="4"/>
    </row>
    <row r="29" spans="1:11" x14ac:dyDescent="0.25">
      <c r="A29" s="3" t="s">
        <v>37</v>
      </c>
      <c r="B29" s="7">
        <v>536.35</v>
      </c>
      <c r="C29" s="5">
        <v>1453.59</v>
      </c>
      <c r="D29" s="4"/>
      <c r="E29" s="7">
        <v>815.51</v>
      </c>
      <c r="F29" s="7">
        <v>769.41</v>
      </c>
      <c r="G29" s="5">
        <v>1023.66</v>
      </c>
      <c r="H29" s="7">
        <v>979.98</v>
      </c>
      <c r="I29" s="6">
        <v>1163.25</v>
      </c>
      <c r="J29" s="5">
        <v>1648.63</v>
      </c>
      <c r="K29" s="4"/>
    </row>
    <row r="30" spans="1:11" x14ac:dyDescent="0.25">
      <c r="A30" s="3" t="s">
        <v>38</v>
      </c>
      <c r="B30" s="4"/>
      <c r="C30" s="5">
        <v>1307</v>
      </c>
      <c r="D30" s="4"/>
      <c r="E30" s="5">
        <v>3855.01</v>
      </c>
      <c r="F30" s="5">
        <v>3965.01</v>
      </c>
      <c r="G30" s="5">
        <v>3621.07</v>
      </c>
      <c r="H30" s="5">
        <v>3861.9</v>
      </c>
      <c r="I30" s="6">
        <v>3521.07</v>
      </c>
      <c r="J30" s="5">
        <v>3701.11</v>
      </c>
      <c r="K30" s="4"/>
    </row>
    <row r="31" spans="1:11" x14ac:dyDescent="0.25">
      <c r="A31" s="3" t="s">
        <v>39</v>
      </c>
      <c r="B31" s="7">
        <v>51.53</v>
      </c>
      <c r="C31" s="7">
        <v>422.05</v>
      </c>
      <c r="D31" s="4"/>
      <c r="E31" s="7">
        <v>726.49</v>
      </c>
      <c r="F31" s="7">
        <v>542.4</v>
      </c>
      <c r="G31" s="7">
        <v>639.99</v>
      </c>
      <c r="H31" s="5">
        <v>68520</v>
      </c>
      <c r="I31" s="6">
        <v>50730</v>
      </c>
      <c r="J31" s="4"/>
      <c r="K31" s="4"/>
    </row>
    <row r="32" spans="1:11" x14ac:dyDescent="0.25">
      <c r="A32" s="3" t="s">
        <v>40</v>
      </c>
      <c r="B32" s="4"/>
      <c r="C32" s="5">
        <v>1384.54</v>
      </c>
      <c r="D32" s="4"/>
      <c r="E32" s="7">
        <v>88.05</v>
      </c>
      <c r="F32" s="7">
        <v>46.04</v>
      </c>
      <c r="G32" s="7">
        <v>66.72</v>
      </c>
      <c r="H32" s="4"/>
      <c r="J32" s="4"/>
      <c r="K32" s="4"/>
    </row>
    <row r="33" spans="1:11" x14ac:dyDescent="0.25">
      <c r="A33" s="3" t="s">
        <v>41</v>
      </c>
      <c r="B33" s="4"/>
      <c r="C33" s="5">
        <v>2902.69</v>
      </c>
      <c r="D33" s="4"/>
      <c r="E33" s="5">
        <v>3452.09</v>
      </c>
      <c r="F33" s="5">
        <v>3314.56</v>
      </c>
      <c r="G33" s="5">
        <v>4117.87</v>
      </c>
      <c r="H33" s="4"/>
      <c r="J33" s="4"/>
      <c r="K33" s="4"/>
    </row>
    <row r="34" spans="1:11" x14ac:dyDescent="0.25">
      <c r="A34" s="3" t="s">
        <v>42</v>
      </c>
      <c r="B34" s="4"/>
      <c r="C34" s="7">
        <v>110.59</v>
      </c>
      <c r="D34" s="4"/>
      <c r="E34" s="7">
        <v>40.369999999999997</v>
      </c>
      <c r="F34" s="7">
        <v>39.979999999999997</v>
      </c>
      <c r="G34" s="7">
        <v>40.299999999999997</v>
      </c>
      <c r="H34" s="7">
        <v>43</v>
      </c>
      <c r="I34">
        <v>38</v>
      </c>
      <c r="J34" s="7">
        <v>82</v>
      </c>
      <c r="K34" s="4"/>
    </row>
    <row r="35" spans="1:11" x14ac:dyDescent="0.25">
      <c r="A35" s="3" t="s">
        <v>43</v>
      </c>
      <c r="B35" s="4"/>
      <c r="C35" s="7">
        <v>415.14</v>
      </c>
      <c r="D35" s="4"/>
      <c r="E35" s="7">
        <v>257.19</v>
      </c>
      <c r="F35" s="7">
        <v>205.92</v>
      </c>
      <c r="G35" s="7">
        <v>225.08</v>
      </c>
      <c r="H35" s="7">
        <v>369.64</v>
      </c>
      <c r="I35">
        <v>309.66000000000003</v>
      </c>
      <c r="J35" s="7">
        <v>523.07000000000005</v>
      </c>
      <c r="K35" s="4"/>
    </row>
    <row r="36" spans="1:11" x14ac:dyDescent="0.25">
      <c r="A36" s="3" t="s">
        <v>44</v>
      </c>
      <c r="B36" s="4"/>
      <c r="C36" s="5">
        <v>1004</v>
      </c>
      <c r="D36" s="4"/>
      <c r="E36" s="5">
        <v>1543</v>
      </c>
      <c r="F36" s="5">
        <v>1649</v>
      </c>
      <c r="G36" s="5">
        <v>1873</v>
      </c>
      <c r="H36" s="4"/>
      <c r="J36" s="4"/>
      <c r="K36" s="4"/>
    </row>
    <row r="37" spans="1:11" x14ac:dyDescent="0.25">
      <c r="A37" s="3" t="s">
        <v>45</v>
      </c>
      <c r="B37" s="4"/>
      <c r="C37" s="5">
        <v>2392.92</v>
      </c>
      <c r="D37" s="4"/>
      <c r="E37" s="5">
        <v>1114.74</v>
      </c>
      <c r="F37" s="7">
        <v>906.16</v>
      </c>
      <c r="G37" s="7">
        <v>991.21</v>
      </c>
      <c r="H37" s="5">
        <v>1132.49</v>
      </c>
      <c r="I37" s="6">
        <v>1279.42</v>
      </c>
      <c r="J37" s="5">
        <v>1559.1</v>
      </c>
      <c r="K37" s="4"/>
    </row>
    <row r="38" spans="1:11" x14ac:dyDescent="0.25">
      <c r="A38" s="3" t="s">
        <v>46</v>
      </c>
      <c r="B38" s="4"/>
      <c r="C38" s="7">
        <v>270</v>
      </c>
      <c r="D38" s="4"/>
      <c r="E38" s="7">
        <v>810.23</v>
      </c>
      <c r="F38" s="7">
        <v>769.53</v>
      </c>
      <c r="G38" s="7">
        <v>831.53</v>
      </c>
      <c r="H38" s="7">
        <v>809.53</v>
      </c>
      <c r="I38">
        <v>785.63</v>
      </c>
      <c r="J38" s="7">
        <v>816.02</v>
      </c>
      <c r="K38" s="4"/>
    </row>
    <row r="39" spans="1:11" x14ac:dyDescent="0.25">
      <c r="A39" s="3" t="s">
        <v>47</v>
      </c>
      <c r="B39" s="7">
        <v>366.1</v>
      </c>
      <c r="C39" s="5">
        <v>3779.31</v>
      </c>
      <c r="D39" s="4"/>
      <c r="E39" s="5">
        <v>1841.2</v>
      </c>
      <c r="F39" s="5">
        <v>1802.47</v>
      </c>
      <c r="G39" s="5">
        <v>2184.9499999999998</v>
      </c>
      <c r="H39" s="5">
        <v>2197.1999999999998</v>
      </c>
      <c r="I39" s="6">
        <v>2534.9</v>
      </c>
      <c r="J39" s="5">
        <v>3101.35</v>
      </c>
      <c r="K39" s="4"/>
    </row>
    <row r="40" spans="1:11" x14ac:dyDescent="0.25">
      <c r="A40" s="3" t="s">
        <v>48</v>
      </c>
      <c r="B40" s="7">
        <v>38.71</v>
      </c>
      <c r="C40" s="5">
        <v>5854.42</v>
      </c>
      <c r="D40" s="4"/>
      <c r="E40" s="5">
        <v>7550.24</v>
      </c>
      <c r="F40" s="5">
        <v>7155.8</v>
      </c>
      <c r="G40" s="5">
        <v>7824.53</v>
      </c>
      <c r="H40" s="5">
        <v>7842.7</v>
      </c>
      <c r="I40" s="6">
        <v>7686.14</v>
      </c>
      <c r="J40" s="4"/>
      <c r="K40" s="4"/>
    </row>
    <row r="41" spans="1:11" x14ac:dyDescent="0.25">
      <c r="A41" s="3" t="s">
        <v>49</v>
      </c>
      <c r="B41" s="4"/>
      <c r="C41" s="7">
        <v>400.4</v>
      </c>
      <c r="D41" s="4"/>
      <c r="E41" s="7">
        <v>410.74</v>
      </c>
      <c r="F41" s="7">
        <v>486.29</v>
      </c>
      <c r="G41" s="7">
        <v>492.43</v>
      </c>
      <c r="H41" s="7">
        <v>671.44</v>
      </c>
      <c r="I41">
        <v>651.62</v>
      </c>
      <c r="J41" s="5">
        <v>1094.8900000000001</v>
      </c>
      <c r="K41" s="4"/>
    </row>
    <row r="42" spans="1:11" x14ac:dyDescent="0.25">
      <c r="A42" s="3" t="s">
        <v>50</v>
      </c>
      <c r="B42" s="4"/>
      <c r="C42" s="5">
        <v>1741</v>
      </c>
      <c r="D42" s="4"/>
      <c r="E42" s="4"/>
      <c r="F42" s="4"/>
      <c r="G42" s="4"/>
      <c r="H42" s="4"/>
      <c r="J42" s="4"/>
      <c r="K42" s="4"/>
    </row>
    <row r="43" spans="1:11" x14ac:dyDescent="0.25">
      <c r="A43" s="3" t="s">
        <v>51</v>
      </c>
      <c r="B43" s="7">
        <v>74</v>
      </c>
      <c r="C43" s="5">
        <v>1377</v>
      </c>
      <c r="D43" s="7">
        <v>78</v>
      </c>
      <c r="E43" s="5">
        <v>1520.96</v>
      </c>
      <c r="F43" s="5">
        <v>1583.19</v>
      </c>
      <c r="G43" s="5">
        <v>1695.56</v>
      </c>
      <c r="H43" s="5">
        <v>2131.94</v>
      </c>
      <c r="I43" s="6">
        <v>1994.56</v>
      </c>
      <c r="J43" s="5">
        <v>2362.9</v>
      </c>
      <c r="K43" s="5">
        <v>2498.94</v>
      </c>
    </row>
    <row r="44" spans="1:11" ht="26.25" x14ac:dyDescent="0.25">
      <c r="A44" s="3" t="s">
        <v>52</v>
      </c>
      <c r="B44" s="7">
        <v>1192</v>
      </c>
      <c r="C44" s="5">
        <v>5272</v>
      </c>
      <c r="D44" s="4"/>
      <c r="E44" s="5">
        <v>6644</v>
      </c>
      <c r="F44" s="5">
        <v>6605</v>
      </c>
      <c r="G44" s="5">
        <v>8130</v>
      </c>
      <c r="H44" s="5">
        <v>7494</v>
      </c>
      <c r="I44" s="6">
        <v>7452</v>
      </c>
      <c r="J44" s="4"/>
      <c r="K44" s="4"/>
    </row>
    <row r="45" spans="1:11" x14ac:dyDescent="0.25">
      <c r="A45" s="3" t="s">
        <v>53</v>
      </c>
      <c r="B45" s="7">
        <v>500.69</v>
      </c>
      <c r="C45" s="7">
        <v>308.87</v>
      </c>
      <c r="D45" s="4"/>
      <c r="E45" s="7">
        <v>427.6</v>
      </c>
      <c r="F45" s="7">
        <v>327.39</v>
      </c>
      <c r="G45" s="7">
        <v>338.3</v>
      </c>
      <c r="H45" s="7">
        <v>347.96</v>
      </c>
      <c r="I45">
        <v>378.55</v>
      </c>
      <c r="J45" s="7">
        <v>515.27</v>
      </c>
      <c r="K45" s="7">
        <v>556.95000000000005</v>
      </c>
    </row>
    <row r="46" spans="1:11" x14ac:dyDescent="0.25">
      <c r="A46" s="3" t="s">
        <v>54</v>
      </c>
      <c r="B46" s="7">
        <v>839.35</v>
      </c>
      <c r="C46" s="5">
        <v>4124.5200000000004</v>
      </c>
      <c r="D46" s="5">
        <v>4716.75</v>
      </c>
      <c r="E46" s="5">
        <v>6091</v>
      </c>
      <c r="F46" s="5">
        <v>5538</v>
      </c>
      <c r="G46" s="5">
        <v>6180</v>
      </c>
      <c r="H46" s="5">
        <v>6286.92</v>
      </c>
      <c r="I46" s="6">
        <v>6185.63</v>
      </c>
      <c r="J46" s="5">
        <v>6064.62</v>
      </c>
      <c r="K46" s="4"/>
    </row>
    <row r="47" spans="1:11" x14ac:dyDescent="0.25">
      <c r="A47" s="3" t="s">
        <v>55</v>
      </c>
      <c r="B47" s="4"/>
      <c r="C47" s="5">
        <v>3215.73</v>
      </c>
      <c r="D47" s="4"/>
      <c r="E47" s="7">
        <v>869.8</v>
      </c>
      <c r="F47" s="7">
        <v>862.83</v>
      </c>
      <c r="G47" s="7">
        <v>920.64</v>
      </c>
      <c r="H47" s="4"/>
      <c r="J47" s="4"/>
      <c r="K47" s="4"/>
    </row>
    <row r="48" spans="1:11" x14ac:dyDescent="0.25">
      <c r="A48" s="3" t="s">
        <v>56</v>
      </c>
      <c r="B48" s="4"/>
      <c r="C48" s="7">
        <v>350.7</v>
      </c>
      <c r="D48" s="4"/>
      <c r="E48" s="7">
        <v>587.94000000000005</v>
      </c>
      <c r="F48" s="7">
        <v>581.91</v>
      </c>
      <c r="G48" s="7">
        <v>789.96</v>
      </c>
      <c r="H48" s="4"/>
      <c r="J48" s="4"/>
      <c r="K48" s="4"/>
    </row>
    <row r="49" spans="1:11" ht="26.25" x14ac:dyDescent="0.25">
      <c r="A49" s="3" t="s">
        <v>57</v>
      </c>
      <c r="B49" s="4"/>
      <c r="C49" s="5">
        <v>4030.87</v>
      </c>
      <c r="D49" s="4"/>
      <c r="E49" s="5">
        <v>3238.07</v>
      </c>
      <c r="F49" s="5">
        <v>2672.29</v>
      </c>
      <c r="G49" s="5">
        <v>3060.63</v>
      </c>
      <c r="H49" s="4"/>
      <c r="J49" s="4"/>
      <c r="K49" s="4"/>
    </row>
    <row r="50" spans="1:11" x14ac:dyDescent="0.25">
      <c r="A50" s="3" t="s">
        <v>58</v>
      </c>
      <c r="B50" s="4"/>
      <c r="C50" s="5">
        <v>4085.2</v>
      </c>
      <c r="D50" s="4"/>
      <c r="E50" s="5">
        <v>6093.12</v>
      </c>
      <c r="F50" s="5">
        <v>5907.75</v>
      </c>
      <c r="G50" s="5">
        <v>6779.88</v>
      </c>
      <c r="H50" s="5">
        <v>6702.13</v>
      </c>
      <c r="I50" s="6">
        <v>6702.13</v>
      </c>
      <c r="J50" s="5">
        <v>9288.27</v>
      </c>
      <c r="K50" s="4"/>
    </row>
    <row r="51" spans="1:11" x14ac:dyDescent="0.25">
      <c r="A51" s="3" t="s">
        <v>59</v>
      </c>
      <c r="B51" s="4"/>
      <c r="C51" s="5">
        <v>3105</v>
      </c>
      <c r="D51" s="4"/>
      <c r="E51" s="5">
        <v>1794</v>
      </c>
      <c r="F51" s="5">
        <v>1672</v>
      </c>
      <c r="G51" s="5">
        <v>2026</v>
      </c>
      <c r="H51" s="4"/>
      <c r="J51" s="4"/>
      <c r="K51" s="4"/>
    </row>
    <row r="52" spans="1:11" x14ac:dyDescent="0.25">
      <c r="A52" s="3" t="s">
        <v>60</v>
      </c>
      <c r="B52" s="4"/>
      <c r="C52" s="7">
        <v>474.28</v>
      </c>
      <c r="D52" s="4"/>
      <c r="E52" s="7">
        <v>412.54</v>
      </c>
      <c r="F52" s="7">
        <v>388.36</v>
      </c>
      <c r="G52" s="7">
        <v>550.37</v>
      </c>
      <c r="H52" s="7">
        <v>730.54</v>
      </c>
      <c r="I52">
        <v>763.64</v>
      </c>
      <c r="J52" s="7">
        <v>932.37</v>
      </c>
      <c r="K52" s="4"/>
    </row>
    <row r="53" spans="1:11" x14ac:dyDescent="0.25">
      <c r="A53" s="3" t="s">
        <v>61</v>
      </c>
      <c r="B53" s="7">
        <v>12.1</v>
      </c>
      <c r="C53" s="5">
        <v>3220.38</v>
      </c>
      <c r="D53" s="4"/>
      <c r="E53" s="5">
        <v>3403.86</v>
      </c>
      <c r="F53" s="5">
        <v>3128.42</v>
      </c>
      <c r="G53" s="5">
        <v>3698.75</v>
      </c>
      <c r="H53" s="5">
        <v>3890</v>
      </c>
      <c r="I53" s="6">
        <v>3973.67</v>
      </c>
      <c r="J53" s="5">
        <v>5483.78</v>
      </c>
      <c r="K53" s="4"/>
    </row>
    <row r="54" spans="1:11" x14ac:dyDescent="0.25">
      <c r="A54" s="3" t="s">
        <v>62</v>
      </c>
      <c r="B54" s="4"/>
      <c r="C54" s="5">
        <v>4685</v>
      </c>
      <c r="D54" s="4"/>
      <c r="E54" s="5">
        <v>5563.73</v>
      </c>
      <c r="F54" s="5">
        <v>5197.55</v>
      </c>
      <c r="G54" s="5">
        <v>4987.8100000000004</v>
      </c>
      <c r="H54" s="5">
        <v>5410.24</v>
      </c>
      <c r="J54" s="4"/>
      <c r="K54" s="4"/>
    </row>
    <row r="55" spans="1:11" x14ac:dyDescent="0.25">
      <c r="A55" s="3" t="s">
        <v>63</v>
      </c>
      <c r="B55" s="4"/>
      <c r="C55" s="7">
        <v>755.41</v>
      </c>
      <c r="D55" s="4"/>
      <c r="E55" s="7">
        <v>385.63</v>
      </c>
      <c r="F55" s="7">
        <v>398.17</v>
      </c>
      <c r="G55" s="7">
        <v>533.29999999999995</v>
      </c>
      <c r="H55" s="4"/>
      <c r="J55" s="4"/>
      <c r="K55" s="4"/>
    </row>
    <row r="56" spans="1:11" x14ac:dyDescent="0.25">
      <c r="A56" s="3" t="s">
        <v>64</v>
      </c>
      <c r="B56" s="7">
        <v>777.39</v>
      </c>
      <c r="C56" s="5">
        <v>3123.87</v>
      </c>
      <c r="D56" s="4"/>
      <c r="E56" s="5">
        <v>3060</v>
      </c>
      <c r="F56" s="5">
        <v>2922</v>
      </c>
      <c r="G56" s="5">
        <v>3739</v>
      </c>
      <c r="H56" s="4"/>
      <c r="J56" s="4"/>
      <c r="K56" s="4"/>
    </row>
    <row r="57" spans="1:11" x14ac:dyDescent="0.25">
      <c r="A57" s="3" t="s">
        <v>65</v>
      </c>
      <c r="B57" s="4"/>
      <c r="C57" s="5">
        <v>2490</v>
      </c>
      <c r="D57" s="4"/>
      <c r="E57" s="5">
        <v>2840</v>
      </c>
      <c r="F57" s="5">
        <v>3058</v>
      </c>
      <c r="G57" s="5">
        <v>4188</v>
      </c>
      <c r="H57" s="5">
        <v>3862</v>
      </c>
      <c r="I57" s="6">
        <v>3984</v>
      </c>
      <c r="J57" s="5">
        <v>4447</v>
      </c>
      <c r="K57" s="4"/>
    </row>
    <row r="58" spans="1:11" x14ac:dyDescent="0.25">
      <c r="A58" s="3" t="s">
        <v>66</v>
      </c>
      <c r="B58" s="4"/>
      <c r="C58" s="7">
        <v>275</v>
      </c>
      <c r="D58" s="7">
        <v>560</v>
      </c>
      <c r="E58" s="7">
        <v>0</v>
      </c>
      <c r="F58" s="7">
        <v>0</v>
      </c>
      <c r="G58" s="7">
        <v>0</v>
      </c>
      <c r="H58" s="7">
        <v>0</v>
      </c>
      <c r="J58" s="4"/>
      <c r="K58" s="4"/>
    </row>
    <row r="59" spans="1:11" x14ac:dyDescent="0.25">
      <c r="A59" s="3" t="s">
        <v>67</v>
      </c>
      <c r="B59" s="7">
        <v>71.400000000000006</v>
      </c>
      <c r="C59" s="4"/>
      <c r="D59" s="5">
        <v>4538.6000000000004</v>
      </c>
      <c r="E59" s="7">
        <v>0</v>
      </c>
      <c r="F59" s="7">
        <v>0</v>
      </c>
      <c r="G59" s="7">
        <v>0</v>
      </c>
      <c r="H59" s="4"/>
      <c r="J59" s="4"/>
      <c r="K59" s="4"/>
    </row>
    <row r="60" spans="1:11" x14ac:dyDescent="0.25">
      <c r="A60" s="3" t="s">
        <v>68</v>
      </c>
      <c r="B60" s="4"/>
      <c r="C60" s="7">
        <v>246.83</v>
      </c>
      <c r="D60" s="4"/>
      <c r="E60" s="7">
        <v>128.61000000000001</v>
      </c>
      <c r="F60" s="7">
        <v>97.84</v>
      </c>
      <c r="G60" s="7">
        <v>111.7</v>
      </c>
      <c r="H60" s="7">
        <v>150.55000000000001</v>
      </c>
      <c r="I60">
        <v>178.68</v>
      </c>
      <c r="J60" s="7">
        <v>208.08</v>
      </c>
      <c r="K60" s="4"/>
    </row>
    <row r="61" spans="1:11" x14ac:dyDescent="0.25">
      <c r="A61" s="3" t="s">
        <v>69</v>
      </c>
      <c r="B61" s="7">
        <v>362.01</v>
      </c>
      <c r="C61" s="5">
        <v>1299.97</v>
      </c>
      <c r="D61" s="4"/>
      <c r="E61" s="7">
        <v>535.97</v>
      </c>
      <c r="F61" s="7">
        <v>603.07000000000005</v>
      </c>
      <c r="G61" s="7">
        <v>628.21</v>
      </c>
      <c r="H61" s="7">
        <v>696.59</v>
      </c>
      <c r="I61">
        <v>719.76</v>
      </c>
      <c r="J61" s="7">
        <v>936.95</v>
      </c>
      <c r="K61" s="4"/>
    </row>
    <row r="62" spans="1:11" x14ac:dyDescent="0.25">
      <c r="A62" s="3" t="s">
        <v>70</v>
      </c>
      <c r="B62" s="7">
        <v>94.48</v>
      </c>
      <c r="C62" s="7">
        <v>549</v>
      </c>
      <c r="D62" s="4"/>
      <c r="E62" s="7">
        <v>348.14</v>
      </c>
      <c r="F62" s="7">
        <v>354.4</v>
      </c>
      <c r="G62" s="7">
        <v>543.79</v>
      </c>
      <c r="H62" s="4"/>
      <c r="J62" s="4"/>
      <c r="K62" s="4"/>
    </row>
    <row r="63" spans="1:11" x14ac:dyDescent="0.25">
      <c r="A63" s="3" t="s">
        <v>71</v>
      </c>
      <c r="B63" s="7">
        <v>746.59</v>
      </c>
      <c r="C63" s="5">
        <v>3530.94</v>
      </c>
      <c r="D63" s="4"/>
      <c r="E63" s="5">
        <v>2600</v>
      </c>
      <c r="F63" s="5">
        <v>2366</v>
      </c>
      <c r="G63" s="5">
        <v>2577</v>
      </c>
      <c r="H63" s="5">
        <v>2468.39</v>
      </c>
      <c r="I63" s="6">
        <v>2865.87</v>
      </c>
      <c r="J63" s="5">
        <v>3302.13</v>
      </c>
      <c r="K63" s="4"/>
    </row>
    <row r="64" spans="1:11" x14ac:dyDescent="0.25">
      <c r="A64" s="3" t="s">
        <v>72</v>
      </c>
      <c r="B64" s="4"/>
      <c r="C64" s="5">
        <v>5724</v>
      </c>
      <c r="D64" s="4"/>
      <c r="E64" s="5">
        <v>6621</v>
      </c>
      <c r="F64" s="5">
        <v>7591</v>
      </c>
      <c r="G64" s="5">
        <v>12731</v>
      </c>
      <c r="H64" s="5">
        <v>13732</v>
      </c>
      <c r="I64" s="6">
        <v>11874</v>
      </c>
      <c r="J64" s="5">
        <v>13038</v>
      </c>
      <c r="K64" s="4"/>
    </row>
    <row r="65" spans="1:12" ht="26.25" x14ac:dyDescent="0.25">
      <c r="A65" s="3" t="s">
        <v>73</v>
      </c>
      <c r="B65" s="4"/>
      <c r="C65" s="5">
        <v>2713.83</v>
      </c>
      <c r="D65" s="4"/>
      <c r="E65" s="5">
        <v>2175.2600000000002</v>
      </c>
      <c r="F65" s="5">
        <v>1762.59</v>
      </c>
      <c r="G65" s="5">
        <v>2714</v>
      </c>
      <c r="H65" s="5">
        <v>1340</v>
      </c>
      <c r="I65" s="6">
        <v>1839.27</v>
      </c>
      <c r="J65" s="5">
        <v>2392.54</v>
      </c>
      <c r="K65" s="4"/>
    </row>
    <row r="66" spans="1:12" x14ac:dyDescent="0.25">
      <c r="A66" s="3" t="s">
        <v>74</v>
      </c>
      <c r="B66" s="4"/>
      <c r="C66" s="7">
        <v>342.01</v>
      </c>
      <c r="D66" s="4"/>
      <c r="E66" s="7">
        <v>301</v>
      </c>
      <c r="F66" s="7">
        <v>276</v>
      </c>
      <c r="G66" s="7">
        <v>369</v>
      </c>
      <c r="H66" s="7">
        <v>377</v>
      </c>
      <c r="I66">
        <v>363</v>
      </c>
      <c r="J66" s="7">
        <v>470</v>
      </c>
      <c r="K66" s="4"/>
    </row>
    <row r="67" spans="1:12" x14ac:dyDescent="0.25">
      <c r="A67" s="3" t="s">
        <v>75</v>
      </c>
      <c r="B67" s="4"/>
      <c r="C67" s="5">
        <v>1331.4</v>
      </c>
      <c r="D67" s="4"/>
      <c r="E67" s="5">
        <v>1978.11</v>
      </c>
      <c r="F67" s="5">
        <v>1649.57</v>
      </c>
      <c r="G67" s="5">
        <v>2494.38</v>
      </c>
      <c r="H67" s="7">
        <v>1894.23</v>
      </c>
      <c r="I67" s="7">
        <v>1746.21</v>
      </c>
      <c r="J67" s="4">
        <v>2625.74</v>
      </c>
      <c r="K67" s="4">
        <v>1685.24</v>
      </c>
    </row>
    <row r="68" spans="1:12" x14ac:dyDescent="0.25">
      <c r="A68" s="8"/>
      <c r="B68" s="5">
        <f>SUM(B8:B67)</f>
        <v>7261.68</v>
      </c>
      <c r="C68" s="5">
        <f t="shared" ref="C68:K68" si="0">SUM(C8:C67)</f>
        <v>112418.35999999999</v>
      </c>
      <c r="D68" s="5">
        <f t="shared" si="0"/>
        <v>9893.35</v>
      </c>
      <c r="E68" s="5">
        <f>SUM(E8:E67)</f>
        <v>126945.57000000002</v>
      </c>
      <c r="F68" s="5">
        <f t="shared" si="0"/>
        <v>115495.12000000001</v>
      </c>
      <c r="G68" s="5">
        <f t="shared" si="0"/>
        <v>141292.99</v>
      </c>
      <c r="H68" s="5">
        <f t="shared" si="0"/>
        <v>205921.50000000006</v>
      </c>
      <c r="I68" s="5">
        <f t="shared" si="0"/>
        <v>165028.09</v>
      </c>
      <c r="J68" s="5">
        <f t="shared" si="0"/>
        <v>97694.3</v>
      </c>
      <c r="K68" s="5">
        <f t="shared" si="0"/>
        <v>5434.13</v>
      </c>
    </row>
    <row r="69" spans="1:12" x14ac:dyDescent="0.25">
      <c r="E69">
        <f>E68*0.24</f>
        <v>30466.936800000003</v>
      </c>
      <c r="F69">
        <f t="shared" ref="F69:K69" si="1">F68*0.24</f>
        <v>27718.828800000003</v>
      </c>
      <c r="G69">
        <f t="shared" si="1"/>
        <v>33910.317599999995</v>
      </c>
      <c r="H69">
        <f t="shared" si="1"/>
        <v>49421.160000000011</v>
      </c>
      <c r="I69">
        <f>I68*0.24</f>
        <v>39606.741600000001</v>
      </c>
      <c r="J69">
        <f>J68*0.24</f>
        <v>23446.632000000001</v>
      </c>
      <c r="K69">
        <f t="shared" si="1"/>
        <v>1304.1912</v>
      </c>
      <c r="L69">
        <f>SUM(E69:K69)</f>
        <v>205874.80800000002</v>
      </c>
    </row>
  </sheetData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A43" workbookViewId="0">
      <selection activeCell="A60" sqref="A60:L60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6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6" x14ac:dyDescent="0.25">
      <c r="A3" s="29" t="s">
        <v>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6" x14ac:dyDescent="0.25">
      <c r="A4" s="29" t="s">
        <v>76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6" spans="1:16" x14ac:dyDescent="0.25">
      <c r="A6" s="30" t="s">
        <v>3</v>
      </c>
      <c r="B6" s="30" t="s">
        <v>4</v>
      </c>
      <c r="C6" s="30"/>
      <c r="D6" s="30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</row>
    <row r="7" spans="1:16" x14ac:dyDescent="0.25">
      <c r="A7" s="30"/>
      <c r="B7" s="9" t="s">
        <v>12</v>
      </c>
      <c r="C7" s="9" t="s">
        <v>13</v>
      </c>
      <c r="D7" s="9" t="s">
        <v>14</v>
      </c>
      <c r="E7" s="9" t="s">
        <v>15</v>
      </c>
    </row>
    <row r="8" spans="1:16" x14ac:dyDescent="0.25">
      <c r="A8" s="17" t="s">
        <v>78</v>
      </c>
      <c r="B8" s="24"/>
      <c r="C8" s="24"/>
      <c r="D8" s="2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ht="25.5" x14ac:dyDescent="0.25">
      <c r="A9" s="17" t="s">
        <v>79</v>
      </c>
      <c r="B9" s="9"/>
      <c r="C9" s="26">
        <v>1090.8699999999999</v>
      </c>
      <c r="D9" s="9"/>
      <c r="E9" s="9">
        <v>438405.6</v>
      </c>
      <c r="F9">
        <v>367166.4</v>
      </c>
      <c r="G9">
        <v>375532.79999999999</v>
      </c>
      <c r="H9">
        <v>329517.59999999998</v>
      </c>
      <c r="I9">
        <v>309324</v>
      </c>
      <c r="J9">
        <v>367500</v>
      </c>
      <c r="K9">
        <v>295279.2</v>
      </c>
      <c r="L9">
        <v>312331.2</v>
      </c>
      <c r="M9">
        <v>357307.2</v>
      </c>
      <c r="N9">
        <v>295279.2</v>
      </c>
      <c r="O9">
        <v>312331.2</v>
      </c>
      <c r="P9">
        <v>357307.2</v>
      </c>
    </row>
    <row r="10" spans="1:16" x14ac:dyDescent="0.25">
      <c r="A10" s="17" t="s">
        <v>80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A11" s="17" t="s">
        <v>81</v>
      </c>
      <c r="B11" s="9"/>
      <c r="C11" s="9">
        <v>5076.7299999999996</v>
      </c>
      <c r="D11" s="9"/>
      <c r="E11" s="9">
        <v>1867262.4</v>
      </c>
      <c r="F11">
        <v>1440765.6</v>
      </c>
      <c r="G11">
        <v>1788748.8</v>
      </c>
      <c r="H11">
        <v>1990420.8</v>
      </c>
      <c r="I11">
        <v>1768713.6</v>
      </c>
      <c r="J11">
        <v>2092060.8</v>
      </c>
      <c r="K11">
        <v>1811270.4</v>
      </c>
      <c r="L11">
        <v>1853294.4</v>
      </c>
      <c r="M11">
        <v>1930051.2</v>
      </c>
      <c r="N11">
        <v>1870495.2</v>
      </c>
      <c r="O11">
        <v>1803165.6</v>
      </c>
      <c r="P11">
        <v>1434304.8</v>
      </c>
    </row>
    <row r="12" spans="1:16" ht="26.25" x14ac:dyDescent="0.25">
      <c r="A12" s="16" t="s">
        <v>36</v>
      </c>
      <c r="B12" s="15"/>
      <c r="C12" s="11">
        <v>1613.95</v>
      </c>
      <c r="D12" s="15"/>
      <c r="E12" s="11">
        <v>6455.6</v>
      </c>
      <c r="F12" s="11">
        <v>5961.02</v>
      </c>
      <c r="G12" s="11">
        <v>6021.21</v>
      </c>
      <c r="H12" s="11">
        <v>5863.01</v>
      </c>
      <c r="I12" s="12">
        <v>6201.93</v>
      </c>
      <c r="J12" s="11">
        <v>6011.21</v>
      </c>
      <c r="K12" s="4"/>
    </row>
    <row r="13" spans="1:16" x14ac:dyDescent="0.25">
      <c r="A13" s="16" t="s">
        <v>38</v>
      </c>
      <c r="B13" s="15"/>
      <c r="C13" s="11">
        <v>1307</v>
      </c>
      <c r="D13" s="15"/>
      <c r="E13" s="11">
        <v>3855.01</v>
      </c>
      <c r="F13" s="11">
        <v>3965.01</v>
      </c>
      <c r="G13" s="11">
        <v>3621.07</v>
      </c>
      <c r="H13" s="11">
        <v>3861.9</v>
      </c>
      <c r="I13" s="12">
        <v>3521.07</v>
      </c>
      <c r="J13" s="11">
        <v>3701.11</v>
      </c>
      <c r="K13" s="4"/>
    </row>
    <row r="14" spans="1:16" s="22" customFormat="1" x14ac:dyDescent="0.25">
      <c r="A14" s="18" t="s">
        <v>82</v>
      </c>
      <c r="B14" s="19">
        <v>795.65</v>
      </c>
      <c r="C14" s="20">
        <v>1574.03</v>
      </c>
      <c r="D14" s="19"/>
      <c r="E14" s="20"/>
      <c r="F14" s="20"/>
      <c r="G14" s="20"/>
      <c r="H14" s="20"/>
      <c r="I14" s="21"/>
      <c r="J14" s="20"/>
      <c r="K14" s="19"/>
    </row>
    <row r="15" spans="1:16" x14ac:dyDescent="0.25">
      <c r="A15" s="16" t="s">
        <v>41</v>
      </c>
      <c r="B15" s="15"/>
      <c r="C15" s="11">
        <v>2902.69</v>
      </c>
      <c r="D15" s="15"/>
      <c r="E15" s="11">
        <v>3452.09</v>
      </c>
      <c r="F15" s="11">
        <v>3314.56</v>
      </c>
      <c r="G15" s="11">
        <v>4117.87</v>
      </c>
      <c r="H15" s="15"/>
      <c r="I15" s="14"/>
      <c r="J15" s="15"/>
      <c r="K15" s="4"/>
    </row>
    <row r="16" spans="1:16" x14ac:dyDescent="0.25">
      <c r="A16" s="16" t="s">
        <v>46</v>
      </c>
      <c r="B16" s="15"/>
      <c r="C16" s="13">
        <v>270</v>
      </c>
      <c r="D16" s="15"/>
      <c r="E16" s="13">
        <v>810.23</v>
      </c>
      <c r="F16" s="13">
        <v>769.53</v>
      </c>
      <c r="G16" s="13">
        <v>831.53</v>
      </c>
      <c r="H16" s="13">
        <v>809.53</v>
      </c>
      <c r="I16" s="14">
        <v>785.63</v>
      </c>
      <c r="J16" s="13">
        <v>816.02</v>
      </c>
      <c r="K16" s="4"/>
    </row>
    <row r="17" spans="1:11" x14ac:dyDescent="0.25">
      <c r="A17" s="16" t="s">
        <v>56</v>
      </c>
      <c r="B17" s="15"/>
      <c r="C17" s="13">
        <v>350.7</v>
      </c>
      <c r="D17" s="15"/>
      <c r="E17" s="13">
        <v>587.94000000000005</v>
      </c>
      <c r="F17" s="13">
        <v>581.91</v>
      </c>
      <c r="G17" s="13">
        <v>789.96</v>
      </c>
      <c r="H17" s="15"/>
      <c r="I17" s="14"/>
      <c r="J17" s="15"/>
      <c r="K17" s="4"/>
    </row>
    <row r="18" spans="1:11" ht="26.25" x14ac:dyDescent="0.25">
      <c r="A18" s="16" t="s">
        <v>16</v>
      </c>
      <c r="B18" s="15"/>
      <c r="C18" s="11">
        <v>3894.22</v>
      </c>
      <c r="D18" s="15"/>
      <c r="E18" s="11">
        <v>4609.04</v>
      </c>
      <c r="F18" s="11">
        <v>2563.56</v>
      </c>
      <c r="G18" s="11">
        <v>5063.0600000000004</v>
      </c>
      <c r="H18" s="11">
        <v>5044.1000000000004</v>
      </c>
      <c r="I18" s="12">
        <v>4976.09</v>
      </c>
      <c r="J18" s="11">
        <v>6721.56</v>
      </c>
      <c r="K18" s="4"/>
    </row>
    <row r="19" spans="1:11" ht="26.25" x14ac:dyDescent="0.25">
      <c r="A19" s="16" t="s">
        <v>57</v>
      </c>
      <c r="B19" s="15"/>
      <c r="C19" s="11">
        <v>4030.87</v>
      </c>
      <c r="D19" s="15"/>
      <c r="E19" s="11">
        <v>3238.07</v>
      </c>
      <c r="F19" s="11">
        <v>2672.29</v>
      </c>
      <c r="G19" s="11">
        <v>3060.63</v>
      </c>
      <c r="H19" s="15"/>
      <c r="I19" s="14"/>
      <c r="J19" s="15"/>
      <c r="K19" s="4"/>
    </row>
    <row r="20" spans="1:11" x14ac:dyDescent="0.25">
      <c r="A20" s="16" t="s">
        <v>63</v>
      </c>
      <c r="B20" s="15"/>
      <c r="C20" s="13">
        <v>755.41</v>
      </c>
      <c r="D20" s="15"/>
      <c r="E20" s="13">
        <v>385.63</v>
      </c>
      <c r="F20" s="13">
        <v>398.17</v>
      </c>
      <c r="G20" s="13">
        <v>533.29999999999995</v>
      </c>
      <c r="H20" s="15"/>
      <c r="I20" s="14"/>
      <c r="J20" s="15"/>
      <c r="K20" s="4"/>
    </row>
    <row r="21" spans="1:11" x14ac:dyDescent="0.25">
      <c r="A21" s="16" t="s">
        <v>64</v>
      </c>
      <c r="B21" s="13">
        <v>777.39</v>
      </c>
      <c r="C21" s="11">
        <v>3123.87</v>
      </c>
      <c r="D21" s="15"/>
      <c r="E21" s="11">
        <v>3060</v>
      </c>
      <c r="F21" s="11">
        <v>2922</v>
      </c>
      <c r="G21" s="11">
        <v>3739</v>
      </c>
      <c r="H21" s="15"/>
      <c r="I21" s="14"/>
      <c r="J21" s="15"/>
      <c r="K21" s="4"/>
    </row>
    <row r="22" spans="1:11" s="22" customFormat="1" x14ac:dyDescent="0.25">
      <c r="A22" s="18" t="s">
        <v>83</v>
      </c>
      <c r="B22" s="23"/>
      <c r="C22" s="20"/>
      <c r="D22" s="19"/>
      <c r="E22" s="20"/>
      <c r="F22" s="20"/>
      <c r="G22" s="20"/>
      <c r="H22" s="19"/>
      <c r="J22" s="19"/>
      <c r="K22" s="19"/>
    </row>
    <row r="23" spans="1:11" x14ac:dyDescent="0.25">
      <c r="A23" s="16" t="s">
        <v>70</v>
      </c>
      <c r="B23" s="13">
        <v>94.48</v>
      </c>
      <c r="C23" s="13">
        <v>549</v>
      </c>
      <c r="D23" s="15"/>
      <c r="E23" s="13">
        <v>348.14</v>
      </c>
      <c r="F23" s="13">
        <v>354.4</v>
      </c>
      <c r="G23" s="13">
        <v>543.79</v>
      </c>
      <c r="H23" s="15"/>
      <c r="I23" s="14"/>
      <c r="J23" s="15"/>
      <c r="K23" s="4"/>
    </row>
    <row r="24" spans="1:11" ht="26.25" x14ac:dyDescent="0.25">
      <c r="A24" s="16" t="s">
        <v>73</v>
      </c>
      <c r="B24" s="15"/>
      <c r="C24" s="11">
        <v>2713.83</v>
      </c>
      <c r="D24" s="15"/>
      <c r="E24" s="11">
        <v>2175.2600000000002</v>
      </c>
      <c r="F24" s="11">
        <v>1762.59</v>
      </c>
      <c r="G24" s="11">
        <v>2714</v>
      </c>
      <c r="H24" s="11">
        <v>1340</v>
      </c>
      <c r="I24" s="12">
        <v>1839.27</v>
      </c>
      <c r="J24" s="11">
        <v>2392.54</v>
      </c>
      <c r="K24" s="4"/>
    </row>
    <row r="25" spans="1:11" s="22" customFormat="1" x14ac:dyDescent="0.25">
      <c r="A25" s="18" t="s">
        <v>84</v>
      </c>
      <c r="B25" s="19"/>
      <c r="C25" s="20"/>
      <c r="D25" s="19"/>
      <c r="E25" s="20"/>
      <c r="F25" s="20"/>
      <c r="G25" s="20"/>
      <c r="H25" s="20"/>
      <c r="I25" s="21"/>
      <c r="J25" s="20"/>
      <c r="K25" s="19"/>
    </row>
    <row r="26" spans="1:11" s="22" customFormat="1" x14ac:dyDescent="0.25">
      <c r="A26" s="18" t="s">
        <v>85</v>
      </c>
      <c r="B26" s="19"/>
      <c r="C26" s="20"/>
      <c r="D26" s="19"/>
      <c r="E26" s="20"/>
      <c r="F26" s="20"/>
      <c r="G26" s="20"/>
      <c r="H26" s="20"/>
      <c r="I26" s="21"/>
      <c r="J26" s="20"/>
      <c r="K26" s="19"/>
    </row>
    <row r="27" spans="1:11" s="22" customFormat="1" x14ac:dyDescent="0.25">
      <c r="A27" s="18" t="s">
        <v>86</v>
      </c>
      <c r="B27" s="19"/>
      <c r="C27" s="20"/>
      <c r="D27" s="19"/>
      <c r="E27" s="20"/>
      <c r="F27" s="20"/>
      <c r="G27" s="20"/>
      <c r="H27" s="20"/>
      <c r="I27" s="21"/>
      <c r="J27" s="20"/>
      <c r="K27" s="19"/>
    </row>
    <row r="28" spans="1:11" s="22" customFormat="1" x14ac:dyDescent="0.25">
      <c r="A28" s="18" t="s">
        <v>87</v>
      </c>
      <c r="B28" s="19"/>
      <c r="C28" s="20"/>
      <c r="D28" s="19"/>
      <c r="E28" s="20"/>
      <c r="F28" s="20"/>
      <c r="G28" s="20"/>
      <c r="H28" s="20"/>
      <c r="I28" s="21"/>
      <c r="J28" s="20"/>
      <c r="K28" s="19"/>
    </row>
    <row r="29" spans="1:11" s="22" customFormat="1" x14ac:dyDescent="0.25">
      <c r="A29" s="18" t="s">
        <v>88</v>
      </c>
      <c r="B29" s="19"/>
      <c r="C29" s="20"/>
      <c r="D29" s="19"/>
      <c r="E29" s="20"/>
      <c r="F29" s="20"/>
      <c r="G29" s="20"/>
      <c r="H29" s="20"/>
      <c r="I29" s="21"/>
      <c r="J29" s="20"/>
      <c r="K29" s="19"/>
    </row>
    <row r="30" spans="1:11" s="22" customFormat="1" ht="26.25" x14ac:dyDescent="0.25">
      <c r="A30" s="18" t="s">
        <v>89</v>
      </c>
      <c r="B30" s="19"/>
      <c r="C30" s="20"/>
      <c r="D30" s="19"/>
      <c r="E30" s="20"/>
      <c r="F30" s="20"/>
      <c r="G30" s="20"/>
      <c r="H30" s="20"/>
      <c r="I30" s="21"/>
      <c r="J30" s="20"/>
      <c r="K30" s="19"/>
    </row>
    <row r="31" spans="1:11" x14ac:dyDescent="0.25">
      <c r="A31" s="16" t="s">
        <v>49</v>
      </c>
      <c r="B31" s="15"/>
      <c r="C31" s="13">
        <v>400.4</v>
      </c>
      <c r="D31" s="15"/>
      <c r="E31" s="13">
        <v>410.74</v>
      </c>
      <c r="F31" s="13">
        <v>486.29</v>
      </c>
      <c r="G31" s="13">
        <v>492.43</v>
      </c>
      <c r="H31" s="13">
        <v>671.44</v>
      </c>
      <c r="I31" s="14">
        <v>651.62</v>
      </c>
      <c r="J31" s="11">
        <v>1094.8900000000001</v>
      </c>
      <c r="K31" s="4"/>
    </row>
    <row r="32" spans="1:11" s="22" customFormat="1" x14ac:dyDescent="0.25">
      <c r="A32" s="18" t="s">
        <v>90</v>
      </c>
      <c r="B32" s="19"/>
      <c r="C32" s="20"/>
      <c r="D32" s="19"/>
      <c r="E32" s="20"/>
      <c r="F32" s="20"/>
      <c r="G32" s="20"/>
      <c r="H32" s="20"/>
      <c r="I32" s="21"/>
      <c r="J32" s="20"/>
      <c r="K32" s="19"/>
    </row>
    <row r="33" spans="1:11" x14ac:dyDescent="0.25">
      <c r="A33" s="16" t="s">
        <v>50</v>
      </c>
      <c r="B33" s="15"/>
      <c r="C33" s="11">
        <v>1741</v>
      </c>
      <c r="D33" s="15"/>
      <c r="E33" s="15"/>
      <c r="F33" s="15"/>
      <c r="G33" s="15"/>
      <c r="H33" s="15"/>
      <c r="I33" s="14"/>
      <c r="J33" s="15"/>
      <c r="K33" s="4"/>
    </row>
    <row r="34" spans="1:11" x14ac:dyDescent="0.25">
      <c r="A34" s="16" t="s">
        <v>51</v>
      </c>
      <c r="B34" s="13">
        <v>74</v>
      </c>
      <c r="C34" s="11">
        <v>1377</v>
      </c>
      <c r="D34" s="13">
        <v>78</v>
      </c>
      <c r="E34" s="11">
        <v>1520.96</v>
      </c>
      <c r="F34" s="11">
        <v>1583.19</v>
      </c>
      <c r="G34" s="11">
        <v>1695.56</v>
      </c>
      <c r="H34" s="11">
        <v>2131.94</v>
      </c>
      <c r="I34" s="12">
        <v>1994.56</v>
      </c>
      <c r="J34" s="11">
        <v>2362.9</v>
      </c>
      <c r="K34" s="11">
        <v>2498.94</v>
      </c>
    </row>
    <row r="35" spans="1:11" ht="26.25" x14ac:dyDescent="0.25">
      <c r="A35" s="16" t="s">
        <v>17</v>
      </c>
      <c r="B35" s="13">
        <v>12</v>
      </c>
      <c r="C35" s="13">
        <v>834.44</v>
      </c>
      <c r="D35" s="15"/>
      <c r="E35" s="11">
        <v>1894.5</v>
      </c>
      <c r="F35" s="11">
        <v>2155.48</v>
      </c>
      <c r="G35" s="11">
        <v>2602.0300000000002</v>
      </c>
      <c r="H35" s="11">
        <v>18945</v>
      </c>
      <c r="I35" s="12">
        <v>2155.48</v>
      </c>
      <c r="J35" s="11">
        <v>2602.0300000000002</v>
      </c>
      <c r="K35" s="4"/>
    </row>
    <row r="36" spans="1:11" x14ac:dyDescent="0.25">
      <c r="A36" s="16" t="s">
        <v>18</v>
      </c>
      <c r="B36" s="13">
        <v>13.45</v>
      </c>
      <c r="C36" s="13">
        <v>671.78</v>
      </c>
      <c r="D36" s="15"/>
      <c r="E36" s="11">
        <v>1265.07</v>
      </c>
      <c r="F36" s="11">
        <v>1134.96</v>
      </c>
      <c r="G36" s="11">
        <v>1648.95</v>
      </c>
      <c r="H36" s="11">
        <v>2045.09</v>
      </c>
      <c r="I36" s="12">
        <v>2180.62</v>
      </c>
      <c r="J36" s="11">
        <v>2404.79</v>
      </c>
      <c r="K36" s="4"/>
    </row>
    <row r="37" spans="1:11" s="22" customFormat="1" x14ac:dyDescent="0.25">
      <c r="A37" s="18" t="s">
        <v>91</v>
      </c>
      <c r="B37" s="19"/>
      <c r="C37" s="20"/>
      <c r="D37" s="19"/>
      <c r="E37" s="20"/>
      <c r="F37" s="20"/>
      <c r="G37" s="20"/>
      <c r="H37" s="20"/>
      <c r="I37" s="21"/>
      <c r="J37" s="20"/>
      <c r="K37" s="19"/>
    </row>
    <row r="38" spans="1:11" s="22" customFormat="1" x14ac:dyDescent="0.25">
      <c r="A38" s="18" t="s">
        <v>92</v>
      </c>
      <c r="B38" s="19"/>
      <c r="C38" s="20"/>
      <c r="D38" s="19"/>
      <c r="E38" s="20"/>
      <c r="F38" s="20"/>
      <c r="G38" s="20"/>
      <c r="H38" s="20"/>
      <c r="I38" s="21"/>
      <c r="J38" s="20"/>
      <c r="K38" s="19"/>
    </row>
    <row r="39" spans="1:11" x14ac:dyDescent="0.25">
      <c r="A39" s="16" t="s">
        <v>67</v>
      </c>
      <c r="B39" s="13">
        <v>71.400000000000006</v>
      </c>
      <c r="C39" s="15"/>
      <c r="D39" s="11">
        <v>4538.6000000000004</v>
      </c>
      <c r="E39" s="13">
        <v>0</v>
      </c>
      <c r="F39" s="13">
        <v>0</v>
      </c>
      <c r="G39" s="13">
        <v>0</v>
      </c>
      <c r="H39" s="15"/>
      <c r="I39" s="14"/>
      <c r="J39" s="15"/>
      <c r="K39" s="4"/>
    </row>
    <row r="40" spans="1:11" s="22" customFormat="1" x14ac:dyDescent="0.25">
      <c r="A40" s="18" t="s">
        <v>93</v>
      </c>
      <c r="B40" s="23"/>
      <c r="C40" s="19"/>
      <c r="D40" s="20"/>
      <c r="E40" s="23"/>
      <c r="F40" s="23"/>
      <c r="G40" s="23"/>
      <c r="H40" s="19"/>
      <c r="J40" s="19"/>
      <c r="K40" s="19"/>
    </row>
    <row r="41" spans="1:11" s="22" customFormat="1" x14ac:dyDescent="0.25">
      <c r="A41" s="18" t="s">
        <v>94</v>
      </c>
      <c r="B41" s="23"/>
      <c r="C41" s="19"/>
      <c r="D41" s="20"/>
      <c r="E41" s="23"/>
      <c r="F41" s="23"/>
      <c r="G41" s="23"/>
      <c r="H41" s="19"/>
      <c r="J41" s="19"/>
      <c r="K41" s="19"/>
    </row>
    <row r="42" spans="1:11" x14ac:dyDescent="0.25">
      <c r="A42" s="16" t="s">
        <v>42</v>
      </c>
      <c r="B42" s="15"/>
      <c r="C42" s="13">
        <v>110.59</v>
      </c>
      <c r="D42" s="15"/>
      <c r="E42" s="13">
        <v>40.369999999999997</v>
      </c>
      <c r="F42" s="13">
        <v>39.979999999999997</v>
      </c>
      <c r="G42" s="13">
        <v>40.299999999999997</v>
      </c>
      <c r="H42" s="13">
        <v>43</v>
      </c>
      <c r="I42" s="14">
        <v>38</v>
      </c>
      <c r="J42" s="13">
        <v>82</v>
      </c>
      <c r="K42" s="4"/>
    </row>
    <row r="43" spans="1:11" x14ac:dyDescent="0.25">
      <c r="A43" s="16" t="s">
        <v>43</v>
      </c>
      <c r="B43" s="15"/>
      <c r="C43" s="13">
        <v>415.14</v>
      </c>
      <c r="D43" s="15"/>
      <c r="E43" s="13">
        <v>257.19</v>
      </c>
      <c r="F43" s="13">
        <v>205.92</v>
      </c>
      <c r="G43" s="13">
        <v>225.08</v>
      </c>
      <c r="H43" s="13">
        <v>369.64</v>
      </c>
      <c r="I43" s="14">
        <v>309.66000000000003</v>
      </c>
      <c r="J43" s="13">
        <v>523.07000000000005</v>
      </c>
      <c r="K43" s="4"/>
    </row>
    <row r="44" spans="1:11" x14ac:dyDescent="0.25">
      <c r="A44" s="16" t="s">
        <v>19</v>
      </c>
      <c r="B44" s="13">
        <v>412.56</v>
      </c>
      <c r="C44" s="13">
        <v>293.86</v>
      </c>
      <c r="D44" s="15"/>
      <c r="E44" s="13">
        <v>356.17</v>
      </c>
      <c r="F44" s="13">
        <v>356.17</v>
      </c>
      <c r="G44" s="13">
        <v>349.16</v>
      </c>
      <c r="H44" s="13">
        <v>303.27999999999997</v>
      </c>
      <c r="I44" s="14"/>
      <c r="J44" s="15"/>
      <c r="K44" s="4"/>
    </row>
    <row r="45" spans="1:11" x14ac:dyDescent="0.25">
      <c r="A45" s="16" t="s">
        <v>45</v>
      </c>
      <c r="B45" s="15"/>
      <c r="C45" s="11">
        <v>2392.92</v>
      </c>
      <c r="D45" s="15"/>
      <c r="E45" s="11">
        <v>1114.74</v>
      </c>
      <c r="F45" s="13">
        <v>906.16</v>
      </c>
      <c r="G45" s="13">
        <v>991.21</v>
      </c>
      <c r="H45" s="11">
        <v>1132.49</v>
      </c>
      <c r="I45" s="12">
        <v>1279.42</v>
      </c>
      <c r="J45" s="11">
        <v>1559.1</v>
      </c>
      <c r="K45" s="4"/>
    </row>
    <row r="46" spans="1:11" x14ac:dyDescent="0.25">
      <c r="A46" s="16" t="s">
        <v>20</v>
      </c>
      <c r="B46" s="13">
        <v>36</v>
      </c>
      <c r="C46" s="11">
        <v>1697.61</v>
      </c>
      <c r="D46" s="15"/>
      <c r="E46" s="11">
        <v>2440.6</v>
      </c>
      <c r="F46" s="11">
        <v>1941.79</v>
      </c>
      <c r="G46" s="11">
        <v>2338.9699999999998</v>
      </c>
      <c r="H46" s="11">
        <v>2314.58</v>
      </c>
      <c r="I46" s="12">
        <v>1775.31</v>
      </c>
      <c r="J46" s="15"/>
      <c r="K46" s="4"/>
    </row>
    <row r="47" spans="1:11" x14ac:dyDescent="0.25">
      <c r="A47" s="16" t="s">
        <v>48</v>
      </c>
      <c r="B47" s="13">
        <v>38.71</v>
      </c>
      <c r="C47" s="11">
        <v>5854.42</v>
      </c>
      <c r="D47" s="15"/>
      <c r="E47" s="11">
        <v>7550.24</v>
      </c>
      <c r="F47" s="11">
        <v>7155.8</v>
      </c>
      <c r="G47" s="11">
        <v>7824.53</v>
      </c>
      <c r="H47" s="11">
        <v>7842.7</v>
      </c>
      <c r="I47" s="12">
        <v>7686.14</v>
      </c>
      <c r="J47" s="15"/>
      <c r="K47" s="4"/>
    </row>
    <row r="48" spans="1:11" x14ac:dyDescent="0.25">
      <c r="A48" s="16" t="s">
        <v>75</v>
      </c>
      <c r="B48" s="15"/>
      <c r="C48" s="11">
        <v>1331.4</v>
      </c>
      <c r="D48" s="15"/>
      <c r="E48" s="11">
        <v>1978.11</v>
      </c>
      <c r="F48" s="11">
        <v>1649.57</v>
      </c>
      <c r="G48" s="11">
        <v>2494.38</v>
      </c>
      <c r="H48" s="13">
        <v>1894.23</v>
      </c>
      <c r="I48" s="13">
        <v>1746.21</v>
      </c>
      <c r="J48" s="15">
        <v>2625.74</v>
      </c>
      <c r="K48" s="15">
        <v>1685.24</v>
      </c>
    </row>
    <row r="49" spans="1:12" x14ac:dyDescent="0.25">
      <c r="A49" s="16" t="s">
        <v>53</v>
      </c>
      <c r="B49" s="13">
        <v>500.69</v>
      </c>
      <c r="C49" s="13">
        <v>308.87</v>
      </c>
      <c r="D49" s="15"/>
      <c r="E49" s="13">
        <v>427.6</v>
      </c>
      <c r="F49" s="13">
        <v>327.39</v>
      </c>
      <c r="G49" s="13">
        <v>338.3</v>
      </c>
      <c r="H49" s="13">
        <v>347.96</v>
      </c>
      <c r="I49" s="14">
        <v>378.55</v>
      </c>
      <c r="J49" s="13">
        <v>515.27</v>
      </c>
      <c r="K49" s="13">
        <v>556.95000000000005</v>
      </c>
    </row>
    <row r="50" spans="1:12" s="22" customFormat="1" x14ac:dyDescent="0.25">
      <c r="A50" s="18" t="s">
        <v>95</v>
      </c>
      <c r="B50" s="23"/>
      <c r="C50" s="23"/>
      <c r="D50" s="19"/>
      <c r="E50" s="23"/>
      <c r="F50" s="23"/>
      <c r="G50" s="23"/>
      <c r="H50" s="23"/>
      <c r="J50" s="23"/>
      <c r="K50" s="23"/>
    </row>
    <row r="51" spans="1:12" s="22" customFormat="1" x14ac:dyDescent="0.25">
      <c r="A51" s="18" t="s">
        <v>96</v>
      </c>
      <c r="B51" s="23"/>
      <c r="C51" s="23"/>
      <c r="D51" s="19"/>
      <c r="E51" s="23"/>
      <c r="F51" s="23"/>
      <c r="G51" s="23"/>
      <c r="H51" s="23"/>
      <c r="J51" s="23"/>
      <c r="K51" s="23"/>
    </row>
    <row r="52" spans="1:12" s="22" customFormat="1" x14ac:dyDescent="0.25">
      <c r="A52" s="18" t="s">
        <v>97</v>
      </c>
      <c r="B52" s="23"/>
      <c r="C52" s="23"/>
      <c r="D52" s="19"/>
      <c r="E52" s="23"/>
      <c r="F52" s="23"/>
      <c r="G52" s="23"/>
      <c r="H52" s="23"/>
      <c r="J52" s="23"/>
      <c r="K52" s="23"/>
    </row>
    <row r="53" spans="1:12" x14ac:dyDescent="0.25">
      <c r="A53" s="16" t="s">
        <v>60</v>
      </c>
      <c r="B53" s="15"/>
      <c r="C53" s="13">
        <v>474.28</v>
      </c>
      <c r="D53" s="15"/>
      <c r="E53" s="13">
        <v>412.54</v>
      </c>
      <c r="F53" s="13">
        <v>388.36</v>
      </c>
      <c r="G53" s="13">
        <v>550.37</v>
      </c>
      <c r="H53" s="13">
        <v>730.54</v>
      </c>
      <c r="I53" s="14">
        <v>763.64</v>
      </c>
      <c r="J53" s="13">
        <v>932.37</v>
      </c>
      <c r="K53" s="4"/>
    </row>
    <row r="54" spans="1:12" x14ac:dyDescent="0.25">
      <c r="A54" s="16" t="s">
        <v>61</v>
      </c>
      <c r="B54" s="13">
        <v>12.1</v>
      </c>
      <c r="C54" s="11">
        <v>3220.38</v>
      </c>
      <c r="D54" s="15"/>
      <c r="E54" s="11">
        <v>3403.86</v>
      </c>
      <c r="F54" s="11">
        <v>3128.42</v>
      </c>
      <c r="G54" s="11">
        <v>3698.75</v>
      </c>
      <c r="H54" s="11">
        <v>3890</v>
      </c>
      <c r="I54" s="12">
        <v>3973.67</v>
      </c>
      <c r="J54" s="11">
        <v>5483.78</v>
      </c>
      <c r="K54" s="4"/>
    </row>
    <row r="55" spans="1:12" x14ac:dyDescent="0.25">
      <c r="A55" s="16" t="s">
        <v>21</v>
      </c>
      <c r="B55" s="15"/>
      <c r="C55" s="11">
        <v>2821</v>
      </c>
      <c r="D55" s="15"/>
      <c r="E55" s="11">
        <v>2337.44</v>
      </c>
      <c r="F55" s="11">
        <v>1777.73</v>
      </c>
      <c r="G55" s="11">
        <v>1912.36</v>
      </c>
      <c r="H55" s="11">
        <v>2031.44</v>
      </c>
      <c r="I55" s="12">
        <v>1730.75</v>
      </c>
      <c r="J55" s="11">
        <v>2660.14</v>
      </c>
      <c r="K55" s="4"/>
    </row>
    <row r="56" spans="1:12" ht="26.25" x14ac:dyDescent="0.25">
      <c r="A56" s="16" t="s">
        <v>22</v>
      </c>
      <c r="B56" s="15"/>
      <c r="C56" s="11">
        <v>1129.79</v>
      </c>
      <c r="D56" s="15"/>
      <c r="E56" s="13">
        <v>651</v>
      </c>
      <c r="F56" s="13">
        <v>578</v>
      </c>
      <c r="G56" s="13">
        <v>620</v>
      </c>
      <c r="H56" s="13">
        <v>641</v>
      </c>
      <c r="I56" s="14">
        <v>806</v>
      </c>
      <c r="J56" s="13">
        <v>818</v>
      </c>
      <c r="K56" s="13">
        <v>693</v>
      </c>
    </row>
    <row r="57" spans="1:12" x14ac:dyDescent="0.25">
      <c r="A57" s="16" t="s">
        <v>66</v>
      </c>
      <c r="B57" s="15"/>
      <c r="C57" s="13">
        <v>275</v>
      </c>
      <c r="D57" s="13">
        <v>560</v>
      </c>
      <c r="E57" s="13">
        <v>0</v>
      </c>
      <c r="F57" s="13">
        <v>0</v>
      </c>
      <c r="G57" s="13">
        <v>0</v>
      </c>
      <c r="H57" s="13">
        <v>0</v>
      </c>
      <c r="I57" s="14"/>
      <c r="J57" s="15"/>
      <c r="K57" s="4"/>
    </row>
    <row r="58" spans="1:12" s="22" customFormat="1" x14ac:dyDescent="0.25">
      <c r="A58" s="18" t="s">
        <v>98</v>
      </c>
      <c r="B58" s="19"/>
      <c r="C58" s="23"/>
      <c r="D58" s="23"/>
      <c r="E58" s="23"/>
      <c r="F58" s="23"/>
      <c r="G58" s="23"/>
      <c r="H58" s="23"/>
      <c r="J58" s="19"/>
      <c r="K58" s="19"/>
    </row>
    <row r="59" spans="1:12" x14ac:dyDescent="0.25">
      <c r="A59" s="16" t="s">
        <v>72</v>
      </c>
      <c r="B59" s="15"/>
      <c r="C59" s="11">
        <v>5724</v>
      </c>
      <c r="D59" s="15"/>
      <c r="E59" s="11">
        <v>1204</v>
      </c>
      <c r="F59" s="11">
        <v>1105</v>
      </c>
      <c r="G59" s="11">
        <v>1414</v>
      </c>
      <c r="H59" s="11">
        <v>1634</v>
      </c>
      <c r="I59" s="12">
        <v>1775</v>
      </c>
      <c r="J59" s="11">
        <v>2425</v>
      </c>
      <c r="K59" s="4"/>
    </row>
    <row r="60" spans="1:12" s="22" customFormat="1" x14ac:dyDescent="0.25">
      <c r="A60" s="16" t="s">
        <v>99</v>
      </c>
      <c r="B60" s="15">
        <v>4</v>
      </c>
      <c r="C60" s="11">
        <v>549</v>
      </c>
      <c r="D60" s="15"/>
      <c r="E60" s="11">
        <v>856</v>
      </c>
      <c r="F60" s="11">
        <v>883</v>
      </c>
      <c r="G60" s="11">
        <v>1154</v>
      </c>
      <c r="H60" s="11">
        <v>1197</v>
      </c>
      <c r="I60" s="12">
        <v>1361</v>
      </c>
      <c r="J60" s="11">
        <v>1796</v>
      </c>
      <c r="K60" s="15">
        <v>1415</v>
      </c>
      <c r="L60" s="13">
        <v>1284</v>
      </c>
    </row>
    <row r="61" spans="1:12" x14ac:dyDescent="0.25">
      <c r="A61" s="16" t="s">
        <v>74</v>
      </c>
      <c r="B61" s="15"/>
      <c r="C61" s="13">
        <v>342.01</v>
      </c>
      <c r="D61" s="15"/>
      <c r="E61" s="13">
        <v>301</v>
      </c>
      <c r="F61" s="13">
        <v>276</v>
      </c>
      <c r="G61" s="13">
        <v>369</v>
      </c>
      <c r="H61" s="13">
        <v>377</v>
      </c>
      <c r="I61" s="14">
        <v>363</v>
      </c>
      <c r="J61" s="13">
        <v>470</v>
      </c>
    </row>
    <row r="62" spans="1:12" x14ac:dyDescent="0.25">
      <c r="A62" s="16" t="s">
        <v>35</v>
      </c>
      <c r="B62" s="15"/>
      <c r="C62" s="13">
        <v>65.22</v>
      </c>
      <c r="D62" s="15"/>
      <c r="E62" s="13">
        <v>72.39</v>
      </c>
      <c r="F62" s="13">
        <v>67.8</v>
      </c>
      <c r="G62" s="13">
        <v>83.52</v>
      </c>
      <c r="H62" s="13">
        <v>80.239999999999995</v>
      </c>
      <c r="I62" s="14">
        <v>83.46</v>
      </c>
      <c r="J62" s="13">
        <v>91.08</v>
      </c>
      <c r="K62" s="4"/>
    </row>
    <row r="63" spans="1:12" s="22" customFormat="1" x14ac:dyDescent="0.25">
      <c r="A63" s="18" t="s">
        <v>100</v>
      </c>
      <c r="B63" s="19"/>
      <c r="C63" s="23"/>
      <c r="D63" s="19"/>
      <c r="E63" s="23"/>
      <c r="F63" s="23"/>
      <c r="G63" s="23"/>
      <c r="H63" s="23"/>
      <c r="J63" s="23"/>
      <c r="K63" s="19"/>
    </row>
    <row r="64" spans="1:12" s="22" customFormat="1" x14ac:dyDescent="0.25">
      <c r="A64" s="18" t="s">
        <v>101</v>
      </c>
      <c r="B64" s="19"/>
      <c r="C64" s="23"/>
      <c r="D64" s="19"/>
      <c r="E64" s="23"/>
      <c r="F64" s="23"/>
      <c r="G64" s="23"/>
      <c r="H64" s="23"/>
      <c r="J64" s="23"/>
      <c r="K64" s="19"/>
    </row>
    <row r="65" spans="1:11" s="22" customFormat="1" x14ac:dyDescent="0.25">
      <c r="A65" s="18" t="s">
        <v>102</v>
      </c>
      <c r="B65" s="19"/>
      <c r="C65" s="23"/>
      <c r="D65" s="19"/>
      <c r="E65" s="23"/>
      <c r="F65" s="23"/>
      <c r="G65" s="23"/>
      <c r="H65" s="23"/>
      <c r="J65" s="23"/>
      <c r="K65" s="19"/>
    </row>
    <row r="66" spans="1:11" x14ac:dyDescent="0.25">
      <c r="A66" s="16" t="s">
        <v>37</v>
      </c>
      <c r="B66" s="13">
        <v>536.35</v>
      </c>
      <c r="C66" s="11">
        <v>1453.59</v>
      </c>
      <c r="D66" s="15"/>
      <c r="E66" s="13">
        <v>815.51</v>
      </c>
      <c r="F66" s="13">
        <v>769.41</v>
      </c>
      <c r="G66" s="11">
        <v>1023.66</v>
      </c>
      <c r="H66" s="13">
        <v>979.98</v>
      </c>
      <c r="I66" s="12">
        <v>1163.25</v>
      </c>
      <c r="J66" s="11">
        <v>1648.63</v>
      </c>
      <c r="K66" s="4"/>
    </row>
    <row r="67" spans="1:11" s="22" customFormat="1" x14ac:dyDescent="0.25">
      <c r="A67" s="18" t="s">
        <v>103</v>
      </c>
      <c r="B67" s="23"/>
      <c r="C67" s="20"/>
      <c r="D67" s="19"/>
      <c r="E67" s="23"/>
      <c r="F67" s="23"/>
      <c r="G67" s="20"/>
      <c r="H67" s="23"/>
      <c r="I67" s="21"/>
      <c r="J67" s="20"/>
      <c r="K67" s="19"/>
    </row>
    <row r="68" spans="1:11" s="22" customFormat="1" x14ac:dyDescent="0.25">
      <c r="A68" s="18" t="s">
        <v>104</v>
      </c>
      <c r="B68" s="23"/>
      <c r="C68" s="20"/>
      <c r="D68" s="19"/>
      <c r="E68" s="23"/>
      <c r="F68" s="23"/>
      <c r="G68" s="20"/>
      <c r="H68" s="23"/>
      <c r="I68" s="21"/>
      <c r="J68" s="20"/>
      <c r="K68" s="19"/>
    </row>
    <row r="69" spans="1:11" s="22" customFormat="1" x14ac:dyDescent="0.25">
      <c r="A69" s="18" t="s">
        <v>105</v>
      </c>
      <c r="B69" s="23"/>
      <c r="C69" s="20"/>
      <c r="D69" s="19"/>
      <c r="E69" s="23"/>
      <c r="F69" s="23"/>
      <c r="G69" s="20"/>
      <c r="H69" s="23"/>
      <c r="I69" s="21"/>
      <c r="J69" s="20"/>
      <c r="K69" s="19"/>
    </row>
    <row r="70" spans="1:11" x14ac:dyDescent="0.25">
      <c r="A70" s="16" t="s">
        <v>23</v>
      </c>
      <c r="B70" s="13">
        <v>29.77</v>
      </c>
      <c r="C70" s="13">
        <v>319.75</v>
      </c>
      <c r="D70" s="15"/>
      <c r="E70" s="13">
        <v>232.34</v>
      </c>
      <c r="F70" s="13">
        <v>233.88</v>
      </c>
      <c r="G70" s="13">
        <v>276.52</v>
      </c>
      <c r="H70" s="13">
        <v>295.27</v>
      </c>
      <c r="I70" s="14">
        <v>349.24</v>
      </c>
      <c r="J70" s="13">
        <v>416.02</v>
      </c>
      <c r="K70" s="4"/>
    </row>
    <row r="71" spans="1:11" x14ac:dyDescent="0.25">
      <c r="A71" s="16" t="s">
        <v>27</v>
      </c>
      <c r="B71" s="13">
        <v>44.2</v>
      </c>
      <c r="C71" s="13">
        <v>254.7</v>
      </c>
      <c r="D71" s="15"/>
      <c r="E71" s="13">
        <v>183.67</v>
      </c>
      <c r="F71" s="13">
        <v>223.85</v>
      </c>
      <c r="G71" s="13">
        <v>271.95</v>
      </c>
      <c r="H71" s="13">
        <v>234.13</v>
      </c>
      <c r="I71" s="14">
        <v>220.88</v>
      </c>
      <c r="J71" s="13">
        <v>289.01</v>
      </c>
      <c r="K71" s="4"/>
    </row>
    <row r="72" spans="1:11" s="22" customFormat="1" x14ac:dyDescent="0.25">
      <c r="A72" s="18" t="s">
        <v>106</v>
      </c>
      <c r="B72" s="23"/>
      <c r="C72" s="23"/>
      <c r="D72" s="19"/>
      <c r="E72" s="23"/>
      <c r="F72" s="23"/>
      <c r="G72" s="23"/>
      <c r="H72" s="23"/>
      <c r="J72" s="23"/>
      <c r="K72" s="19"/>
    </row>
    <row r="73" spans="1:11" x14ac:dyDescent="0.25">
      <c r="A73" s="16" t="s">
        <v>24</v>
      </c>
      <c r="B73" s="13">
        <v>100</v>
      </c>
      <c r="C73" s="13">
        <v>399</v>
      </c>
      <c r="D73" s="15"/>
      <c r="E73" s="13">
        <v>340</v>
      </c>
      <c r="F73" s="13">
        <v>391</v>
      </c>
      <c r="G73" s="13">
        <v>495</v>
      </c>
      <c r="H73" s="13">
        <v>556</v>
      </c>
      <c r="I73" s="14">
        <v>609</v>
      </c>
      <c r="J73" s="13">
        <v>349</v>
      </c>
      <c r="K73" s="4"/>
    </row>
    <row r="74" spans="1:11" s="22" customFormat="1" x14ac:dyDescent="0.25">
      <c r="A74" s="18" t="s">
        <v>107</v>
      </c>
      <c r="B74" s="23"/>
      <c r="C74" s="23"/>
      <c r="D74" s="19"/>
      <c r="E74" s="23"/>
      <c r="F74" s="23"/>
      <c r="G74" s="23"/>
      <c r="H74" s="23"/>
      <c r="J74" s="23"/>
      <c r="K74" s="19"/>
    </row>
    <row r="75" spans="1:11" s="22" customFormat="1" x14ac:dyDescent="0.25">
      <c r="A75" s="18" t="s">
        <v>108</v>
      </c>
      <c r="B75" s="23"/>
      <c r="C75" s="23"/>
      <c r="D75" s="19"/>
      <c r="E75" s="23"/>
      <c r="F75" s="23"/>
      <c r="G75" s="23"/>
      <c r="H75" s="23"/>
      <c r="J75" s="23"/>
      <c r="K75" s="19"/>
    </row>
    <row r="76" spans="1:11" s="22" customFormat="1" x14ac:dyDescent="0.25">
      <c r="A76" s="18" t="s">
        <v>109</v>
      </c>
      <c r="B76" s="23"/>
      <c r="C76" s="23"/>
      <c r="D76" s="19"/>
      <c r="E76" s="23"/>
      <c r="F76" s="23"/>
      <c r="G76" s="23"/>
      <c r="H76" s="23"/>
      <c r="J76" s="23"/>
      <c r="K76" s="19"/>
    </row>
    <row r="77" spans="1:11" x14ac:dyDescent="0.25">
      <c r="A77" s="16" t="s">
        <v>55</v>
      </c>
      <c r="B77" s="15"/>
      <c r="C77" s="11">
        <v>3215.73</v>
      </c>
      <c r="D77" s="15"/>
      <c r="E77" s="13">
        <v>869.8</v>
      </c>
      <c r="F77" s="13">
        <v>862.83</v>
      </c>
      <c r="G77" s="13">
        <v>920.64</v>
      </c>
      <c r="H77" s="15"/>
      <c r="I77" s="14"/>
      <c r="J77" s="15"/>
      <c r="K77" s="4"/>
    </row>
    <row r="78" spans="1:11" s="22" customFormat="1" x14ac:dyDescent="0.25">
      <c r="A78" s="18" t="s">
        <v>110</v>
      </c>
      <c r="B78" s="19"/>
      <c r="C78" s="20"/>
      <c r="D78" s="19"/>
      <c r="E78" s="23"/>
      <c r="F78" s="23"/>
      <c r="G78" s="23"/>
      <c r="H78" s="19"/>
      <c r="J78" s="19"/>
      <c r="K78" s="19"/>
    </row>
    <row r="79" spans="1:11" x14ac:dyDescent="0.25">
      <c r="A79" s="16" t="s">
        <v>59</v>
      </c>
      <c r="B79" s="15"/>
      <c r="C79" s="11">
        <v>3105</v>
      </c>
      <c r="D79" s="15"/>
      <c r="E79" s="11">
        <v>1794</v>
      </c>
      <c r="F79" s="11">
        <v>1672</v>
      </c>
      <c r="G79" s="11">
        <v>2026</v>
      </c>
      <c r="H79" s="15"/>
      <c r="I79" s="14"/>
      <c r="J79" s="15"/>
      <c r="K79" s="4"/>
    </row>
    <row r="80" spans="1:11" x14ac:dyDescent="0.25">
      <c r="A80" s="16" t="s">
        <v>28</v>
      </c>
      <c r="B80" s="13">
        <v>230</v>
      </c>
      <c r="C80" s="11">
        <v>1810</v>
      </c>
      <c r="D80" s="15"/>
      <c r="E80" s="11">
        <v>2217</v>
      </c>
      <c r="F80" s="11">
        <v>2216</v>
      </c>
      <c r="G80" s="11">
        <v>2445</v>
      </c>
      <c r="H80" s="11">
        <v>2789</v>
      </c>
      <c r="I80" s="12">
        <v>2428</v>
      </c>
      <c r="J80" s="11">
        <v>3987</v>
      </c>
      <c r="K80" s="4"/>
    </row>
    <row r="81" spans="1:11" s="22" customFormat="1" x14ac:dyDescent="0.25">
      <c r="A81" s="18" t="s">
        <v>111</v>
      </c>
      <c r="B81" s="23"/>
      <c r="C81" s="20"/>
      <c r="D81" s="19"/>
      <c r="E81" s="20"/>
      <c r="F81" s="20"/>
      <c r="G81" s="20"/>
      <c r="H81" s="20"/>
      <c r="I81" s="21"/>
      <c r="J81" s="20"/>
      <c r="K81" s="19"/>
    </row>
    <row r="82" spans="1:11" x14ac:dyDescent="0.25">
      <c r="A82" s="16" t="s">
        <v>29</v>
      </c>
      <c r="B82" s="13">
        <v>182</v>
      </c>
      <c r="C82" s="13">
        <v>120</v>
      </c>
      <c r="D82" s="15"/>
      <c r="E82" s="13">
        <v>11.2</v>
      </c>
      <c r="F82" s="13">
        <v>13</v>
      </c>
      <c r="G82" s="13">
        <v>11.34</v>
      </c>
      <c r="H82" s="13">
        <v>13.38</v>
      </c>
      <c r="I82" s="14">
        <v>12.9</v>
      </c>
      <c r="J82" s="13">
        <v>13.04</v>
      </c>
      <c r="K82" s="4"/>
    </row>
    <row r="83" spans="1:11" x14ac:dyDescent="0.25">
      <c r="A83" s="16" t="s">
        <v>25</v>
      </c>
      <c r="B83" s="13">
        <v>28</v>
      </c>
      <c r="C83" s="13">
        <v>162</v>
      </c>
      <c r="D83" s="15"/>
      <c r="E83" s="13">
        <v>138.28</v>
      </c>
      <c r="F83" s="13">
        <v>151.13999999999999</v>
      </c>
      <c r="G83" s="13">
        <v>141.38999999999999</v>
      </c>
      <c r="H83" s="13">
        <v>148.29</v>
      </c>
      <c r="I83" s="14">
        <v>142</v>
      </c>
      <c r="J83" s="13">
        <v>134</v>
      </c>
      <c r="K83" s="4"/>
    </row>
    <row r="84" spans="1:11" s="22" customFormat="1" x14ac:dyDescent="0.25">
      <c r="A84" s="18" t="s">
        <v>112</v>
      </c>
      <c r="B84" s="23"/>
      <c r="C84" s="23"/>
      <c r="D84" s="19"/>
      <c r="E84" s="23"/>
      <c r="F84" s="23"/>
      <c r="G84" s="23"/>
      <c r="H84" s="23"/>
      <c r="J84" s="23"/>
      <c r="K84" s="19"/>
    </row>
    <row r="85" spans="1:11" ht="51.75" x14ac:dyDescent="0.25">
      <c r="A85" s="16" t="s">
        <v>26</v>
      </c>
      <c r="B85" s="13">
        <v>300</v>
      </c>
      <c r="C85" s="13">
        <v>300</v>
      </c>
      <c r="D85" s="15"/>
      <c r="E85" s="13">
        <v>139</v>
      </c>
      <c r="F85" s="13">
        <v>148</v>
      </c>
      <c r="G85" s="13">
        <v>132</v>
      </c>
      <c r="H85" s="13">
        <v>142</v>
      </c>
      <c r="I85" s="14">
        <v>139</v>
      </c>
      <c r="J85" s="13">
        <v>142</v>
      </c>
      <c r="K85" s="4"/>
    </row>
    <row r="86" spans="1:11" s="22" customFormat="1" x14ac:dyDescent="0.25">
      <c r="A86" s="18" t="s">
        <v>113</v>
      </c>
      <c r="B86" s="23"/>
      <c r="C86" s="23"/>
      <c r="D86" s="19"/>
      <c r="E86" s="23"/>
      <c r="F86" s="23"/>
      <c r="G86" s="23"/>
      <c r="H86" s="23"/>
      <c r="J86" s="23"/>
      <c r="K86" s="19"/>
    </row>
    <row r="87" spans="1:11" s="22" customFormat="1" x14ac:dyDescent="0.25">
      <c r="A87" s="18" t="s">
        <v>114</v>
      </c>
      <c r="B87" s="23"/>
      <c r="C87" s="23"/>
      <c r="D87" s="19"/>
      <c r="E87" s="23"/>
      <c r="F87" s="23"/>
      <c r="G87" s="23"/>
      <c r="H87" s="23"/>
      <c r="J87" s="23"/>
      <c r="K87" s="19"/>
    </row>
    <row r="88" spans="1:11" s="22" customFormat="1" x14ac:dyDescent="0.25">
      <c r="A88" s="18" t="s">
        <v>115</v>
      </c>
      <c r="B88" s="23"/>
      <c r="C88" s="23"/>
      <c r="D88" s="19"/>
      <c r="E88" s="23"/>
      <c r="F88" s="23"/>
      <c r="G88" s="23"/>
      <c r="H88" s="23"/>
      <c r="J88" s="23"/>
      <c r="K88" s="19"/>
    </row>
    <row r="89" spans="1:11" x14ac:dyDescent="0.25">
      <c r="A89" s="16" t="s">
        <v>39</v>
      </c>
      <c r="B89" s="13">
        <v>51.53</v>
      </c>
      <c r="C89" s="13">
        <v>422.05</v>
      </c>
      <c r="D89" s="15"/>
      <c r="E89" s="13">
        <v>726.49</v>
      </c>
      <c r="F89" s="13">
        <v>542.4</v>
      </c>
      <c r="G89" s="13">
        <v>639.99</v>
      </c>
      <c r="H89" s="11">
        <v>685.2</v>
      </c>
      <c r="I89" s="12">
        <v>507.3</v>
      </c>
      <c r="J89" s="15"/>
      <c r="K89" s="4"/>
    </row>
    <row r="90" spans="1:11" x14ac:dyDescent="0.25">
      <c r="A90" s="16" t="s">
        <v>33</v>
      </c>
      <c r="B90" s="15"/>
      <c r="C90" s="13">
        <v>430.28</v>
      </c>
      <c r="D90" s="15"/>
      <c r="E90" s="13">
        <v>669.09</v>
      </c>
      <c r="F90" s="13">
        <v>584.53</v>
      </c>
      <c r="G90" s="13">
        <v>765.89</v>
      </c>
      <c r="H90" s="13">
        <v>631.91999999999996</v>
      </c>
      <c r="I90" s="14">
        <v>381.3</v>
      </c>
      <c r="J90" s="13">
        <v>575.79</v>
      </c>
      <c r="K90" s="4"/>
    </row>
    <row r="91" spans="1:11" x14ac:dyDescent="0.25">
      <c r="A91" s="16" t="s">
        <v>32</v>
      </c>
      <c r="B91" s="15"/>
      <c r="C91" s="11">
        <v>3349</v>
      </c>
      <c r="D91" s="15"/>
      <c r="E91" s="11">
        <v>6377</v>
      </c>
      <c r="F91" s="11">
        <v>4323</v>
      </c>
      <c r="G91" s="11">
        <v>5318</v>
      </c>
      <c r="H91" s="11">
        <v>3230</v>
      </c>
      <c r="I91" s="12">
        <v>3464</v>
      </c>
      <c r="J91" s="11">
        <v>5117</v>
      </c>
      <c r="K91" s="4"/>
    </row>
    <row r="92" spans="1:11" x14ac:dyDescent="0.25">
      <c r="A92" s="16" t="s">
        <v>30</v>
      </c>
      <c r="B92" s="13">
        <v>211</v>
      </c>
      <c r="C92" s="11">
        <v>8623</v>
      </c>
      <c r="D92" s="15"/>
      <c r="E92" s="11">
        <v>13109</v>
      </c>
      <c r="F92" s="11">
        <v>11364</v>
      </c>
      <c r="G92" s="11">
        <v>14674</v>
      </c>
      <c r="H92" s="11">
        <v>16198</v>
      </c>
      <c r="I92" s="12">
        <v>17041</v>
      </c>
      <c r="J92" s="15"/>
      <c r="K92" s="4"/>
    </row>
    <row r="93" spans="1:11" s="22" customFormat="1" x14ac:dyDescent="0.25">
      <c r="A93" s="18" t="s">
        <v>116</v>
      </c>
      <c r="B93" s="23"/>
      <c r="C93" s="20"/>
      <c r="D93" s="19"/>
      <c r="E93" s="20"/>
      <c r="F93" s="20"/>
      <c r="G93" s="20"/>
      <c r="H93" s="20"/>
      <c r="I93" s="21"/>
      <c r="J93" s="19"/>
      <c r="K93" s="19"/>
    </row>
    <row r="94" spans="1:11" ht="26.25" x14ac:dyDescent="0.25">
      <c r="A94" s="16" t="s">
        <v>52</v>
      </c>
      <c r="B94" s="13">
        <v>1192</v>
      </c>
      <c r="C94" s="11">
        <v>5272</v>
      </c>
      <c r="D94" s="15"/>
      <c r="E94" s="11">
        <v>6644</v>
      </c>
      <c r="F94" s="11">
        <v>6605</v>
      </c>
      <c r="G94" s="11">
        <v>8130</v>
      </c>
      <c r="H94" s="11">
        <v>7494</v>
      </c>
      <c r="I94" s="12">
        <v>7452</v>
      </c>
      <c r="J94" s="15"/>
      <c r="K94" s="4"/>
    </row>
    <row r="95" spans="1:11" s="22" customFormat="1" x14ac:dyDescent="0.25">
      <c r="A95" s="18" t="s">
        <v>117</v>
      </c>
      <c r="B95" s="23"/>
      <c r="C95" s="20"/>
      <c r="D95" s="19"/>
      <c r="E95" s="20"/>
      <c r="F95" s="20"/>
      <c r="G95" s="20"/>
      <c r="H95" s="20"/>
      <c r="I95" s="21"/>
      <c r="J95" s="19"/>
      <c r="K95" s="19"/>
    </row>
    <row r="96" spans="1:11" x14ac:dyDescent="0.25">
      <c r="A96" s="16" t="s">
        <v>34</v>
      </c>
      <c r="B96" s="15"/>
      <c r="C96" s="13">
        <v>235.93</v>
      </c>
      <c r="D96" s="15"/>
      <c r="E96" s="13">
        <v>398.98</v>
      </c>
      <c r="F96" s="13">
        <v>366.31</v>
      </c>
      <c r="G96" s="13">
        <v>484.02</v>
      </c>
      <c r="H96" s="13">
        <v>473.4</v>
      </c>
      <c r="I96" s="14">
        <v>610.47</v>
      </c>
      <c r="J96" s="13">
        <v>768.81</v>
      </c>
      <c r="K96" s="4"/>
    </row>
    <row r="97" spans="1:11" s="22" customFormat="1" x14ac:dyDescent="0.25">
      <c r="A97" s="18" t="s">
        <v>118</v>
      </c>
      <c r="B97" s="19"/>
      <c r="C97" s="23"/>
      <c r="D97" s="19"/>
      <c r="E97" s="23"/>
      <c r="F97" s="23"/>
      <c r="G97" s="23"/>
      <c r="H97" s="23"/>
      <c r="J97" s="23"/>
      <c r="K97" s="19"/>
    </row>
    <row r="98" spans="1:11" s="22" customFormat="1" x14ac:dyDescent="0.25">
      <c r="A98" s="18" t="s">
        <v>119</v>
      </c>
      <c r="B98" s="19"/>
      <c r="C98" s="23"/>
      <c r="D98" s="19"/>
      <c r="E98" s="23"/>
      <c r="F98" s="23"/>
      <c r="G98" s="23"/>
      <c r="H98" s="23"/>
      <c r="J98" s="23"/>
      <c r="K98" s="19"/>
    </row>
    <row r="99" spans="1:11" s="22" customFormat="1" x14ac:dyDescent="0.25">
      <c r="A99" s="18" t="s">
        <v>120</v>
      </c>
      <c r="B99" s="19"/>
      <c r="C99" s="23"/>
      <c r="D99" s="19"/>
      <c r="E99" s="23"/>
      <c r="F99" s="23"/>
      <c r="G99" s="23"/>
      <c r="H99" s="23"/>
      <c r="J99" s="23"/>
      <c r="K99" s="19"/>
    </row>
    <row r="100" spans="1:11" x14ac:dyDescent="0.25">
      <c r="A100" s="16" t="s">
        <v>31</v>
      </c>
      <c r="B100" s="15"/>
      <c r="C100" s="11">
        <v>3323.37</v>
      </c>
      <c r="D100" s="15"/>
      <c r="E100" s="11">
        <v>2923</v>
      </c>
      <c r="F100" s="11">
        <v>1748</v>
      </c>
      <c r="G100" s="11">
        <v>1919</v>
      </c>
      <c r="H100" s="15"/>
      <c r="I100" s="14"/>
      <c r="J100" s="15"/>
      <c r="K100" s="4"/>
    </row>
    <row r="101" spans="1:11" s="22" customFormat="1" x14ac:dyDescent="0.25">
      <c r="A101" s="18" t="s">
        <v>121</v>
      </c>
      <c r="B101" s="19"/>
      <c r="C101" s="20"/>
      <c r="D101" s="19"/>
      <c r="E101" s="20"/>
      <c r="F101" s="20"/>
      <c r="G101" s="20"/>
      <c r="H101" s="19"/>
      <c r="J101" s="19"/>
      <c r="K101" s="19"/>
    </row>
    <row r="102" spans="1:11" s="22" customFormat="1" x14ac:dyDescent="0.25">
      <c r="A102" s="18" t="s">
        <v>122</v>
      </c>
      <c r="B102" s="19"/>
      <c r="C102" s="20"/>
      <c r="D102" s="19"/>
      <c r="E102" s="20"/>
      <c r="F102" s="20"/>
      <c r="G102" s="20"/>
      <c r="H102" s="19"/>
      <c r="J102" s="19"/>
      <c r="K102" s="19"/>
    </row>
    <row r="103" spans="1:11" s="22" customFormat="1" x14ac:dyDescent="0.25">
      <c r="A103" s="18" t="s">
        <v>123</v>
      </c>
      <c r="B103" s="19"/>
      <c r="C103" s="20"/>
      <c r="D103" s="19"/>
      <c r="E103" s="20"/>
      <c r="F103" s="20"/>
      <c r="G103" s="20"/>
      <c r="H103" s="19"/>
      <c r="J103" s="19"/>
      <c r="K103" s="19"/>
    </row>
    <row r="104" spans="1:11" s="22" customFormat="1" x14ac:dyDescent="0.25">
      <c r="A104" s="18" t="s">
        <v>124</v>
      </c>
      <c r="B104" s="19"/>
      <c r="C104" s="20"/>
      <c r="D104" s="19"/>
      <c r="E104" s="20"/>
      <c r="F104" s="20"/>
      <c r="G104" s="20"/>
      <c r="H104" s="19"/>
      <c r="J104" s="19"/>
      <c r="K104" s="19"/>
    </row>
    <row r="105" spans="1:11" x14ac:dyDescent="0.25">
      <c r="A105" s="16" t="s">
        <v>65</v>
      </c>
      <c r="B105" s="15"/>
      <c r="C105" s="11">
        <v>2490</v>
      </c>
      <c r="D105" s="15"/>
      <c r="E105" s="11">
        <v>2840</v>
      </c>
      <c r="F105" s="11">
        <v>3058</v>
      </c>
      <c r="G105" s="11">
        <v>4188</v>
      </c>
      <c r="H105" s="11">
        <v>3862</v>
      </c>
      <c r="I105" s="12">
        <v>3984</v>
      </c>
      <c r="J105" s="11">
        <v>4447</v>
      </c>
      <c r="K105" s="4"/>
    </row>
    <row r="106" spans="1:11" s="22" customFormat="1" x14ac:dyDescent="0.25">
      <c r="A106" s="18" t="s">
        <v>125</v>
      </c>
      <c r="B106" s="19"/>
      <c r="C106" s="20"/>
      <c r="D106" s="19"/>
      <c r="E106" s="20"/>
      <c r="F106" s="20"/>
      <c r="G106" s="20"/>
      <c r="H106" s="20"/>
      <c r="I106" s="21"/>
      <c r="J106" s="20"/>
      <c r="K106" s="19"/>
    </row>
    <row r="107" spans="1:11" s="22" customFormat="1" x14ac:dyDescent="0.25">
      <c r="A107" s="18" t="s">
        <v>126</v>
      </c>
      <c r="B107" s="19"/>
      <c r="C107" s="20"/>
      <c r="D107" s="19"/>
      <c r="E107" s="20"/>
      <c r="F107" s="20"/>
      <c r="G107" s="20"/>
      <c r="H107" s="20"/>
      <c r="I107" s="21"/>
      <c r="J107" s="20"/>
      <c r="K107" s="19"/>
    </row>
    <row r="108" spans="1:11" s="22" customFormat="1" x14ac:dyDescent="0.25">
      <c r="A108" s="18" t="s">
        <v>127</v>
      </c>
      <c r="B108" s="19"/>
      <c r="C108" s="20"/>
      <c r="D108" s="19"/>
      <c r="E108" s="20"/>
      <c r="F108" s="20"/>
      <c r="G108" s="20"/>
      <c r="H108" s="20"/>
      <c r="I108" s="21"/>
      <c r="J108" s="20"/>
      <c r="K108" s="19"/>
    </row>
    <row r="109" spans="1:11" x14ac:dyDescent="0.25">
      <c r="A109" s="16" t="s">
        <v>44</v>
      </c>
      <c r="B109" s="15"/>
      <c r="C109" s="11">
        <v>1004</v>
      </c>
      <c r="D109" s="15"/>
      <c r="E109" s="11">
        <v>1543</v>
      </c>
      <c r="F109" s="11">
        <v>1649</v>
      </c>
      <c r="G109" s="11">
        <v>1873</v>
      </c>
      <c r="H109" s="15"/>
      <c r="I109" s="14"/>
      <c r="J109" s="15"/>
      <c r="K109" s="4"/>
    </row>
    <row r="110" spans="1:11" x14ac:dyDescent="0.25">
      <c r="A110" s="16" t="s">
        <v>47</v>
      </c>
      <c r="B110" s="13">
        <v>366.1</v>
      </c>
      <c r="C110" s="11">
        <v>3779.31</v>
      </c>
      <c r="D110" s="15"/>
      <c r="E110" s="11">
        <v>1841.2</v>
      </c>
      <c r="F110" s="11">
        <v>1802.47</v>
      </c>
      <c r="G110" s="11">
        <v>2184.9499999999998</v>
      </c>
      <c r="H110" s="11">
        <v>2197.1999999999998</v>
      </c>
      <c r="I110" s="12">
        <v>2534.9</v>
      </c>
      <c r="J110" s="11">
        <v>3101.35</v>
      </c>
      <c r="K110" s="4"/>
    </row>
    <row r="111" spans="1:11" x14ac:dyDescent="0.25">
      <c r="A111" s="16" t="s">
        <v>54</v>
      </c>
      <c r="B111" s="13">
        <v>839.35</v>
      </c>
      <c r="C111" s="11">
        <v>4124.5200000000004</v>
      </c>
      <c r="D111" s="11">
        <v>4716.75</v>
      </c>
      <c r="E111" s="11">
        <v>6091</v>
      </c>
      <c r="F111" s="11">
        <v>5538</v>
      </c>
      <c r="G111" s="11">
        <v>6180</v>
      </c>
      <c r="H111" s="11">
        <v>6286.92</v>
      </c>
      <c r="I111" s="12">
        <v>6185.63</v>
      </c>
      <c r="J111" s="11">
        <v>6064.62</v>
      </c>
      <c r="K111" s="4"/>
    </row>
    <row r="112" spans="1:11" x14ac:dyDescent="0.25">
      <c r="A112" s="16" t="s">
        <v>58</v>
      </c>
      <c r="B112" s="15"/>
      <c r="C112" s="11">
        <v>4085.2</v>
      </c>
      <c r="D112" s="15"/>
      <c r="E112" s="11">
        <v>6093.12</v>
      </c>
      <c r="F112" s="11">
        <v>5907.75</v>
      </c>
      <c r="G112" s="11">
        <v>6779.88</v>
      </c>
      <c r="H112" s="11">
        <v>6702.13</v>
      </c>
      <c r="I112" s="12">
        <v>6702.13</v>
      </c>
      <c r="J112" s="11">
        <v>9288.27</v>
      </c>
      <c r="K112" s="4"/>
    </row>
    <row r="113" spans="1:11" x14ac:dyDescent="0.25">
      <c r="A113" s="16" t="s">
        <v>62</v>
      </c>
      <c r="B113" s="15"/>
      <c r="C113" s="11">
        <v>4685</v>
      </c>
      <c r="D113" s="15"/>
      <c r="E113" s="11">
        <v>5563.73</v>
      </c>
      <c r="F113" s="11">
        <v>5197.55</v>
      </c>
      <c r="G113" s="11">
        <v>4987.8100000000004</v>
      </c>
      <c r="H113" s="11">
        <v>5410.24</v>
      </c>
      <c r="I113" s="14"/>
      <c r="J113" s="15"/>
      <c r="K113" s="4"/>
    </row>
    <row r="114" spans="1:11" s="22" customFormat="1" x14ac:dyDescent="0.25">
      <c r="A114" s="18" t="s">
        <v>128</v>
      </c>
      <c r="B114" s="19"/>
      <c r="C114" s="20"/>
      <c r="D114" s="19"/>
      <c r="E114" s="20"/>
      <c r="F114" s="20"/>
      <c r="G114" s="20"/>
      <c r="H114" s="20"/>
      <c r="J114" s="19"/>
      <c r="K114" s="19"/>
    </row>
    <row r="115" spans="1:11" x14ac:dyDescent="0.25">
      <c r="A115" s="16" t="s">
        <v>68</v>
      </c>
      <c r="B115" s="15"/>
      <c r="C115" s="13">
        <v>246.83</v>
      </c>
      <c r="D115" s="15"/>
      <c r="E115" s="13">
        <v>128.61000000000001</v>
      </c>
      <c r="F115" s="13">
        <v>97.84</v>
      </c>
      <c r="G115" s="13">
        <v>111.7</v>
      </c>
      <c r="H115" s="13">
        <v>150.55000000000001</v>
      </c>
      <c r="I115" s="14">
        <v>178.68</v>
      </c>
      <c r="J115" s="13">
        <v>208.08</v>
      </c>
      <c r="K115" s="4"/>
    </row>
    <row r="116" spans="1:11" x14ac:dyDescent="0.25">
      <c r="A116" s="16" t="s">
        <v>69</v>
      </c>
      <c r="B116" s="13">
        <v>362.01</v>
      </c>
      <c r="C116" s="11">
        <v>1299.97</v>
      </c>
      <c r="D116" s="15"/>
      <c r="E116" s="13">
        <v>535.97</v>
      </c>
      <c r="F116" s="13">
        <v>603.07000000000005</v>
      </c>
      <c r="G116" s="13">
        <v>628.21</v>
      </c>
      <c r="H116" s="13">
        <v>696.59</v>
      </c>
      <c r="I116" s="14">
        <v>719.76</v>
      </c>
      <c r="J116" s="13">
        <v>936.95</v>
      </c>
      <c r="K116" s="4"/>
    </row>
    <row r="117" spans="1:11" x14ac:dyDescent="0.25">
      <c r="A117" s="16" t="s">
        <v>71</v>
      </c>
      <c r="B117" s="13">
        <v>746.59</v>
      </c>
      <c r="C117" s="11">
        <v>3530.94</v>
      </c>
      <c r="D117" s="15"/>
      <c r="E117" s="11">
        <v>2600</v>
      </c>
      <c r="F117" s="11">
        <v>2366</v>
      </c>
      <c r="G117" s="11">
        <v>2577</v>
      </c>
      <c r="H117" s="11">
        <v>2468.39</v>
      </c>
      <c r="I117" s="12">
        <v>2865.87</v>
      </c>
      <c r="J117" s="11">
        <v>3302.13</v>
      </c>
      <c r="K117" s="4"/>
    </row>
    <row r="118" spans="1:11" x14ac:dyDescent="0.25">
      <c r="A118" s="16" t="s">
        <v>40</v>
      </c>
      <c r="B118" s="15"/>
      <c r="C118" s="11">
        <v>1384.54</v>
      </c>
      <c r="D118" s="15"/>
      <c r="E118" s="13">
        <v>880.5</v>
      </c>
      <c r="F118" s="13">
        <v>460.4</v>
      </c>
      <c r="G118" s="13">
        <v>667.2</v>
      </c>
      <c r="H118" s="15"/>
      <c r="I118" s="14"/>
      <c r="J118" s="15"/>
      <c r="K118" s="4"/>
    </row>
    <row r="119" spans="1:11" x14ac:dyDescent="0.25">
      <c r="A119" s="8" t="s">
        <v>129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25">
      <c r="A120" s="16" t="s">
        <v>135</v>
      </c>
      <c r="B120">
        <f>SUM(B8:B119)</f>
        <v>8061.3300000000008</v>
      </c>
      <c r="C120">
        <f t="shared" ref="C120:D120" si="0">SUM(C8:C119)</f>
        <v>120708.98999999998</v>
      </c>
      <c r="D120">
        <f t="shared" si="0"/>
        <v>9893.35</v>
      </c>
    </row>
  </sheetData>
  <autoFilter ref="A6:K118">
    <filterColumn colId="1" showButton="0"/>
    <filterColumn colId="2" showButton="0"/>
    <sortState ref="A9:K67">
      <sortCondition ref="A6:A67"/>
    </sortState>
  </autoFilter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4"/>
  <sheetViews>
    <sheetView tabSelected="1" topLeftCell="A79" workbookViewId="0">
      <selection activeCell="A60" sqref="A60:XFD60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8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x14ac:dyDescent="0.2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8" x14ac:dyDescent="0.25">
      <c r="A3" s="29" t="s">
        <v>77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8" x14ac:dyDescent="0.25">
      <c r="A4" s="29" t="s">
        <v>76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6" spans="1:18" x14ac:dyDescent="0.25">
      <c r="A6" s="30" t="s">
        <v>3</v>
      </c>
      <c r="B6" s="30" t="s">
        <v>4</v>
      </c>
      <c r="C6" s="30"/>
      <c r="D6" s="30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  <c r="Q6" t="s">
        <v>135</v>
      </c>
      <c r="R6" t="s">
        <v>136</v>
      </c>
    </row>
    <row r="7" spans="1:18" x14ac:dyDescent="0.25">
      <c r="A7" s="30"/>
      <c r="B7" s="10" t="s">
        <v>12</v>
      </c>
      <c r="C7" s="10" t="s">
        <v>13</v>
      </c>
      <c r="D7" s="10" t="s">
        <v>14</v>
      </c>
      <c r="E7" s="10" t="s">
        <v>15</v>
      </c>
    </row>
    <row r="8" spans="1:18" x14ac:dyDescent="0.25">
      <c r="A8" s="17" t="s">
        <v>78</v>
      </c>
      <c r="B8" s="24"/>
      <c r="C8" s="24"/>
      <c r="D8" s="2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ht="25.5" x14ac:dyDescent="0.25">
      <c r="A9" s="17" t="s">
        <v>79</v>
      </c>
      <c r="B9" s="10"/>
      <c r="C9" s="26">
        <v>1090.8699999999999</v>
      </c>
      <c r="D9" s="10"/>
      <c r="E9" s="10">
        <v>438405.6</v>
      </c>
      <c r="F9">
        <v>367166.4</v>
      </c>
      <c r="G9">
        <v>375532.79999999999</v>
      </c>
      <c r="H9">
        <v>329517.59999999998</v>
      </c>
      <c r="I9">
        <v>309324</v>
      </c>
      <c r="J9">
        <v>367500</v>
      </c>
      <c r="K9">
        <v>295279.2</v>
      </c>
      <c r="L9">
        <v>312331.2</v>
      </c>
      <c r="M9">
        <v>357307.2</v>
      </c>
      <c r="N9">
        <v>295279.2</v>
      </c>
      <c r="O9">
        <v>312331.2</v>
      </c>
      <c r="P9">
        <v>357307.2</v>
      </c>
      <c r="Q9">
        <f>SUM(E9:P9)</f>
        <v>4117281.600000001</v>
      </c>
      <c r="R9">
        <f>Q9/C9/1000</f>
        <v>3.7743100461099872</v>
      </c>
    </row>
    <row r="10" spans="1:18" x14ac:dyDescent="0.25">
      <c r="A10" s="17" t="s">
        <v>80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>
        <f t="shared" ref="Q10:Q73" si="0">SUM(E10:P10)</f>
        <v>0</v>
      </c>
      <c r="R10" t="e">
        <f t="shared" ref="R10:R73" si="1">Q10/C10/1000</f>
        <v>#DIV/0!</v>
      </c>
    </row>
    <row r="11" spans="1:18" x14ac:dyDescent="0.25">
      <c r="A11" s="17" t="s">
        <v>81</v>
      </c>
      <c r="B11" s="10"/>
      <c r="C11" s="10">
        <v>5076.7299999999996</v>
      </c>
      <c r="D11" s="10"/>
      <c r="E11" s="10">
        <v>1867262.4</v>
      </c>
      <c r="F11">
        <v>1440765.6</v>
      </c>
      <c r="G11">
        <v>1788748.8</v>
      </c>
      <c r="H11">
        <v>1990420.8</v>
      </c>
      <c r="I11">
        <v>1768713.6</v>
      </c>
      <c r="J11">
        <v>2092060.8</v>
      </c>
      <c r="K11">
        <v>1811270.4</v>
      </c>
      <c r="L11">
        <v>1853294.4</v>
      </c>
      <c r="M11">
        <v>1930051.2</v>
      </c>
      <c r="N11">
        <v>1870495.2</v>
      </c>
      <c r="O11">
        <v>1803165.6</v>
      </c>
      <c r="P11">
        <v>1434304.8</v>
      </c>
      <c r="Q11">
        <f t="shared" si="0"/>
        <v>21650553.600000001</v>
      </c>
      <c r="R11">
        <f t="shared" si="1"/>
        <v>4.2646651683268564</v>
      </c>
    </row>
    <row r="12" spans="1:18" ht="26.25" x14ac:dyDescent="0.25">
      <c r="A12" s="16" t="s">
        <v>36</v>
      </c>
      <c r="B12" s="15"/>
      <c r="C12" s="11">
        <v>1613.95</v>
      </c>
      <c r="D12" s="15"/>
      <c r="E12" s="11">
        <f>'Sheet1 (2)'!E12*0.24*1000</f>
        <v>1549344</v>
      </c>
      <c r="F12" s="11">
        <f>'Sheet1 (2)'!F12*0.24*1000</f>
        <v>1430644.8</v>
      </c>
      <c r="G12" s="11">
        <f>'Sheet1 (2)'!G12*0.24*1000</f>
        <v>1445090.4000000001</v>
      </c>
      <c r="H12" s="11">
        <f>'Sheet1 (2)'!H12*0.24*1000</f>
        <v>1407122.4</v>
      </c>
      <c r="I12" s="11">
        <f>'Sheet1 (2)'!I12*0.24*1000</f>
        <v>1488463.2</v>
      </c>
      <c r="J12" s="11">
        <f>'Sheet1 (2)'!J12*0.24*1000</f>
        <v>1442690.4</v>
      </c>
      <c r="K12" s="4">
        <v>617057.04</v>
      </c>
      <c r="L12">
        <v>460850.4</v>
      </c>
      <c r="M12">
        <v>480028.56</v>
      </c>
      <c r="N12">
        <v>962400.24</v>
      </c>
      <c r="O12">
        <v>926700.24</v>
      </c>
      <c r="P12">
        <v>722881.92</v>
      </c>
      <c r="Q12">
        <f t="shared" si="0"/>
        <v>12933273.6</v>
      </c>
      <c r="R12">
        <f t="shared" si="1"/>
        <v>8.0134289166331047</v>
      </c>
    </row>
    <row r="13" spans="1:18" x14ac:dyDescent="0.25">
      <c r="A13" s="16" t="s">
        <v>38</v>
      </c>
      <c r="B13" s="15"/>
      <c r="C13" s="11">
        <v>1307</v>
      </c>
      <c r="D13" s="15"/>
      <c r="E13" s="11">
        <f>'Sheet1 (2)'!E13*0.24*1000</f>
        <v>925202.4</v>
      </c>
      <c r="F13" s="11">
        <f>'Sheet1 (2)'!F13*0.24*1000</f>
        <v>951602.4</v>
      </c>
      <c r="G13" s="11">
        <f>'Sheet1 (2)'!G13*0.24*1000</f>
        <v>869056.79999999993</v>
      </c>
      <c r="H13" s="11">
        <f>'Sheet1 (2)'!H13*0.24*1000</f>
        <v>926856</v>
      </c>
      <c r="I13" s="11">
        <f>'Sheet1 (2)'!I13*0.24*1000</f>
        <v>845056.79999999993</v>
      </c>
      <c r="J13" s="11">
        <f>'Sheet1 (2)'!J13*0.24*1000</f>
        <v>888266.4</v>
      </c>
      <c r="K13" s="4">
        <v>432004.8</v>
      </c>
      <c r="L13">
        <v>391850.4</v>
      </c>
      <c r="M13">
        <v>458882.4</v>
      </c>
      <c r="N13">
        <v>590880</v>
      </c>
      <c r="O13">
        <v>554618.4</v>
      </c>
      <c r="P13">
        <v>571898.4</v>
      </c>
      <c r="Q13">
        <f t="shared" si="0"/>
        <v>8406175.2000000011</v>
      </c>
      <c r="R13">
        <f t="shared" si="1"/>
        <v>6.4316566182096411</v>
      </c>
    </row>
    <row r="14" spans="1:18" s="22" customFormat="1" x14ac:dyDescent="0.25">
      <c r="A14" s="18" t="s">
        <v>82</v>
      </c>
      <c r="B14" s="19">
        <v>795.65</v>
      </c>
      <c r="C14" s="20">
        <v>1574.03</v>
      </c>
      <c r="D14" s="19"/>
      <c r="E14" s="20">
        <v>256362</v>
      </c>
      <c r="F14" s="20">
        <v>257644.08</v>
      </c>
      <c r="G14" s="20">
        <v>257494.8</v>
      </c>
      <c r="H14" s="20">
        <v>258330.72</v>
      </c>
      <c r="I14" s="21">
        <v>258242.4</v>
      </c>
      <c r="J14" s="20">
        <v>258583.2</v>
      </c>
      <c r="K14" s="19">
        <v>261332.16</v>
      </c>
      <c r="L14" s="22">
        <v>260203.2</v>
      </c>
      <c r="M14" s="22">
        <v>260959.68</v>
      </c>
      <c r="N14" s="22">
        <v>260404.08</v>
      </c>
      <c r="O14" s="22">
        <v>258689.04</v>
      </c>
      <c r="P14" s="22">
        <v>260698.32</v>
      </c>
      <c r="Q14">
        <f t="shared" si="0"/>
        <v>3108943.6799999997</v>
      </c>
      <c r="R14">
        <f t="shared" si="1"/>
        <v>1.9751489361702126</v>
      </c>
    </row>
    <row r="15" spans="1:18" x14ac:dyDescent="0.25">
      <c r="A15" s="16" t="s">
        <v>41</v>
      </c>
      <c r="B15" s="15"/>
      <c r="C15" s="11">
        <v>2902.69</v>
      </c>
      <c r="D15" s="15"/>
      <c r="E15" s="11">
        <f>'Sheet1 (2)'!E15*0.24*1000</f>
        <v>828501.60000000009</v>
      </c>
      <c r="F15" s="11">
        <f>'Sheet1 (2)'!F15*0.24*1000</f>
        <v>795494.39999999991</v>
      </c>
      <c r="G15" s="11">
        <f>'Sheet1 (2)'!G15*0.24*1000</f>
        <v>988288.79999999993</v>
      </c>
      <c r="H15" s="20">
        <v>818266.32</v>
      </c>
      <c r="I15" s="20">
        <v>816400.56</v>
      </c>
      <c r="J15" s="20">
        <v>959255.76</v>
      </c>
      <c r="K15" s="4">
        <v>914645.28</v>
      </c>
      <c r="L15">
        <v>925532.64</v>
      </c>
      <c r="M15">
        <v>912642.48</v>
      </c>
      <c r="N15">
        <v>821263.92</v>
      </c>
      <c r="O15">
        <v>816472.32</v>
      </c>
      <c r="P15">
        <v>820723.19999999995</v>
      </c>
      <c r="Q15">
        <f t="shared" si="0"/>
        <v>10417487.279999999</v>
      </c>
      <c r="R15">
        <f t="shared" si="1"/>
        <v>3.5889079715711971</v>
      </c>
    </row>
    <row r="16" spans="1:18" x14ac:dyDescent="0.25">
      <c r="A16" s="16" t="s">
        <v>46</v>
      </c>
      <c r="B16" s="15"/>
      <c r="C16" s="13">
        <v>270</v>
      </c>
      <c r="D16" s="15"/>
      <c r="E16" s="11">
        <f>'Sheet1 (2)'!E16*0.24*1000</f>
        <v>194455.19999999998</v>
      </c>
      <c r="F16" s="11">
        <f>'Sheet1 (2)'!F16*0.24*1000</f>
        <v>184687.19999999998</v>
      </c>
      <c r="G16" s="11">
        <f>'Sheet1 (2)'!G16*0.24*1000</f>
        <v>199567.19999999998</v>
      </c>
      <c r="H16" s="11">
        <f>'Sheet1 (2)'!H16*0.24*1000</f>
        <v>194287.19999999998</v>
      </c>
      <c r="I16" s="11">
        <f>'Sheet1 (2)'!I16*0.24*1000</f>
        <v>188551.19999999998</v>
      </c>
      <c r="J16" s="11">
        <f>'Sheet1 (2)'!J16*0.24*1000</f>
        <v>195844.8</v>
      </c>
      <c r="K16" s="4">
        <v>60972.480000000003</v>
      </c>
      <c r="L16">
        <v>60434.400000000001</v>
      </c>
      <c r="M16">
        <v>60039.839999999997</v>
      </c>
      <c r="N16">
        <v>60154.080000000002</v>
      </c>
      <c r="O16">
        <v>57861.36</v>
      </c>
      <c r="P16">
        <v>59042.64</v>
      </c>
      <c r="Q16">
        <f t="shared" si="0"/>
        <v>1515897.5999999999</v>
      </c>
      <c r="R16">
        <f t="shared" si="1"/>
        <v>5.6144355555555547</v>
      </c>
    </row>
    <row r="17" spans="1:18" x14ac:dyDescent="0.25">
      <c r="A17" s="16" t="s">
        <v>56</v>
      </c>
      <c r="B17" s="15"/>
      <c r="C17" s="13">
        <v>350.7</v>
      </c>
      <c r="D17" s="15"/>
      <c r="E17" s="11">
        <f>'Sheet1 (2)'!E17*0.24*1000</f>
        <v>141105.60000000001</v>
      </c>
      <c r="F17" s="11">
        <f>'Sheet1 (2)'!F17*0.24*1000</f>
        <v>139658.4</v>
      </c>
      <c r="G17" s="11">
        <f>'Sheet1 (2)'!G17*0.24*1000</f>
        <v>189590.39999999999</v>
      </c>
      <c r="H17" s="20">
        <v>57672</v>
      </c>
      <c r="I17" s="20">
        <v>53959.199999999997</v>
      </c>
      <c r="J17" s="20">
        <v>71160</v>
      </c>
      <c r="K17" s="20">
        <v>71160</v>
      </c>
      <c r="L17" s="20">
        <v>71160</v>
      </c>
      <c r="M17" s="20">
        <v>71160</v>
      </c>
      <c r="N17" s="20">
        <v>71160</v>
      </c>
      <c r="O17" s="20">
        <v>71160</v>
      </c>
      <c r="P17" s="20">
        <v>71160</v>
      </c>
      <c r="Q17">
        <f t="shared" si="0"/>
        <v>1080105.6000000001</v>
      </c>
      <c r="R17">
        <f t="shared" si="1"/>
        <v>3.0798562874251503</v>
      </c>
    </row>
    <row r="18" spans="1:18" ht="26.25" x14ac:dyDescent="0.25">
      <c r="A18" s="16" t="s">
        <v>16</v>
      </c>
      <c r="B18" s="15"/>
      <c r="C18" s="11">
        <v>3894.22</v>
      </c>
      <c r="D18" s="15"/>
      <c r="E18" s="11">
        <f>'Sheet1 (2)'!E18*0.24*1000</f>
        <v>1106169.5999999999</v>
      </c>
      <c r="F18" s="11">
        <f>'Sheet1 (2)'!F18*0.24*1000</f>
        <v>615254.39999999991</v>
      </c>
      <c r="G18" s="11">
        <f>'Sheet1 (2)'!G18*0.24*1000</f>
        <v>1215134.4000000001</v>
      </c>
      <c r="H18" s="11">
        <f>'Sheet1 (2)'!H18*0.24*1000</f>
        <v>1210584</v>
      </c>
      <c r="I18" s="11">
        <f>'Sheet1 (2)'!I18*0.24*1000</f>
        <v>1194261.6000000001</v>
      </c>
      <c r="J18" s="11">
        <f>'Sheet1 (2)'!J18*0.24*1000</f>
        <v>1613174.4000000001</v>
      </c>
      <c r="K18" s="4">
        <v>1259853.6000000001</v>
      </c>
      <c r="L18">
        <v>1529726.4</v>
      </c>
      <c r="M18">
        <v>1363401.6</v>
      </c>
      <c r="N18">
        <v>1066.78</v>
      </c>
      <c r="O18">
        <v>1210.8900000000001</v>
      </c>
      <c r="P18">
        <v>1160.49</v>
      </c>
      <c r="Q18">
        <f>SUM(E18:P18)</f>
        <v>11110998.16</v>
      </c>
      <c r="R18">
        <f t="shared" si="1"/>
        <v>2.8532024795722895</v>
      </c>
    </row>
    <row r="19" spans="1:18" ht="26.25" x14ac:dyDescent="0.25">
      <c r="A19" s="16" t="s">
        <v>57</v>
      </c>
      <c r="B19" s="15"/>
      <c r="C19" s="11">
        <v>4030.87</v>
      </c>
      <c r="D19" s="15"/>
      <c r="E19" s="11">
        <f>'Sheet1 (2)'!E19*0.24*1000</f>
        <v>777136.8</v>
      </c>
      <c r="F19" s="11">
        <f>'Sheet1 (2)'!F19*0.24*1000</f>
        <v>641349.6</v>
      </c>
      <c r="G19" s="11">
        <f>'Sheet1 (2)'!G19*0.24*1000</f>
        <v>734551.2</v>
      </c>
      <c r="H19" s="20">
        <v>962827.2</v>
      </c>
      <c r="I19" s="20">
        <v>892756.8</v>
      </c>
      <c r="J19" s="20">
        <v>1103738.3999999999</v>
      </c>
      <c r="K19" s="4">
        <v>1045730.4</v>
      </c>
      <c r="L19">
        <v>1098103.2</v>
      </c>
      <c r="M19">
        <v>1040090.4</v>
      </c>
      <c r="N19">
        <v>1045730.4</v>
      </c>
      <c r="O19">
        <v>1098103.2</v>
      </c>
      <c r="P19">
        <v>1040090.4</v>
      </c>
      <c r="Q19">
        <f t="shared" si="0"/>
        <v>11480208</v>
      </c>
      <c r="R19">
        <f t="shared" si="1"/>
        <v>2.8480720043067627</v>
      </c>
    </row>
    <row r="20" spans="1:18" x14ac:dyDescent="0.25">
      <c r="A20" s="16" t="s">
        <v>63</v>
      </c>
      <c r="B20" s="15"/>
      <c r="C20" s="13">
        <v>755.41</v>
      </c>
      <c r="D20" s="15"/>
      <c r="E20" s="11">
        <f>'Sheet1 (2)'!E20*0.24*1000</f>
        <v>92551.2</v>
      </c>
      <c r="F20" s="11">
        <f>'Sheet1 (2)'!F20*0.24*1000</f>
        <v>95560.8</v>
      </c>
      <c r="G20" s="11">
        <f>'Sheet1 (2)'!G20*0.24*1000</f>
        <v>127991.99999999999</v>
      </c>
      <c r="H20" s="20">
        <v>133180.79999999999</v>
      </c>
      <c r="I20" s="20">
        <v>98738.4</v>
      </c>
      <c r="J20" s="20">
        <v>111676.8</v>
      </c>
      <c r="K20" s="4">
        <v>109320</v>
      </c>
      <c r="L20">
        <v>135914.4</v>
      </c>
      <c r="M20">
        <v>130183.2</v>
      </c>
      <c r="N20">
        <v>158023.20000000001</v>
      </c>
      <c r="O20">
        <v>231604.8</v>
      </c>
      <c r="P20">
        <v>125532</v>
      </c>
      <c r="Q20">
        <f t="shared" si="0"/>
        <v>1550277.6</v>
      </c>
      <c r="R20">
        <f t="shared" si="1"/>
        <v>2.0522333567201918</v>
      </c>
    </row>
    <row r="21" spans="1:18" x14ac:dyDescent="0.25">
      <c r="A21" s="16" t="s">
        <v>64</v>
      </c>
      <c r="B21" s="13">
        <v>777.39</v>
      </c>
      <c r="C21" s="11">
        <v>3123.87</v>
      </c>
      <c r="D21" s="15"/>
      <c r="E21" s="11">
        <f>'Sheet1 (2)'!E21*0.24*1000</f>
        <v>734400</v>
      </c>
      <c r="F21" s="11">
        <f>'Sheet1 (2)'!F21*0.24*1000</f>
        <v>701280</v>
      </c>
      <c r="G21" s="11">
        <f>'Sheet1 (2)'!G21*0.24*1000</f>
        <v>897360</v>
      </c>
      <c r="H21" s="20">
        <v>701580</v>
      </c>
      <c r="I21" s="20">
        <v>637248</v>
      </c>
      <c r="J21" s="20">
        <v>849547.2</v>
      </c>
      <c r="K21" s="4">
        <v>916082.4</v>
      </c>
      <c r="L21">
        <v>956580</v>
      </c>
      <c r="M21">
        <v>1212573.6000000001</v>
      </c>
      <c r="N21">
        <v>920503.2</v>
      </c>
      <c r="O21">
        <v>941383.2</v>
      </c>
      <c r="P21">
        <v>912343.2</v>
      </c>
      <c r="Q21">
        <f t="shared" si="0"/>
        <v>10380880.799999999</v>
      </c>
      <c r="R21">
        <f t="shared" si="1"/>
        <v>3.3230834829874478</v>
      </c>
    </row>
    <row r="22" spans="1:18" s="22" customFormat="1" x14ac:dyDescent="0.25">
      <c r="A22" s="18" t="s">
        <v>83</v>
      </c>
      <c r="B22" s="23">
        <v>155</v>
      </c>
      <c r="C22" s="20">
        <v>25</v>
      </c>
      <c r="D22" s="19"/>
      <c r="E22" s="20">
        <v>2253</v>
      </c>
      <c r="F22" s="20">
        <v>2253</v>
      </c>
      <c r="G22" s="20">
        <v>2253</v>
      </c>
      <c r="H22" s="20">
        <v>2253</v>
      </c>
      <c r="I22" s="20">
        <v>2253</v>
      </c>
      <c r="J22" s="20">
        <v>2253</v>
      </c>
      <c r="K22" s="20">
        <v>2253</v>
      </c>
      <c r="L22" s="20">
        <v>2253</v>
      </c>
      <c r="M22" s="20">
        <v>2253</v>
      </c>
      <c r="N22" s="20">
        <v>2253</v>
      </c>
      <c r="O22" s="20">
        <v>2253</v>
      </c>
      <c r="P22" s="20">
        <v>2253</v>
      </c>
      <c r="Q22">
        <f t="shared" si="0"/>
        <v>27036</v>
      </c>
      <c r="R22">
        <f t="shared" si="1"/>
        <v>1.08144</v>
      </c>
    </row>
    <row r="23" spans="1:18" x14ac:dyDescent="0.25">
      <c r="A23" s="16" t="s">
        <v>70</v>
      </c>
      <c r="B23" s="13">
        <v>94.48</v>
      </c>
      <c r="C23" s="13">
        <v>549</v>
      </c>
      <c r="D23" s="15"/>
      <c r="E23" s="13">
        <f>'Sheet1 (2)'!E23*0.24*1000</f>
        <v>83553.599999999991</v>
      </c>
      <c r="F23" s="13">
        <f>'Sheet1 (2)'!F23*0.24*1000</f>
        <v>85056</v>
      </c>
      <c r="G23" s="13">
        <f>'Sheet1 (2)'!G23*0.24*1000</f>
        <v>130509.59999999998</v>
      </c>
      <c r="H23" s="23">
        <v>181754.64</v>
      </c>
      <c r="I23" s="23">
        <v>140124.24</v>
      </c>
      <c r="J23" s="23">
        <v>97387.92</v>
      </c>
      <c r="K23" s="4">
        <v>117843.12</v>
      </c>
      <c r="L23">
        <v>129972.72</v>
      </c>
      <c r="M23">
        <v>146912.16</v>
      </c>
      <c r="N23">
        <v>138897.84</v>
      </c>
      <c r="O23">
        <v>121394.4</v>
      </c>
      <c r="P23">
        <v>205123.92</v>
      </c>
      <c r="Q23">
        <f t="shared" si="0"/>
        <v>1578530.16</v>
      </c>
      <c r="R23">
        <f t="shared" si="1"/>
        <v>2.8752826229508197</v>
      </c>
    </row>
    <row r="24" spans="1:18" ht="26.25" x14ac:dyDescent="0.25">
      <c r="A24" s="16" t="s">
        <v>73</v>
      </c>
      <c r="B24" s="15"/>
      <c r="C24" s="11">
        <v>2713.83</v>
      </c>
      <c r="D24" s="15"/>
      <c r="E24" s="13">
        <f>'Sheet1 (2)'!E24*0.24*1000</f>
        <v>522062.4</v>
      </c>
      <c r="F24" s="13">
        <f>'Sheet1 (2)'!F24*0.24*1000</f>
        <v>423021.6</v>
      </c>
      <c r="G24" s="13">
        <f>'Sheet1 (2)'!G24*0.24*1000</f>
        <v>651360</v>
      </c>
      <c r="H24" s="13">
        <f>'Sheet1 (2)'!H24*0.24*1000</f>
        <v>321599.99999999994</v>
      </c>
      <c r="I24" s="13">
        <f>'Sheet1 (2)'!I24*0.24*1000</f>
        <v>441424.8</v>
      </c>
      <c r="J24" s="13">
        <f>'Sheet1 (2)'!J24*0.24*1000</f>
        <v>574209.6</v>
      </c>
      <c r="K24" s="4">
        <v>572064</v>
      </c>
      <c r="L24">
        <v>722236.8</v>
      </c>
      <c r="M24">
        <v>620551.19999999995</v>
      </c>
      <c r="N24">
        <v>684928.8</v>
      </c>
      <c r="O24">
        <v>646214.40000000002</v>
      </c>
      <c r="P24">
        <v>621636</v>
      </c>
      <c r="Q24">
        <f t="shared" si="0"/>
        <v>6801309.6000000006</v>
      </c>
      <c r="R24">
        <f t="shared" si="1"/>
        <v>2.5061664142558673</v>
      </c>
    </row>
    <row r="25" spans="1:18" s="22" customFormat="1" x14ac:dyDescent="0.25">
      <c r="A25" s="18" t="s">
        <v>84</v>
      </c>
      <c r="B25" s="19"/>
      <c r="C25" s="20">
        <v>3510.55</v>
      </c>
      <c r="D25" s="19"/>
      <c r="E25" s="20">
        <v>1020500</v>
      </c>
      <c r="F25" s="20">
        <v>1020500</v>
      </c>
      <c r="G25" s="20">
        <v>1020500</v>
      </c>
      <c r="H25" s="20">
        <v>1020500</v>
      </c>
      <c r="I25" s="20">
        <v>1020500</v>
      </c>
      <c r="J25" s="20">
        <v>1020500</v>
      </c>
      <c r="K25" s="20">
        <v>1020500</v>
      </c>
      <c r="L25" s="20">
        <v>1020500</v>
      </c>
      <c r="M25" s="20">
        <v>1020500</v>
      </c>
      <c r="N25" s="20">
        <v>1020500</v>
      </c>
      <c r="O25" s="20">
        <v>1020500</v>
      </c>
      <c r="P25" s="20">
        <v>1020500</v>
      </c>
      <c r="Q25">
        <f t="shared" si="0"/>
        <v>12246000</v>
      </c>
      <c r="R25">
        <f t="shared" si="1"/>
        <v>3.4883422825483184</v>
      </c>
    </row>
    <row r="26" spans="1:18" s="22" customFormat="1" x14ac:dyDescent="0.25">
      <c r="A26" s="18" t="s">
        <v>85</v>
      </c>
      <c r="B26" s="19"/>
      <c r="C26" s="20">
        <v>872.28</v>
      </c>
      <c r="D26" s="19"/>
      <c r="E26" s="20">
        <v>59133.84</v>
      </c>
      <c r="F26" s="20">
        <v>58344.959999999999</v>
      </c>
      <c r="G26" s="20">
        <v>49080.72</v>
      </c>
      <c r="H26" s="20">
        <v>71200.56</v>
      </c>
      <c r="I26" s="20">
        <v>49690.32</v>
      </c>
      <c r="J26" s="20">
        <v>68358.240000000005</v>
      </c>
      <c r="K26" s="20">
        <v>56087.76</v>
      </c>
      <c r="L26" s="20">
        <v>71809.2</v>
      </c>
      <c r="M26" s="20">
        <v>55539.6</v>
      </c>
      <c r="N26" s="20">
        <v>56087.76</v>
      </c>
      <c r="O26" s="20">
        <v>71809.2</v>
      </c>
      <c r="P26" s="20">
        <v>55549.2</v>
      </c>
      <c r="Q26">
        <f t="shared" si="0"/>
        <v>722691.35999999987</v>
      </c>
      <c r="R26">
        <f t="shared" si="1"/>
        <v>0.82850846058605021</v>
      </c>
    </row>
    <row r="27" spans="1:18" s="22" customFormat="1" x14ac:dyDescent="0.25">
      <c r="A27" s="18" t="s">
        <v>143</v>
      </c>
      <c r="B27" s="19">
        <v>2620</v>
      </c>
      <c r="C27" s="20">
        <v>11295</v>
      </c>
      <c r="D27" s="19"/>
      <c r="E27" s="20">
        <v>3671900</v>
      </c>
      <c r="F27" s="20">
        <v>3671900</v>
      </c>
      <c r="G27" s="20">
        <v>3671900</v>
      </c>
      <c r="H27" s="20">
        <v>3671900</v>
      </c>
      <c r="I27" s="20">
        <v>3671900</v>
      </c>
      <c r="J27" s="20">
        <v>3671900</v>
      </c>
      <c r="K27" s="20">
        <v>3671900</v>
      </c>
      <c r="L27" s="20">
        <v>3671900</v>
      </c>
      <c r="M27" s="20">
        <v>3671900</v>
      </c>
      <c r="N27" s="20">
        <v>3671900</v>
      </c>
      <c r="O27" s="20">
        <v>3671900</v>
      </c>
      <c r="P27" s="20">
        <v>3671900</v>
      </c>
      <c r="Q27">
        <f t="shared" si="0"/>
        <v>44062800</v>
      </c>
      <c r="R27">
        <f t="shared" si="1"/>
        <v>3.901088977423639</v>
      </c>
    </row>
    <row r="28" spans="1:18" s="22" customFormat="1" x14ac:dyDescent="0.25">
      <c r="A28" s="18" t="s">
        <v>87</v>
      </c>
      <c r="B28" s="19">
        <v>364</v>
      </c>
      <c r="C28" s="20">
        <v>3804</v>
      </c>
      <c r="D28" s="19"/>
      <c r="E28" s="20">
        <v>716460</v>
      </c>
      <c r="F28" s="20">
        <v>716460</v>
      </c>
      <c r="G28" s="20">
        <v>716460</v>
      </c>
      <c r="H28" s="20">
        <v>716460</v>
      </c>
      <c r="I28" s="20">
        <v>716460</v>
      </c>
      <c r="J28" s="20">
        <v>716460</v>
      </c>
      <c r="K28" s="20">
        <v>716460</v>
      </c>
      <c r="L28" s="20">
        <v>716460</v>
      </c>
      <c r="M28" s="20">
        <v>716460</v>
      </c>
      <c r="N28" s="20">
        <v>716460</v>
      </c>
      <c r="O28" s="20">
        <v>716460</v>
      </c>
      <c r="P28" s="20">
        <v>716460</v>
      </c>
      <c r="Q28">
        <f t="shared" si="0"/>
        <v>8597520</v>
      </c>
      <c r="R28">
        <f t="shared" si="1"/>
        <v>2.2601261829652999</v>
      </c>
    </row>
    <row r="29" spans="1:18" s="22" customFormat="1" x14ac:dyDescent="0.25">
      <c r="A29" s="18" t="s">
        <v>88</v>
      </c>
      <c r="B29" s="19">
        <v>120.49</v>
      </c>
      <c r="C29" s="20">
        <v>1165.72</v>
      </c>
      <c r="D29" s="19"/>
      <c r="E29" s="20">
        <v>231152.4</v>
      </c>
      <c r="F29" s="20">
        <v>231152.4</v>
      </c>
      <c r="G29" s="20">
        <v>231152.4</v>
      </c>
      <c r="H29" s="20">
        <v>231152.4</v>
      </c>
      <c r="I29" s="20">
        <v>231152.4</v>
      </c>
      <c r="J29" s="20">
        <v>231152.4</v>
      </c>
      <c r="K29" s="20">
        <v>231152.4</v>
      </c>
      <c r="L29" s="20">
        <v>231152.4</v>
      </c>
      <c r="M29" s="20">
        <v>231152.4</v>
      </c>
      <c r="N29" s="20">
        <v>231152.4</v>
      </c>
      <c r="O29" s="20">
        <v>231152.4</v>
      </c>
      <c r="P29" s="20">
        <v>231152.4</v>
      </c>
      <c r="Q29">
        <f t="shared" si="0"/>
        <v>2773828.7999999993</v>
      </c>
      <c r="R29">
        <f t="shared" si="1"/>
        <v>2.3794983357924711</v>
      </c>
    </row>
    <row r="30" spans="1:18" s="22" customFormat="1" ht="26.25" x14ac:dyDescent="0.25">
      <c r="A30" s="18" t="s">
        <v>89</v>
      </c>
      <c r="B30" s="19">
        <v>258.68</v>
      </c>
      <c r="C30" s="20">
        <v>1005.22</v>
      </c>
      <c r="D30" s="19"/>
      <c r="E30" s="20">
        <v>1233670</v>
      </c>
      <c r="F30" s="20">
        <v>1409388</v>
      </c>
      <c r="G30" s="20">
        <v>1431226</v>
      </c>
      <c r="H30" s="20">
        <v>340713.36</v>
      </c>
      <c r="I30" s="21">
        <v>346195.92</v>
      </c>
      <c r="J30" s="20">
        <v>347553.84</v>
      </c>
      <c r="K30" s="19">
        <v>348725.28</v>
      </c>
      <c r="L30" s="22">
        <v>348975.12</v>
      </c>
      <c r="M30" s="22">
        <v>349520.4</v>
      </c>
      <c r="N30" s="22">
        <v>350124.96</v>
      </c>
      <c r="O30" s="22">
        <v>350391.36</v>
      </c>
      <c r="P30" s="22">
        <v>350591.04</v>
      </c>
      <c r="Q30">
        <f t="shared" si="0"/>
        <v>7207075.2800000012</v>
      </c>
      <c r="R30">
        <f t="shared" si="1"/>
        <v>7.1696497085215185</v>
      </c>
    </row>
    <row r="31" spans="1:18" x14ac:dyDescent="0.25">
      <c r="A31" s="16" t="s">
        <v>49</v>
      </c>
      <c r="B31" s="15"/>
      <c r="C31" s="13">
        <v>400.4</v>
      </c>
      <c r="D31" s="15"/>
      <c r="E31" s="13">
        <f>'Sheet1 (2)'!E31*0.24*1000</f>
        <v>98577.600000000006</v>
      </c>
      <c r="F31" s="13">
        <f>'Sheet1 (2)'!F31*0.24*1000</f>
        <v>116709.59999999999</v>
      </c>
      <c r="G31" s="13">
        <f>'Sheet1 (2)'!G31*0.24*1000</f>
        <v>118183.2</v>
      </c>
      <c r="H31" s="13">
        <f>'Sheet1 (2)'!H31*0.24*1000</f>
        <v>161145.60000000001</v>
      </c>
      <c r="I31" s="13">
        <f>'Sheet1 (2)'!I31*0.24*1000</f>
        <v>156388.80000000002</v>
      </c>
      <c r="J31" s="13">
        <f>'Sheet1 (2)'!J31*0.24*1000</f>
        <v>262773.59999999998</v>
      </c>
      <c r="K31" s="4">
        <v>187558.8</v>
      </c>
      <c r="L31">
        <v>217733.28</v>
      </c>
      <c r="M31">
        <v>193674.23999999999</v>
      </c>
      <c r="N31">
        <v>174261.36</v>
      </c>
      <c r="O31">
        <v>136620.72</v>
      </c>
      <c r="P31">
        <v>129530.88</v>
      </c>
      <c r="Q31">
        <f t="shared" si="0"/>
        <v>1953157.6800000002</v>
      </c>
      <c r="R31">
        <f t="shared" si="1"/>
        <v>4.8780161838161851</v>
      </c>
    </row>
    <row r="32" spans="1:18" s="22" customFormat="1" x14ac:dyDescent="0.25">
      <c r="A32" s="18" t="s">
        <v>90</v>
      </c>
      <c r="B32" s="19"/>
      <c r="C32" s="20">
        <v>521.4</v>
      </c>
      <c r="D32" s="19"/>
      <c r="E32" s="20">
        <v>149583</v>
      </c>
      <c r="F32" s="20">
        <v>149583</v>
      </c>
      <c r="G32" s="20">
        <v>149583</v>
      </c>
      <c r="H32" s="20">
        <v>149583</v>
      </c>
      <c r="I32" s="20">
        <v>149583</v>
      </c>
      <c r="J32" s="20">
        <v>149583</v>
      </c>
      <c r="K32" s="20">
        <v>149583</v>
      </c>
      <c r="L32" s="20">
        <v>149583</v>
      </c>
      <c r="M32" s="20">
        <v>149583</v>
      </c>
      <c r="N32" s="20">
        <v>149583</v>
      </c>
      <c r="O32" s="20">
        <v>149583</v>
      </c>
      <c r="P32" s="20">
        <v>149583</v>
      </c>
      <c r="Q32">
        <f t="shared" si="0"/>
        <v>1794996</v>
      </c>
      <c r="R32">
        <f t="shared" si="1"/>
        <v>3.4426467203682396</v>
      </c>
    </row>
    <row r="33" spans="1:18" x14ac:dyDescent="0.25">
      <c r="A33" s="16" t="s">
        <v>50</v>
      </c>
      <c r="B33" s="15"/>
      <c r="C33" s="11">
        <v>1741</v>
      </c>
      <c r="D33" s="15"/>
      <c r="E33" s="19">
        <v>327677.76</v>
      </c>
      <c r="F33" s="19">
        <v>413142.24</v>
      </c>
      <c r="G33" s="19">
        <v>342328.08</v>
      </c>
      <c r="H33" s="19">
        <v>487781.04</v>
      </c>
      <c r="I33" s="22">
        <v>437921.04</v>
      </c>
      <c r="J33" s="19">
        <v>508827.6</v>
      </c>
      <c r="K33" s="4">
        <v>464739.36</v>
      </c>
      <c r="L33">
        <v>566940</v>
      </c>
      <c r="M33">
        <v>629126.64</v>
      </c>
      <c r="N33">
        <v>464739.36</v>
      </c>
      <c r="O33" s="27">
        <v>566940</v>
      </c>
      <c r="P33">
        <v>629126.64</v>
      </c>
      <c r="Q33">
        <f t="shared" si="0"/>
        <v>5839289.7599999998</v>
      </c>
      <c r="R33">
        <f t="shared" si="1"/>
        <v>3.35398607696726</v>
      </c>
    </row>
    <row r="34" spans="1:18" x14ac:dyDescent="0.25">
      <c r="A34" s="16" t="s">
        <v>51</v>
      </c>
      <c r="B34" s="13">
        <v>74</v>
      </c>
      <c r="C34" s="11">
        <v>1377</v>
      </c>
      <c r="D34" s="13">
        <v>78</v>
      </c>
      <c r="E34" s="11">
        <f>'Sheet1 (2)'!E34*0.24*1000</f>
        <v>365030.39999999997</v>
      </c>
      <c r="F34" s="11">
        <f>'Sheet1 (2)'!F34*0.24*1000</f>
        <v>379965.6</v>
      </c>
      <c r="G34" s="11">
        <f>'Sheet1 (2)'!G34*0.24*1000</f>
        <v>406934.39999999997</v>
      </c>
      <c r="H34" s="11">
        <f>'Sheet1 (2)'!H34*0.24*1000</f>
        <v>511665.6</v>
      </c>
      <c r="I34" s="11">
        <f>'Sheet1 (2)'!I34*0.24*1000</f>
        <v>478694.39999999997</v>
      </c>
      <c r="J34" s="11">
        <f>'Sheet1 (2)'!J34*0.24*1000</f>
        <v>567096</v>
      </c>
      <c r="K34" s="11">
        <f>'Sheet1 (2)'!K34*0.24*1000</f>
        <v>599745.6</v>
      </c>
      <c r="L34">
        <v>355763.52</v>
      </c>
      <c r="M34">
        <v>277658.40000000002</v>
      </c>
      <c r="N34">
        <v>241614.24</v>
      </c>
      <c r="O34">
        <v>276044.64</v>
      </c>
      <c r="P34" s="27">
        <v>273360.24</v>
      </c>
      <c r="Q34">
        <f t="shared" si="0"/>
        <v>4733573.04</v>
      </c>
      <c r="R34">
        <f t="shared" si="1"/>
        <v>3.4375984313725487</v>
      </c>
    </row>
    <row r="35" spans="1:18" ht="26.25" x14ac:dyDescent="0.25">
      <c r="A35" s="16" t="s">
        <v>17</v>
      </c>
      <c r="B35" s="13">
        <v>12</v>
      </c>
      <c r="C35" s="13">
        <v>834.44</v>
      </c>
      <c r="D35" s="15"/>
      <c r="E35" s="11">
        <f>'Sheet1 (2)'!E35*0.24*1000</f>
        <v>454680</v>
      </c>
      <c r="F35" s="11">
        <f>'Sheet1 (2)'!F35*0.24*1000</f>
        <v>517315.2</v>
      </c>
      <c r="G35" s="11">
        <f>'Sheet1 (2)'!G35*0.24*1000</f>
        <v>624487.20000000007</v>
      </c>
      <c r="H35" s="11">
        <f>'Sheet1 (2)'!H35*0.24*1000</f>
        <v>4546800</v>
      </c>
      <c r="I35" s="11">
        <f>'Sheet1 (2)'!I35*0.24*1000</f>
        <v>517315.2</v>
      </c>
      <c r="J35" s="11">
        <f>'Sheet1 (2)'!J35*0.24*1000</f>
        <v>624487.20000000007</v>
      </c>
      <c r="K35" s="4">
        <v>345032.88</v>
      </c>
      <c r="L35">
        <v>345032.88</v>
      </c>
      <c r="M35">
        <v>345032.88</v>
      </c>
      <c r="N35">
        <v>237187.99</v>
      </c>
      <c r="O35">
        <v>237187.99</v>
      </c>
      <c r="P35">
        <v>237187.99</v>
      </c>
      <c r="Q35">
        <f t="shared" si="0"/>
        <v>9031747.4100000001</v>
      </c>
      <c r="R35">
        <f t="shared" si="1"/>
        <v>10.823722987872104</v>
      </c>
    </row>
    <row r="36" spans="1:18" x14ac:dyDescent="0.25">
      <c r="A36" s="16" t="s">
        <v>18</v>
      </c>
      <c r="B36" s="13">
        <v>13.45</v>
      </c>
      <c r="C36" s="13">
        <v>671.78</v>
      </c>
      <c r="D36" s="15"/>
      <c r="E36" s="11">
        <f>'Sheet1 (2)'!E36*0.24*1000</f>
        <v>303616.79999999993</v>
      </c>
      <c r="F36" s="11">
        <f>'Sheet1 (2)'!F36*0.24*1000</f>
        <v>272390.40000000002</v>
      </c>
      <c r="G36" s="11">
        <f>'Sheet1 (2)'!G36*0.24*1000</f>
        <v>395748</v>
      </c>
      <c r="H36" s="11">
        <f>'Sheet1 (2)'!H36*0.24*1000</f>
        <v>490821.6</v>
      </c>
      <c r="I36" s="11">
        <f>'Sheet1 (2)'!I36*0.24*1000</f>
        <v>523348.8</v>
      </c>
      <c r="J36" s="11">
        <f>'Sheet1 (2)'!J36*0.24*1000</f>
        <v>577149.6</v>
      </c>
      <c r="K36" s="4">
        <v>315134.40000000002</v>
      </c>
      <c r="L36">
        <v>283728</v>
      </c>
      <c r="M36">
        <v>391512</v>
      </c>
      <c r="N36">
        <v>315134.40000000002</v>
      </c>
      <c r="O36">
        <v>283728</v>
      </c>
      <c r="P36">
        <v>391512</v>
      </c>
      <c r="Q36">
        <f t="shared" si="0"/>
        <v>4543824</v>
      </c>
      <c r="R36">
        <f t="shared" si="1"/>
        <v>6.7638572151597254</v>
      </c>
    </row>
    <row r="37" spans="1:18" s="22" customFormat="1" x14ac:dyDescent="0.25">
      <c r="A37" s="18" t="s">
        <v>91</v>
      </c>
      <c r="B37" s="19">
        <v>376.84</v>
      </c>
      <c r="C37" s="20">
        <v>2666.48</v>
      </c>
      <c r="D37" s="19"/>
      <c r="E37" s="20">
        <v>832346.4</v>
      </c>
      <c r="F37" s="20">
        <v>705708</v>
      </c>
      <c r="G37" s="20">
        <v>658336.80000000005</v>
      </c>
      <c r="H37" s="20">
        <v>789043.19999999995</v>
      </c>
      <c r="I37" s="21">
        <v>619209.6</v>
      </c>
      <c r="J37" s="27">
        <v>796267.2</v>
      </c>
      <c r="K37" s="19">
        <v>629052</v>
      </c>
      <c r="L37" s="22">
        <v>611570.4</v>
      </c>
      <c r="M37" s="22">
        <v>636703.19999999995</v>
      </c>
      <c r="N37" s="22">
        <v>524901.6</v>
      </c>
      <c r="O37" s="22">
        <v>443032.8</v>
      </c>
      <c r="P37" s="22">
        <v>460495.2</v>
      </c>
      <c r="Q37">
        <f t="shared" si="0"/>
        <v>7706666.4000000004</v>
      </c>
      <c r="R37">
        <f t="shared" si="1"/>
        <v>2.890202214154991</v>
      </c>
    </row>
    <row r="38" spans="1:18" s="22" customFormat="1" x14ac:dyDescent="0.25">
      <c r="A38" s="18" t="s">
        <v>92</v>
      </c>
      <c r="B38" s="19">
        <v>929.96</v>
      </c>
      <c r="C38" s="20">
        <v>1987.78</v>
      </c>
      <c r="D38" s="19"/>
      <c r="E38" s="20">
        <v>169995.66</v>
      </c>
      <c r="F38" s="20">
        <v>169995.66</v>
      </c>
      <c r="G38" s="20">
        <v>169995.66</v>
      </c>
      <c r="H38" s="20">
        <v>169995.66</v>
      </c>
      <c r="I38" s="21">
        <v>169995.66</v>
      </c>
      <c r="J38" s="20">
        <v>169995.66</v>
      </c>
      <c r="K38" s="19">
        <v>169995.66</v>
      </c>
      <c r="L38" s="22">
        <v>169995.66</v>
      </c>
      <c r="M38" s="22">
        <v>169995.66</v>
      </c>
      <c r="N38" s="22">
        <v>169995.66</v>
      </c>
      <c r="O38" s="22">
        <v>169995.66</v>
      </c>
      <c r="P38" s="22">
        <v>169995.66</v>
      </c>
      <c r="Q38">
        <f t="shared" si="0"/>
        <v>2039947.9199999997</v>
      </c>
      <c r="R38">
        <f t="shared" si="1"/>
        <v>1.026244312750908</v>
      </c>
    </row>
    <row r="39" spans="1:18" x14ac:dyDescent="0.25">
      <c r="A39" s="16" t="s">
        <v>67</v>
      </c>
      <c r="B39" s="13">
        <v>71.400000000000006</v>
      </c>
      <c r="C39" s="15"/>
      <c r="D39" s="11">
        <v>4538.6000000000004</v>
      </c>
      <c r="E39" s="23">
        <v>0</v>
      </c>
      <c r="F39" s="23">
        <v>0</v>
      </c>
      <c r="G39" s="23">
        <v>0</v>
      </c>
      <c r="H39" s="19"/>
      <c r="I39" s="22"/>
      <c r="J39" s="19"/>
      <c r="K39" s="19"/>
      <c r="Q39">
        <f t="shared" si="0"/>
        <v>0</v>
      </c>
      <c r="R39" t="e">
        <f t="shared" si="1"/>
        <v>#DIV/0!</v>
      </c>
    </row>
    <row r="40" spans="1:18" s="22" customFormat="1" x14ac:dyDescent="0.25">
      <c r="A40" s="18" t="s">
        <v>93</v>
      </c>
      <c r="B40" s="23">
        <v>1039</v>
      </c>
      <c r="C40" s="19">
        <v>1859</v>
      </c>
      <c r="D40" s="20"/>
      <c r="E40" s="23">
        <v>470500</v>
      </c>
      <c r="F40" s="23">
        <v>470500</v>
      </c>
      <c r="G40" s="23">
        <v>470500</v>
      </c>
      <c r="H40" s="23">
        <v>470500</v>
      </c>
      <c r="I40" s="23">
        <v>470500</v>
      </c>
      <c r="J40" s="23">
        <v>470500</v>
      </c>
      <c r="K40" s="23">
        <v>470500</v>
      </c>
      <c r="L40" s="23">
        <v>470500</v>
      </c>
      <c r="M40" s="23">
        <v>470500</v>
      </c>
      <c r="N40" s="23">
        <v>470500</v>
      </c>
      <c r="O40" s="23">
        <v>470500</v>
      </c>
      <c r="P40" s="23">
        <v>470500</v>
      </c>
      <c r="Q40">
        <f t="shared" si="0"/>
        <v>5646000</v>
      </c>
      <c r="R40">
        <f t="shared" si="1"/>
        <v>3.0371167294244219</v>
      </c>
    </row>
    <row r="41" spans="1:18" s="22" customFormat="1" x14ac:dyDescent="0.25">
      <c r="A41" s="18" t="s">
        <v>94</v>
      </c>
      <c r="B41" s="23">
        <v>622.16</v>
      </c>
      <c r="C41" s="19">
        <v>7982.36</v>
      </c>
      <c r="D41" s="20"/>
      <c r="E41" s="23">
        <v>2620850.4</v>
      </c>
      <c r="F41" s="23">
        <v>2145648</v>
      </c>
      <c r="G41" s="23">
        <v>1697047.2</v>
      </c>
      <c r="H41" s="19">
        <v>1549186.8</v>
      </c>
      <c r="I41" s="19">
        <v>1549186.8</v>
      </c>
      <c r="J41" s="19">
        <v>1549186.8</v>
      </c>
      <c r="K41" s="19">
        <v>1549186.8</v>
      </c>
      <c r="L41" s="19">
        <v>1549186.8</v>
      </c>
      <c r="M41" s="19">
        <v>1549186.8</v>
      </c>
      <c r="N41" s="19">
        <v>1549186.8</v>
      </c>
      <c r="O41" s="19">
        <v>1549186.8</v>
      </c>
      <c r="P41" s="19">
        <v>1549186.8</v>
      </c>
      <c r="Q41">
        <f t="shared" si="0"/>
        <v>20406226.800000004</v>
      </c>
      <c r="R41">
        <f t="shared" si="1"/>
        <v>2.5564152456165852</v>
      </c>
    </row>
    <row r="42" spans="1:18" x14ac:dyDescent="0.25">
      <c r="A42" s="16" t="s">
        <v>42</v>
      </c>
      <c r="B42" s="15"/>
      <c r="C42" s="13">
        <v>110.59</v>
      </c>
      <c r="D42" s="15"/>
      <c r="E42" s="13">
        <f>'Sheet1 (2)'!E42*0.24*1000</f>
        <v>9688.7999999999993</v>
      </c>
      <c r="F42" s="13">
        <f>'Sheet1 (2)'!F42*0.24*1000</f>
        <v>9595.1999999999989</v>
      </c>
      <c r="G42" s="13">
        <f>'Sheet1 (2)'!G42*0.24*1000</f>
        <v>9671.9999999999982</v>
      </c>
      <c r="H42" s="13">
        <f>'Sheet1 (2)'!H42*0.24*1000</f>
        <v>10320</v>
      </c>
      <c r="I42" s="13">
        <f>'Sheet1 (2)'!I42*0.24*1000</f>
        <v>9120</v>
      </c>
      <c r="J42" s="13">
        <f>'Sheet1 (2)'!J42*0.24*1000</f>
        <v>19680</v>
      </c>
      <c r="K42" s="27">
        <v>17376</v>
      </c>
      <c r="L42" s="27">
        <v>17656.8</v>
      </c>
      <c r="M42">
        <v>20104.8</v>
      </c>
      <c r="N42">
        <v>18504</v>
      </c>
      <c r="O42">
        <v>12297.6</v>
      </c>
      <c r="P42">
        <v>12374.4</v>
      </c>
      <c r="Q42">
        <f t="shared" si="0"/>
        <v>166389.6</v>
      </c>
      <c r="R42">
        <f t="shared" si="1"/>
        <v>1.5045627995297948</v>
      </c>
    </row>
    <row r="43" spans="1:18" x14ac:dyDescent="0.25">
      <c r="A43" s="16" t="s">
        <v>43</v>
      </c>
      <c r="B43" s="15"/>
      <c r="C43" s="13">
        <v>415.14</v>
      </c>
      <c r="D43" s="15"/>
      <c r="E43" s="13">
        <f>'Sheet1 (2)'!E43*0.24*1000</f>
        <v>61725.599999999999</v>
      </c>
      <c r="F43" s="13">
        <f>'Sheet1 (2)'!F43*0.24*1000</f>
        <v>49420.799999999996</v>
      </c>
      <c r="G43" s="13">
        <f>'Sheet1 (2)'!G43*0.24*1000</f>
        <v>54019.199999999997</v>
      </c>
      <c r="H43" s="13">
        <f>'Sheet1 (2)'!H43*0.24*1000</f>
        <v>88713.600000000006</v>
      </c>
      <c r="I43" s="13">
        <f>'Sheet1 (2)'!I43*0.24*1000</f>
        <v>74318.399999999994</v>
      </c>
      <c r="J43" s="13">
        <f>'Sheet1 (2)'!J43*0.24*1000</f>
        <v>125536.80000000002</v>
      </c>
      <c r="K43" s="4">
        <v>82209.600000000006</v>
      </c>
      <c r="L43">
        <v>101450.4</v>
      </c>
      <c r="M43">
        <v>101865.60000000001</v>
      </c>
      <c r="N43">
        <v>90393.600000000006</v>
      </c>
      <c r="O43">
        <v>89424</v>
      </c>
      <c r="P43">
        <v>59678.400000000001</v>
      </c>
      <c r="Q43">
        <f t="shared" si="0"/>
        <v>978756</v>
      </c>
      <c r="R43">
        <f t="shared" si="1"/>
        <v>2.3576528400057812</v>
      </c>
    </row>
    <row r="44" spans="1:18" x14ac:dyDescent="0.25">
      <c r="A44" s="16" t="s">
        <v>19</v>
      </c>
      <c r="B44" s="13">
        <v>412.56</v>
      </c>
      <c r="C44" s="13">
        <v>293.86</v>
      </c>
      <c r="D44" s="15"/>
      <c r="E44" s="13">
        <f>'Sheet1 (2)'!E44*0.24*1000</f>
        <v>85480.8</v>
      </c>
      <c r="F44" s="13">
        <f>'Sheet1 (2)'!F44*0.24*1000</f>
        <v>85480.8</v>
      </c>
      <c r="G44" s="13">
        <f>'Sheet1 (2)'!G44*0.24*1000</f>
        <v>83798.399999999994</v>
      </c>
      <c r="H44" s="13">
        <f>'Sheet1 (2)'!H44*0.24*1000</f>
        <v>72787.199999999983</v>
      </c>
      <c r="I44" s="23">
        <v>97456.8</v>
      </c>
      <c r="J44" s="23">
        <v>95589.6</v>
      </c>
      <c r="K44" s="4">
        <v>91620</v>
      </c>
      <c r="L44">
        <v>94416</v>
      </c>
      <c r="M44">
        <v>105048</v>
      </c>
      <c r="N44">
        <v>91440</v>
      </c>
      <c r="O44">
        <v>94320</v>
      </c>
      <c r="P44">
        <v>103440</v>
      </c>
      <c r="Q44">
        <f t="shared" si="0"/>
        <v>1100877.6000000001</v>
      </c>
      <c r="R44">
        <f t="shared" si="1"/>
        <v>3.746265568638127</v>
      </c>
    </row>
    <row r="45" spans="1:18" x14ac:dyDescent="0.25">
      <c r="A45" s="16" t="s">
        <v>45</v>
      </c>
      <c r="B45" s="15"/>
      <c r="C45" s="11">
        <v>2392.92</v>
      </c>
      <c r="D45" s="15"/>
      <c r="E45" s="13">
        <f>'Sheet1 (2)'!E45*0.24*1000</f>
        <v>267537.59999999998</v>
      </c>
      <c r="F45" s="13">
        <f>'Sheet1 (2)'!F45*0.24*1000</f>
        <v>217478.39999999999</v>
      </c>
      <c r="G45" s="13">
        <f>'Sheet1 (2)'!G45*0.24*1000</f>
        <v>237890.4</v>
      </c>
      <c r="H45" s="13">
        <f>'Sheet1 (2)'!H45*0.24*1000</f>
        <v>271797.59999999998</v>
      </c>
      <c r="I45" s="13">
        <f>'Sheet1 (2)'!I45*0.24*1000</f>
        <v>307060.80000000005</v>
      </c>
      <c r="J45" s="13">
        <f>'Sheet1 (2)'!J45*0.24*1000</f>
        <v>374183.99999999994</v>
      </c>
      <c r="K45" s="4">
        <v>385257.6</v>
      </c>
      <c r="L45">
        <v>382212</v>
      </c>
      <c r="M45">
        <v>367452</v>
      </c>
      <c r="N45">
        <v>343092</v>
      </c>
      <c r="O45">
        <v>377793.6</v>
      </c>
      <c r="P45">
        <v>299193.59999999998</v>
      </c>
      <c r="Q45">
        <f t="shared" si="0"/>
        <v>3830949.6</v>
      </c>
      <c r="R45">
        <f t="shared" si="1"/>
        <v>1.6009518078331078</v>
      </c>
    </row>
    <row r="46" spans="1:18" x14ac:dyDescent="0.25">
      <c r="A46" s="16" t="s">
        <v>20</v>
      </c>
      <c r="B46" s="13">
        <v>36</v>
      </c>
      <c r="C46" s="11">
        <v>1697.61</v>
      </c>
      <c r="D46" s="15"/>
      <c r="E46" s="13">
        <f>'Sheet1 (2)'!E46*0.24*1000</f>
        <v>585743.99999999988</v>
      </c>
      <c r="F46" s="13">
        <f>'Sheet1 (2)'!F46*0.24*1000</f>
        <v>466029.6</v>
      </c>
      <c r="G46" s="13">
        <f>'Sheet1 (2)'!G46*0.24*1000</f>
        <v>561352.79999999993</v>
      </c>
      <c r="H46" s="13">
        <f>'Sheet1 (2)'!H46*0.24*1000</f>
        <v>555499.19999999995</v>
      </c>
      <c r="I46" s="13">
        <f>'Sheet1 (2)'!I46*0.24*1000</f>
        <v>426074.39999999997</v>
      </c>
      <c r="J46" s="23">
        <v>526701.6</v>
      </c>
      <c r="K46" s="4">
        <v>514684.8</v>
      </c>
      <c r="L46">
        <v>486300</v>
      </c>
      <c r="M46">
        <v>497512.8</v>
      </c>
      <c r="N46">
        <v>586886.40000000002</v>
      </c>
      <c r="O46">
        <v>490334.4</v>
      </c>
      <c r="P46">
        <v>463694.4</v>
      </c>
      <c r="Q46">
        <f t="shared" si="0"/>
        <v>6160814.4000000004</v>
      </c>
      <c r="R46">
        <f t="shared" si="1"/>
        <v>3.6291105730998288</v>
      </c>
    </row>
    <row r="47" spans="1:18" x14ac:dyDescent="0.25">
      <c r="A47" s="16" t="s">
        <v>48</v>
      </c>
      <c r="B47" s="13">
        <v>38.71</v>
      </c>
      <c r="C47" s="11">
        <v>5854.42</v>
      </c>
      <c r="D47" s="15"/>
      <c r="E47" s="13">
        <f>'Sheet1 (2)'!E47*0.24*1000</f>
        <v>1812057.5999999999</v>
      </c>
      <c r="F47" s="13">
        <f>'Sheet1 (2)'!F47*0.24*1000</f>
        <v>1717392</v>
      </c>
      <c r="G47" s="13">
        <f>'Sheet1 (2)'!G47*0.24*1000</f>
        <v>1877887.2</v>
      </c>
      <c r="H47" s="13">
        <f>'Sheet1 (2)'!H47*0.24*1000</f>
        <v>1882247.9999999998</v>
      </c>
      <c r="I47" s="13">
        <f>'Sheet1 (2)'!I47*0.24*1000</f>
        <v>1844673.6</v>
      </c>
      <c r="J47" s="23">
        <v>1729531.2</v>
      </c>
      <c r="K47" s="4">
        <v>1698962.4</v>
      </c>
      <c r="L47">
        <v>1530998.4</v>
      </c>
      <c r="M47">
        <v>1729531.2</v>
      </c>
      <c r="N47">
        <v>1698962.4</v>
      </c>
      <c r="O47">
        <v>1530998.4</v>
      </c>
      <c r="P47">
        <v>1729531.2</v>
      </c>
      <c r="Q47">
        <f t="shared" si="0"/>
        <v>20782773.599999998</v>
      </c>
      <c r="R47">
        <f t="shared" si="1"/>
        <v>3.5499287034411604</v>
      </c>
    </row>
    <row r="48" spans="1:18" x14ac:dyDescent="0.25">
      <c r="A48" s="16" t="s">
        <v>75</v>
      </c>
      <c r="B48" s="15"/>
      <c r="C48" s="11">
        <v>1331.4</v>
      </c>
      <c r="D48" s="15"/>
      <c r="E48" s="13">
        <f>'Sheet1 (2)'!E48*0.24*1000</f>
        <v>474746.39999999997</v>
      </c>
      <c r="F48" s="13">
        <f>'Sheet1 (2)'!F48*0.24*1000</f>
        <v>395896.8</v>
      </c>
      <c r="G48" s="13">
        <f>'Sheet1 (2)'!G48*0.24*1000</f>
        <v>598651.20000000007</v>
      </c>
      <c r="H48" s="13">
        <f>'Sheet1 (2)'!H48*0.24*1000</f>
        <v>454615.2</v>
      </c>
      <c r="I48" s="13">
        <f>'Sheet1 (2)'!I48*0.24*1000</f>
        <v>419090.39999999997</v>
      </c>
      <c r="J48" s="13">
        <f>'Sheet1 (2)'!J48*0.24*1000</f>
        <v>630177.59999999986</v>
      </c>
      <c r="K48" s="13">
        <f>'Sheet1 (2)'!K48*0.24*1000</f>
        <v>404457.60000000003</v>
      </c>
      <c r="L48">
        <v>796351.2</v>
      </c>
      <c r="M48">
        <v>676120.8</v>
      </c>
      <c r="N48">
        <v>472231.2</v>
      </c>
      <c r="O48">
        <v>349238.4</v>
      </c>
      <c r="P48">
        <v>374474.4</v>
      </c>
      <c r="Q48">
        <f t="shared" si="0"/>
        <v>6046051.2000000002</v>
      </c>
      <c r="R48">
        <f t="shared" si="1"/>
        <v>4.5411230283911674</v>
      </c>
    </row>
    <row r="49" spans="1:18" x14ac:dyDescent="0.25">
      <c r="A49" s="16" t="s">
        <v>53</v>
      </c>
      <c r="B49" s="13">
        <v>500.69</v>
      </c>
      <c r="C49" s="13">
        <v>308.87</v>
      </c>
      <c r="D49" s="15"/>
      <c r="E49" s="13">
        <f>'Sheet1 (2)'!E49*0.24*1000</f>
        <v>102624</v>
      </c>
      <c r="F49" s="13">
        <f>'Sheet1 (2)'!F49*0.24*1000</f>
        <v>78573.600000000006</v>
      </c>
      <c r="G49" s="13">
        <f>'Sheet1 (2)'!G49*0.24*1000</f>
        <v>81192</v>
      </c>
      <c r="H49" s="13">
        <f>'Sheet1 (2)'!H49*0.24*1000</f>
        <v>83510.399999999994</v>
      </c>
      <c r="I49" s="13">
        <f>'Sheet1 (2)'!I49*0.24*1000</f>
        <v>90852</v>
      </c>
      <c r="J49" s="13">
        <f>'Sheet1 (2)'!J49*0.24*1000</f>
        <v>123664.79999999999</v>
      </c>
      <c r="K49" s="13">
        <f>'Sheet1 (2)'!K49*0.24*1000</f>
        <v>133668</v>
      </c>
      <c r="L49">
        <v>142223.04000000001</v>
      </c>
      <c r="M49">
        <v>160506.96</v>
      </c>
      <c r="N49">
        <v>131406.96</v>
      </c>
      <c r="O49">
        <v>132121.44</v>
      </c>
      <c r="P49">
        <v>124150.56</v>
      </c>
      <c r="Q49">
        <f t="shared" si="0"/>
        <v>1384493.76</v>
      </c>
      <c r="R49">
        <f t="shared" si="1"/>
        <v>4.4824481497069968</v>
      </c>
    </row>
    <row r="50" spans="1:18" s="22" customFormat="1" x14ac:dyDescent="0.25">
      <c r="A50" s="18" t="s">
        <v>95</v>
      </c>
      <c r="B50" s="23">
        <v>14</v>
      </c>
      <c r="C50" s="23">
        <v>179</v>
      </c>
      <c r="D50" s="19"/>
      <c r="E50" s="23">
        <v>25324.799999999999</v>
      </c>
      <c r="F50" s="23">
        <v>27480</v>
      </c>
      <c r="G50" s="23">
        <v>28878</v>
      </c>
      <c r="H50" s="23">
        <v>43613.279999999999</v>
      </c>
      <c r="I50" s="22">
        <v>43020</v>
      </c>
      <c r="J50" s="23">
        <v>43730.400000000001</v>
      </c>
      <c r="K50" s="23">
        <v>27600</v>
      </c>
      <c r="L50" s="22">
        <v>27240</v>
      </c>
      <c r="M50" s="22">
        <v>29040</v>
      </c>
      <c r="N50" s="22">
        <v>27660.240000000002</v>
      </c>
      <c r="O50" s="22">
        <v>29088</v>
      </c>
      <c r="P50" s="22">
        <v>29112</v>
      </c>
      <c r="Q50">
        <f t="shared" si="0"/>
        <v>381786.72</v>
      </c>
      <c r="R50">
        <f t="shared" si="1"/>
        <v>2.1328867039106143</v>
      </c>
    </row>
    <row r="51" spans="1:18" s="22" customFormat="1" x14ac:dyDescent="0.25">
      <c r="A51" s="18" t="s">
        <v>96</v>
      </c>
      <c r="B51" s="23"/>
      <c r="C51" s="23">
        <v>893.97</v>
      </c>
      <c r="D51" s="19"/>
      <c r="E51" s="23">
        <v>1128427</v>
      </c>
      <c r="F51" s="23">
        <v>1173006</v>
      </c>
      <c r="G51" s="23">
        <v>1091879</v>
      </c>
      <c r="H51" s="23">
        <v>289299.84000000003</v>
      </c>
      <c r="I51" s="22">
        <v>264937.2</v>
      </c>
      <c r="J51" s="23">
        <v>279130.56</v>
      </c>
      <c r="K51" s="23">
        <v>269373.84000000003</v>
      </c>
      <c r="L51" s="22">
        <v>264471.12</v>
      </c>
      <c r="M51" s="22">
        <v>276557.76</v>
      </c>
      <c r="N51" s="22">
        <v>269373.84000000003</v>
      </c>
      <c r="O51" s="22">
        <v>264471.12</v>
      </c>
      <c r="P51" s="22">
        <v>276557.76</v>
      </c>
      <c r="Q51">
        <f t="shared" si="0"/>
        <v>5847485.0399999991</v>
      </c>
      <c r="R51">
        <f t="shared" si="1"/>
        <v>6.5410305043793402</v>
      </c>
    </row>
    <row r="52" spans="1:18" s="22" customFormat="1" x14ac:dyDescent="0.25">
      <c r="A52" s="18" t="s">
        <v>97</v>
      </c>
      <c r="B52" s="23"/>
      <c r="C52" s="23">
        <v>2123.7399999999998</v>
      </c>
      <c r="D52" s="19"/>
      <c r="E52" s="23">
        <v>321763.20000000001</v>
      </c>
      <c r="F52" s="23">
        <v>343788</v>
      </c>
      <c r="G52" s="23">
        <v>394483.20000000001</v>
      </c>
      <c r="H52" s="23">
        <v>321763.20000000001</v>
      </c>
      <c r="I52" s="22">
        <v>343788</v>
      </c>
      <c r="J52" s="23">
        <v>394483.20000000001</v>
      </c>
      <c r="K52" s="23">
        <v>376764</v>
      </c>
      <c r="L52" s="22">
        <v>408789.6</v>
      </c>
      <c r="M52" s="22">
        <v>399710.4</v>
      </c>
      <c r="N52" s="22">
        <v>371684.64</v>
      </c>
      <c r="O52" s="22">
        <v>334826.40000000002</v>
      </c>
      <c r="P52" s="22">
        <v>328041.59999999998</v>
      </c>
      <c r="Q52">
        <f t="shared" si="0"/>
        <v>4339885.4399999995</v>
      </c>
      <c r="R52">
        <f t="shared" si="1"/>
        <v>2.0435107122340774</v>
      </c>
    </row>
    <row r="53" spans="1:18" x14ac:dyDescent="0.25">
      <c r="A53" s="16" t="s">
        <v>60</v>
      </c>
      <c r="B53" s="15"/>
      <c r="C53" s="13">
        <v>474.28</v>
      </c>
      <c r="D53" s="15"/>
      <c r="E53" s="13">
        <f>'Sheet1 (2)'!E53*0.24*1000</f>
        <v>99009.600000000006</v>
      </c>
      <c r="F53" s="13">
        <f>'Sheet1 (2)'!F53*0.24*1000</f>
        <v>93206.400000000009</v>
      </c>
      <c r="G53" s="13">
        <f>'Sheet1 (2)'!G53*0.24*1000</f>
        <v>132088.79999999999</v>
      </c>
      <c r="H53" s="13">
        <f>'Sheet1 (2)'!H53*0.24*1000</f>
        <v>175329.59999999998</v>
      </c>
      <c r="I53" s="13">
        <f>'Sheet1 (2)'!I53*0.24*1000</f>
        <v>183273.59999999998</v>
      </c>
      <c r="J53" s="13">
        <f>'Sheet1 (2)'!J53*0.24*1000</f>
        <v>223768.8</v>
      </c>
      <c r="K53" s="4">
        <v>135375.35999999999</v>
      </c>
      <c r="L53">
        <v>124728.96000000001</v>
      </c>
      <c r="M53">
        <v>124728.96000000001</v>
      </c>
      <c r="N53">
        <v>124728.96000000001</v>
      </c>
      <c r="O53">
        <v>124728.96000000001</v>
      </c>
      <c r="P53">
        <v>124728.96000000001</v>
      </c>
      <c r="Q53">
        <f t="shared" si="0"/>
        <v>1665696.96</v>
      </c>
      <c r="R53">
        <f t="shared" si="1"/>
        <v>3.5120539765539349</v>
      </c>
    </row>
    <row r="54" spans="1:18" ht="14.25" customHeight="1" x14ac:dyDescent="0.25">
      <c r="A54" s="16" t="s">
        <v>61</v>
      </c>
      <c r="B54" s="13">
        <v>12.1</v>
      </c>
      <c r="C54" s="11">
        <v>3220.38</v>
      </c>
      <c r="D54" s="15"/>
      <c r="E54" s="13">
        <f>'Sheet1 (2)'!E54*0.24*1000</f>
        <v>816926.39999999991</v>
      </c>
      <c r="F54" s="13">
        <f>'Sheet1 (2)'!F54*0.24*1000</f>
        <v>750820.79999999993</v>
      </c>
      <c r="G54" s="13">
        <f>'Sheet1 (2)'!G54*0.24*1000</f>
        <v>887699.99999999988</v>
      </c>
      <c r="H54" s="13">
        <f>'Sheet1 (2)'!H54*0.24*1000</f>
        <v>933599.99999999988</v>
      </c>
      <c r="I54" s="13">
        <f>'Sheet1 (2)'!I54*0.24*1000</f>
        <v>953680.79999999993</v>
      </c>
      <c r="J54" s="13">
        <f>'Sheet1 (2)'!J54*0.24*1000</f>
        <v>1316107.2</v>
      </c>
      <c r="K54" s="4">
        <v>1074193.68</v>
      </c>
      <c r="L54">
        <v>1266177.1200000001</v>
      </c>
      <c r="M54">
        <v>1150353.8400000001</v>
      </c>
      <c r="N54">
        <v>1053369.1200000001</v>
      </c>
      <c r="O54">
        <v>935189.28</v>
      </c>
      <c r="P54">
        <v>873692.16000000003</v>
      </c>
      <c r="Q54">
        <f t="shared" si="0"/>
        <v>12011810.4</v>
      </c>
      <c r="R54">
        <f t="shared" si="1"/>
        <v>3.7299357218713323</v>
      </c>
    </row>
    <row r="55" spans="1:18" x14ac:dyDescent="0.25">
      <c r="A55" s="16" t="s">
        <v>21</v>
      </c>
      <c r="B55" s="15"/>
      <c r="C55" s="11">
        <v>2821</v>
      </c>
      <c r="D55" s="15"/>
      <c r="E55" s="13">
        <f>'Sheet1 (2)'!E55*0.24*1000</f>
        <v>560985.59999999998</v>
      </c>
      <c r="F55" s="13">
        <f>'Sheet1 (2)'!F55*0.24*1000</f>
        <v>426655.19999999995</v>
      </c>
      <c r="G55" s="13">
        <f>'Sheet1 (2)'!G55*0.24*1000</f>
        <v>458966.39999999997</v>
      </c>
      <c r="H55" s="13">
        <f>'Sheet1 (2)'!H55*0.24*1000</f>
        <v>487545.59999999998</v>
      </c>
      <c r="I55" s="13">
        <f>'Sheet1 (2)'!I55*0.24*1000</f>
        <v>415380</v>
      </c>
      <c r="J55" s="13">
        <f>'Sheet1 (2)'!J55*0.24*1000</f>
        <v>638433.6</v>
      </c>
      <c r="K55" s="4">
        <v>679024.8</v>
      </c>
      <c r="L55">
        <v>808756.8</v>
      </c>
      <c r="M55">
        <v>818800.8</v>
      </c>
      <c r="N55">
        <v>894796.80000000005</v>
      </c>
      <c r="O55">
        <v>693592.8</v>
      </c>
      <c r="P55">
        <v>727672.8</v>
      </c>
      <c r="Q55">
        <f t="shared" si="0"/>
        <v>7610611.1999999993</v>
      </c>
      <c r="R55">
        <f t="shared" si="1"/>
        <v>2.6978416164480676</v>
      </c>
    </row>
    <row r="56" spans="1:18" ht="26.25" x14ac:dyDescent="0.25">
      <c r="A56" s="16" t="s">
        <v>22</v>
      </c>
      <c r="B56" s="15"/>
      <c r="C56" s="11">
        <v>1129.79</v>
      </c>
      <c r="D56" s="15"/>
      <c r="E56" s="13">
        <f>'Sheet1 (2)'!E56*0.24*1000</f>
        <v>156239.99999999997</v>
      </c>
      <c r="F56" s="13">
        <f>'Sheet1 (2)'!F56*0.24*1000</f>
        <v>138720</v>
      </c>
      <c r="G56" s="13">
        <f>'Sheet1 (2)'!G56*0.24*1000</f>
        <v>148799.99999999997</v>
      </c>
      <c r="H56" s="13">
        <f>'Sheet1 (2)'!H56*0.24*1000</f>
        <v>153840</v>
      </c>
      <c r="I56" s="13">
        <f>'Sheet1 (2)'!I56*0.24*1000</f>
        <v>193440</v>
      </c>
      <c r="J56" s="13">
        <f>'Sheet1 (2)'!J56*0.24*1000</f>
        <v>196320</v>
      </c>
      <c r="K56" s="13">
        <f>'Sheet1 (2)'!K56*0.24*1000</f>
        <v>166320</v>
      </c>
      <c r="L56">
        <v>148799.99999999997</v>
      </c>
      <c r="M56">
        <v>153840</v>
      </c>
      <c r="N56">
        <v>193440</v>
      </c>
      <c r="O56">
        <v>196320</v>
      </c>
      <c r="P56">
        <v>166320</v>
      </c>
      <c r="Q56">
        <f t="shared" si="0"/>
        <v>2012400</v>
      </c>
      <c r="R56">
        <f t="shared" si="1"/>
        <v>1.7812159781906374</v>
      </c>
    </row>
    <row r="57" spans="1:18" x14ac:dyDescent="0.25">
      <c r="A57" s="16" t="s">
        <v>66</v>
      </c>
      <c r="B57" s="15"/>
      <c r="C57" s="13">
        <v>275</v>
      </c>
      <c r="D57" s="13">
        <v>560</v>
      </c>
      <c r="E57" s="23">
        <v>70560</v>
      </c>
      <c r="F57" s="23">
        <v>63384</v>
      </c>
      <c r="G57" s="23">
        <v>90240</v>
      </c>
      <c r="H57" s="23">
        <v>31800</v>
      </c>
      <c r="I57" s="23">
        <v>31920</v>
      </c>
      <c r="J57" s="23">
        <v>31920</v>
      </c>
      <c r="K57" s="4">
        <v>70560</v>
      </c>
      <c r="L57">
        <v>63384</v>
      </c>
      <c r="M57">
        <v>90240</v>
      </c>
      <c r="N57">
        <v>70560</v>
      </c>
      <c r="O57">
        <v>63384</v>
      </c>
      <c r="P57">
        <v>90240</v>
      </c>
      <c r="Q57">
        <f t="shared" si="0"/>
        <v>768192</v>
      </c>
      <c r="R57">
        <f t="shared" si="1"/>
        <v>2.7934254545454547</v>
      </c>
    </row>
    <row r="58" spans="1:18" s="22" customFormat="1" x14ac:dyDescent="0.25">
      <c r="A58" s="18" t="s">
        <v>98</v>
      </c>
      <c r="B58" s="19"/>
      <c r="C58" s="23">
        <v>488</v>
      </c>
      <c r="D58" s="23"/>
      <c r="E58" s="23"/>
      <c r="F58" s="23"/>
      <c r="G58" s="23"/>
      <c r="H58" s="23"/>
      <c r="J58" s="19"/>
      <c r="K58" s="19"/>
      <c r="Q58">
        <f t="shared" si="0"/>
        <v>0</v>
      </c>
      <c r="R58">
        <f t="shared" si="1"/>
        <v>0</v>
      </c>
    </row>
    <row r="59" spans="1:18" x14ac:dyDescent="0.25">
      <c r="A59" s="16" t="s">
        <v>72</v>
      </c>
      <c r="B59" s="15"/>
      <c r="C59" s="11">
        <v>5724</v>
      </c>
      <c r="D59" s="15"/>
      <c r="E59" s="11">
        <f>'Sheet1 (2)'!E59*0.24*1000</f>
        <v>288960</v>
      </c>
      <c r="F59" s="11">
        <f>'Sheet1 (2)'!F59*0.24*1000</f>
        <v>265200</v>
      </c>
      <c r="G59" s="11">
        <f>'Sheet1 (2)'!G59*0.24*1000</f>
        <v>339360</v>
      </c>
      <c r="H59" s="11">
        <f>'Sheet1 (2)'!H59*0.24*1000</f>
        <v>392159.99999999994</v>
      </c>
      <c r="I59" s="11">
        <f>'Sheet1 (2)'!I59*0.24*1000</f>
        <v>426000</v>
      </c>
      <c r="J59" s="11">
        <f>'Sheet1 (2)'!J59*0.24*1000</f>
        <v>582000</v>
      </c>
      <c r="K59" s="4">
        <v>411120</v>
      </c>
      <c r="L59">
        <v>506640</v>
      </c>
      <c r="M59">
        <v>479760</v>
      </c>
      <c r="N59">
        <v>499440</v>
      </c>
      <c r="O59">
        <v>617760</v>
      </c>
      <c r="P59">
        <v>359040</v>
      </c>
      <c r="Q59">
        <f t="shared" si="0"/>
        <v>5167440</v>
      </c>
      <c r="R59">
        <f t="shared" si="1"/>
        <v>0.90276729559748425</v>
      </c>
    </row>
    <row r="60" spans="1:18" s="32" customFormat="1" x14ac:dyDescent="0.25">
      <c r="A60" s="28" t="s">
        <v>99</v>
      </c>
      <c r="B60" s="34">
        <v>4</v>
      </c>
      <c r="C60" s="31">
        <v>549</v>
      </c>
      <c r="D60" s="34"/>
      <c r="E60" s="31">
        <f>'Sheet1 (2)'!E60*0.24*1000</f>
        <v>205440</v>
      </c>
      <c r="F60" s="31">
        <f>'Sheet1 (2)'!F60*0.24*1000</f>
        <v>211920</v>
      </c>
      <c r="G60" s="31">
        <f>'Sheet1 (2)'!G60*0.24*1000</f>
        <v>276960</v>
      </c>
      <c r="H60" s="31">
        <f>'Sheet1 (2)'!H60*0.24*1000</f>
        <v>287280</v>
      </c>
      <c r="I60" s="31">
        <f>'Sheet1 (2)'!I60*0.24*1000</f>
        <v>326640</v>
      </c>
      <c r="J60" s="31">
        <f>'Sheet1 (2)'!J60*0.24*1000</f>
        <v>431039.99999999994</v>
      </c>
      <c r="K60" s="31">
        <f>'Sheet1 (2)'!K60*0.24*1000</f>
        <v>339599.99999999994</v>
      </c>
      <c r="L60" s="31">
        <f>'Sheet1 (2)'!L60*0.24*1000</f>
        <v>308159.99999999994</v>
      </c>
      <c r="M60" s="32">
        <v>287280</v>
      </c>
      <c r="N60" s="32">
        <v>326640</v>
      </c>
      <c r="O60" s="32">
        <v>431039.99999999994</v>
      </c>
      <c r="P60" s="32">
        <v>339599.99999999994</v>
      </c>
      <c r="Q60" s="33">
        <v>308159.99999999994</v>
      </c>
      <c r="R60" s="33">
        <f t="shared" si="1"/>
        <v>0.56131147540983595</v>
      </c>
    </row>
    <row r="61" spans="1:18" x14ac:dyDescent="0.25">
      <c r="A61" s="16" t="s">
        <v>74</v>
      </c>
      <c r="B61" s="15"/>
      <c r="C61" s="13">
        <v>342.01</v>
      </c>
      <c r="D61" s="15"/>
      <c r="E61" s="13">
        <f>'Sheet1 (2)'!E61*0.24*1000</f>
        <v>72240</v>
      </c>
      <c r="F61" s="13">
        <f>'Sheet1 (2)'!F61*0.24*1000</f>
        <v>66240</v>
      </c>
      <c r="G61" s="13">
        <f>'Sheet1 (2)'!G61*0.24*1000</f>
        <v>88560</v>
      </c>
      <c r="H61" s="13">
        <f>'Sheet1 (2)'!H61*0.24*1000</f>
        <v>90479.999999999985</v>
      </c>
      <c r="I61" s="13">
        <f>'Sheet1 (2)'!I61*0.24*1000</f>
        <v>87119.999999999985</v>
      </c>
      <c r="J61" s="13">
        <f>'Sheet1 (2)'!J61*0.24*1000</f>
        <v>112800</v>
      </c>
      <c r="K61" s="4">
        <v>107153.52</v>
      </c>
      <c r="L61">
        <v>118239.6</v>
      </c>
      <c r="M61">
        <v>144499.20000000001</v>
      </c>
      <c r="N61">
        <v>107153.52</v>
      </c>
      <c r="O61">
        <v>118239.6</v>
      </c>
      <c r="P61">
        <v>144499.20000000001</v>
      </c>
      <c r="Q61">
        <f t="shared" si="0"/>
        <v>1257224.6400000001</v>
      </c>
      <c r="R61">
        <f t="shared" si="1"/>
        <v>3.6759879535686095</v>
      </c>
    </row>
    <row r="62" spans="1:18" x14ac:dyDescent="0.25">
      <c r="A62" s="16" t="s">
        <v>35</v>
      </c>
      <c r="B62" s="15"/>
      <c r="C62" s="13">
        <v>65.22</v>
      </c>
      <c r="D62" s="15"/>
      <c r="E62" s="13">
        <f>'Sheet1 (2)'!E62*0.24*1000</f>
        <v>17373.599999999999</v>
      </c>
      <c r="F62" s="13">
        <f>'Sheet1 (2)'!F62*0.24*1000</f>
        <v>16271.999999999998</v>
      </c>
      <c r="G62" s="13">
        <f>'Sheet1 (2)'!G62*0.24*1000</f>
        <v>20044.8</v>
      </c>
      <c r="H62" s="13">
        <f>'Sheet1 (2)'!H62*0.24*1000</f>
        <v>19257.599999999995</v>
      </c>
      <c r="I62" s="13">
        <f>'Sheet1 (2)'!I62*0.24*1000</f>
        <v>20030.399999999998</v>
      </c>
      <c r="J62" s="13">
        <f>'Sheet1 (2)'!J62*0.24*1000</f>
        <v>21859.199999999997</v>
      </c>
      <c r="K62" s="4">
        <v>17583.84</v>
      </c>
      <c r="L62">
        <v>17334.240000000002</v>
      </c>
      <c r="M62">
        <v>18532.8</v>
      </c>
      <c r="N62" s="27">
        <v>20981.759999999998</v>
      </c>
      <c r="O62">
        <v>9684.24</v>
      </c>
      <c r="P62">
        <v>11594.16</v>
      </c>
      <c r="Q62">
        <f t="shared" si="0"/>
        <v>210548.63999999996</v>
      </c>
      <c r="R62">
        <f t="shared" si="1"/>
        <v>3.2282833486660527</v>
      </c>
    </row>
    <row r="63" spans="1:18" s="22" customFormat="1" x14ac:dyDescent="0.25">
      <c r="A63" s="18" t="s">
        <v>100</v>
      </c>
      <c r="B63" s="19"/>
      <c r="C63" s="23">
        <v>300</v>
      </c>
      <c r="D63" s="19"/>
      <c r="E63" s="23">
        <v>67401.320000000007</v>
      </c>
      <c r="F63" s="23">
        <v>67401.320000000007</v>
      </c>
      <c r="G63" s="23">
        <v>67401.320000000007</v>
      </c>
      <c r="H63" s="23">
        <v>67401.320000000007</v>
      </c>
      <c r="I63" s="22">
        <v>67401.320000000007</v>
      </c>
      <c r="J63" s="23">
        <v>67401.320000000007</v>
      </c>
      <c r="K63" s="19">
        <v>67401.320000000007</v>
      </c>
      <c r="L63" s="22">
        <v>67401.320000000007</v>
      </c>
      <c r="M63" s="22">
        <v>67401.320000000007</v>
      </c>
      <c r="N63" s="22">
        <v>67401.320000000007</v>
      </c>
      <c r="O63" s="22">
        <v>67401.320000000007</v>
      </c>
      <c r="P63" s="22">
        <v>67401.320000000007</v>
      </c>
      <c r="Q63">
        <f t="shared" si="0"/>
        <v>808815.84000000032</v>
      </c>
      <c r="R63">
        <f t="shared" si="1"/>
        <v>2.6960528000000008</v>
      </c>
    </row>
    <row r="64" spans="1:18" s="22" customFormat="1" x14ac:dyDescent="0.25">
      <c r="A64" s="18" t="s">
        <v>101</v>
      </c>
      <c r="B64" s="19">
        <v>29.85</v>
      </c>
      <c r="C64" s="23">
        <v>260.94</v>
      </c>
      <c r="D64" s="19">
        <v>9.2100000000000009</v>
      </c>
      <c r="E64" s="23">
        <v>78412.47</v>
      </c>
      <c r="F64" s="23">
        <v>78412.47</v>
      </c>
      <c r="G64" s="23">
        <v>78412.47</v>
      </c>
      <c r="H64" s="23">
        <v>78412.47</v>
      </c>
      <c r="I64" s="22">
        <v>78412.47</v>
      </c>
      <c r="J64" s="23">
        <v>78412.47</v>
      </c>
      <c r="K64" s="19">
        <v>78412.47</v>
      </c>
      <c r="L64" s="22">
        <v>78412.47</v>
      </c>
      <c r="M64" s="22">
        <v>78412.47</v>
      </c>
      <c r="N64" s="22">
        <v>78412.47</v>
      </c>
      <c r="O64" s="22">
        <v>78412.47</v>
      </c>
      <c r="P64" s="22">
        <v>78412.47</v>
      </c>
      <c r="Q64">
        <f t="shared" si="0"/>
        <v>940949.63999999978</v>
      </c>
      <c r="R64">
        <f t="shared" si="1"/>
        <v>3.605999999999999</v>
      </c>
    </row>
    <row r="65" spans="1:18" s="22" customFormat="1" x14ac:dyDescent="0.25">
      <c r="A65" s="18" t="s">
        <v>102</v>
      </c>
      <c r="B65" s="19">
        <v>3.98</v>
      </c>
      <c r="C65" s="23">
        <v>34.79</v>
      </c>
      <c r="D65" s="19">
        <v>1.23</v>
      </c>
      <c r="E65" s="23">
        <v>10454</v>
      </c>
      <c r="F65" s="23">
        <v>10454</v>
      </c>
      <c r="G65" s="23">
        <v>10454</v>
      </c>
      <c r="H65" s="23">
        <v>10454</v>
      </c>
      <c r="I65" s="22">
        <v>10454</v>
      </c>
      <c r="J65" s="23">
        <v>10454</v>
      </c>
      <c r="K65" s="19">
        <v>10454</v>
      </c>
      <c r="L65" s="22">
        <v>10454</v>
      </c>
      <c r="M65" s="22">
        <v>10454</v>
      </c>
      <c r="N65" s="22">
        <v>10454</v>
      </c>
      <c r="O65" s="22">
        <v>10454</v>
      </c>
      <c r="P65" s="22">
        <v>10454</v>
      </c>
      <c r="Q65">
        <f t="shared" si="0"/>
        <v>125448</v>
      </c>
      <c r="R65">
        <f t="shared" si="1"/>
        <v>3.6058637539522853</v>
      </c>
    </row>
    <row r="66" spans="1:18" x14ac:dyDescent="0.25">
      <c r="A66" s="16" t="s">
        <v>37</v>
      </c>
      <c r="B66" s="13">
        <v>536.35</v>
      </c>
      <c r="C66" s="11">
        <v>1453.59</v>
      </c>
      <c r="D66" s="15"/>
      <c r="E66" s="13">
        <f>'Sheet1 (2)'!E66*0.24*1000</f>
        <v>195722.4</v>
      </c>
      <c r="F66" s="13">
        <f>'Sheet1 (2)'!F66*0.24*1000</f>
        <v>184658.39999999997</v>
      </c>
      <c r="G66" s="13">
        <f>'Sheet1 (2)'!G66*0.24*1000</f>
        <v>245678.4</v>
      </c>
      <c r="H66" s="13">
        <f>'Sheet1 (2)'!H66*0.24*1000</f>
        <v>235195.2</v>
      </c>
      <c r="I66" s="13">
        <f>'Sheet1 (2)'!I66*0.24*1000</f>
        <v>279180</v>
      </c>
      <c r="J66" s="13">
        <f>'Sheet1 (2)'!J66*0.24*1000</f>
        <v>395671.2</v>
      </c>
      <c r="K66" s="4">
        <v>282932.40000000002</v>
      </c>
      <c r="L66">
        <v>365314.56</v>
      </c>
      <c r="M66">
        <v>407786.88</v>
      </c>
      <c r="N66">
        <v>282932.40000000002</v>
      </c>
      <c r="O66">
        <v>365314.56</v>
      </c>
      <c r="P66">
        <v>407786.88</v>
      </c>
      <c r="Q66">
        <f t="shared" si="0"/>
        <v>3648173.28</v>
      </c>
      <c r="R66">
        <f t="shared" si="1"/>
        <v>2.5097677336800612</v>
      </c>
    </row>
    <row r="67" spans="1:18" s="22" customFormat="1" x14ac:dyDescent="0.25">
      <c r="A67" s="18" t="s">
        <v>103</v>
      </c>
      <c r="B67" s="23"/>
      <c r="C67" s="20">
        <v>327</v>
      </c>
      <c r="D67" s="19"/>
      <c r="E67" s="23">
        <v>136080</v>
      </c>
      <c r="F67" s="23">
        <v>146640</v>
      </c>
      <c r="G67" s="20">
        <v>130080</v>
      </c>
      <c r="H67" s="23">
        <v>135072</v>
      </c>
      <c r="I67" s="21">
        <v>98044.800000000003</v>
      </c>
      <c r="J67" s="20">
        <v>156496.79999999999</v>
      </c>
      <c r="K67" s="19">
        <v>131256</v>
      </c>
      <c r="L67" s="22">
        <v>118825.2</v>
      </c>
      <c r="M67" s="22">
        <v>110544</v>
      </c>
      <c r="N67" s="22">
        <v>131256</v>
      </c>
      <c r="O67" s="22">
        <v>118825.2</v>
      </c>
      <c r="P67" s="22">
        <v>110544</v>
      </c>
      <c r="Q67">
        <f t="shared" si="0"/>
        <v>1523664</v>
      </c>
      <c r="R67">
        <f t="shared" si="1"/>
        <v>4.6595229357798162</v>
      </c>
    </row>
    <row r="68" spans="1:18" s="22" customFormat="1" x14ac:dyDescent="0.25">
      <c r="A68" s="18" t="s">
        <v>104</v>
      </c>
      <c r="B68" s="23">
        <v>283</v>
      </c>
      <c r="C68" s="20">
        <v>2752</v>
      </c>
      <c r="D68" s="19"/>
      <c r="E68" s="23">
        <v>949917</v>
      </c>
      <c r="F68" s="23">
        <v>949917</v>
      </c>
      <c r="G68" s="23">
        <v>949917</v>
      </c>
      <c r="H68" s="23">
        <v>949917</v>
      </c>
      <c r="I68" s="23">
        <v>949917</v>
      </c>
      <c r="J68" s="23">
        <v>949917</v>
      </c>
      <c r="K68" s="23">
        <v>949917</v>
      </c>
      <c r="L68" s="23">
        <v>949917</v>
      </c>
      <c r="M68" s="23">
        <v>949917</v>
      </c>
      <c r="N68" s="23">
        <v>949917</v>
      </c>
      <c r="O68" s="23">
        <v>949917</v>
      </c>
      <c r="P68" s="23">
        <v>949917</v>
      </c>
      <c r="Q68">
        <f t="shared" si="0"/>
        <v>11399004</v>
      </c>
      <c r="R68">
        <f t="shared" si="1"/>
        <v>4.142079941860465</v>
      </c>
    </row>
    <row r="69" spans="1:18" s="22" customFormat="1" x14ac:dyDescent="0.25">
      <c r="A69" s="18" t="s">
        <v>105</v>
      </c>
      <c r="B69" s="23">
        <v>768</v>
      </c>
      <c r="C69" s="20">
        <v>416</v>
      </c>
      <c r="D69" s="19">
        <v>32</v>
      </c>
      <c r="E69" s="23">
        <v>114333</v>
      </c>
      <c r="F69" s="23">
        <v>114333</v>
      </c>
      <c r="G69" s="20">
        <v>114333</v>
      </c>
      <c r="H69" s="23">
        <v>114333</v>
      </c>
      <c r="I69" s="21">
        <v>114333</v>
      </c>
      <c r="J69" s="20">
        <v>114333</v>
      </c>
      <c r="K69" s="19">
        <v>114333</v>
      </c>
      <c r="L69" s="22">
        <v>114333</v>
      </c>
      <c r="M69" s="22">
        <v>114333</v>
      </c>
      <c r="N69" s="22">
        <v>114333</v>
      </c>
      <c r="O69" s="22">
        <v>114333</v>
      </c>
      <c r="P69" s="22">
        <v>114333</v>
      </c>
      <c r="Q69">
        <f t="shared" si="0"/>
        <v>1371996</v>
      </c>
      <c r="R69">
        <f t="shared" si="1"/>
        <v>3.2980673076923077</v>
      </c>
    </row>
    <row r="70" spans="1:18" x14ac:dyDescent="0.25">
      <c r="A70" s="16" t="s">
        <v>23</v>
      </c>
      <c r="B70" s="13">
        <v>29.77</v>
      </c>
      <c r="C70" s="13">
        <v>319.75</v>
      </c>
      <c r="D70" s="15"/>
      <c r="E70" s="13">
        <f>'Sheet1 (2)'!E70*0.24*1000</f>
        <v>55761.599999999999</v>
      </c>
      <c r="F70" s="13">
        <f>'Sheet1 (2)'!F70*0.24*1000</f>
        <v>56131.199999999997</v>
      </c>
      <c r="G70" s="13">
        <f>'Sheet1 (2)'!G70*0.24*1000</f>
        <v>66364.799999999988</v>
      </c>
      <c r="H70" s="13">
        <f>'Sheet1 (2)'!H70*0.24*1000</f>
        <v>70864.799999999988</v>
      </c>
      <c r="I70" s="13">
        <f>'Sheet1 (2)'!I70*0.24*1000</f>
        <v>83817.600000000006</v>
      </c>
      <c r="J70" s="13">
        <f>'Sheet1 (2)'!J70*0.24*1000</f>
        <v>99844.799999999988</v>
      </c>
      <c r="K70" s="4">
        <v>55761.599999999999</v>
      </c>
      <c r="L70">
        <v>56131.199999999997</v>
      </c>
      <c r="M70">
        <v>66364.799999999988</v>
      </c>
      <c r="N70">
        <v>70864.799999999988</v>
      </c>
      <c r="O70">
        <v>83817.600000000006</v>
      </c>
      <c r="P70">
        <v>99844.799999999988</v>
      </c>
      <c r="Q70">
        <f t="shared" si="0"/>
        <v>865569.59999999986</v>
      </c>
      <c r="R70">
        <f t="shared" si="1"/>
        <v>2.7070198592650505</v>
      </c>
    </row>
    <row r="71" spans="1:18" x14ac:dyDescent="0.25">
      <c r="A71" s="16" t="s">
        <v>27</v>
      </c>
      <c r="B71" s="13">
        <v>44.2</v>
      </c>
      <c r="C71" s="13">
        <v>254.7</v>
      </c>
      <c r="D71" s="15"/>
      <c r="E71" s="13">
        <f>'Sheet1 (2)'!E71*0.24*1000</f>
        <v>44080.799999999996</v>
      </c>
      <c r="F71" s="13">
        <f>'Sheet1 (2)'!F71*0.24*1000</f>
        <v>53724</v>
      </c>
      <c r="G71" s="13">
        <f>'Sheet1 (2)'!G71*0.24*1000</f>
        <v>65268</v>
      </c>
      <c r="H71" s="13">
        <f>'Sheet1 (2)'!H71*0.24*1000</f>
        <v>56191.199999999997</v>
      </c>
      <c r="I71" s="13">
        <f>'Sheet1 (2)'!I71*0.24*1000</f>
        <v>53011.199999999997</v>
      </c>
      <c r="J71" s="13">
        <f>'Sheet1 (2)'!J71*0.24*1000</f>
        <v>69362.399999999994</v>
      </c>
      <c r="K71" s="4">
        <v>44080.799999999996</v>
      </c>
      <c r="L71">
        <v>53724</v>
      </c>
      <c r="M71">
        <v>65268</v>
      </c>
      <c r="N71">
        <v>56191.199999999997</v>
      </c>
      <c r="O71">
        <v>53011.199999999997</v>
      </c>
      <c r="P71">
        <v>69362.399999999994</v>
      </c>
      <c r="Q71">
        <f t="shared" si="0"/>
        <v>683275.2</v>
      </c>
      <c r="R71">
        <f t="shared" si="1"/>
        <v>2.6826666666666665</v>
      </c>
    </row>
    <row r="72" spans="1:18" s="22" customFormat="1" x14ac:dyDescent="0.25">
      <c r="A72" s="18" t="s">
        <v>106</v>
      </c>
      <c r="B72" s="23">
        <v>759.92</v>
      </c>
      <c r="C72" s="23">
        <v>5094.4799999999996</v>
      </c>
      <c r="D72" s="19"/>
      <c r="E72" s="23">
        <v>2057733.6</v>
      </c>
      <c r="F72" s="23">
        <v>1715479.2</v>
      </c>
      <c r="G72" s="23">
        <v>1745157.6</v>
      </c>
      <c r="H72" s="23">
        <v>1698962.4</v>
      </c>
      <c r="I72" s="23">
        <v>1530998.4</v>
      </c>
      <c r="J72" s="23">
        <v>1729531.2</v>
      </c>
      <c r="K72" s="19">
        <v>1698962.4</v>
      </c>
      <c r="L72" s="22">
        <v>1530998.4</v>
      </c>
      <c r="M72" s="22">
        <v>1729531.2</v>
      </c>
      <c r="N72" s="22">
        <v>1698962.4</v>
      </c>
      <c r="O72" s="22">
        <v>1530998.4</v>
      </c>
      <c r="P72" s="22">
        <v>1729531.2</v>
      </c>
      <c r="Q72">
        <f t="shared" si="0"/>
        <v>20396846.399999999</v>
      </c>
      <c r="R72">
        <f t="shared" si="1"/>
        <v>4.0037150798511325</v>
      </c>
    </row>
    <row r="73" spans="1:18" x14ac:dyDescent="0.25">
      <c r="A73" s="28" t="s">
        <v>24</v>
      </c>
      <c r="B73" s="13">
        <v>100</v>
      </c>
      <c r="C73" s="13">
        <v>399</v>
      </c>
      <c r="D73" s="15"/>
      <c r="E73" s="13">
        <f>'Sheet1 (2)'!E73*0.24*1000</f>
        <v>81600</v>
      </c>
      <c r="F73" s="13">
        <f>'Sheet1 (2)'!F73*0.24*1000</f>
        <v>93840</v>
      </c>
      <c r="G73" s="13">
        <f>'Sheet1 (2)'!G73*0.24*1000</f>
        <v>118800</v>
      </c>
      <c r="H73" s="13">
        <f>'Sheet1 (2)'!H73*0.24*1000</f>
        <v>133440</v>
      </c>
      <c r="I73" s="13">
        <f>'Sheet1 (2)'!I73*0.24*1000</f>
        <v>146160</v>
      </c>
      <c r="J73" s="13">
        <f>'Sheet1 (2)'!J73*0.24*1000</f>
        <v>83759.999999999985</v>
      </c>
      <c r="K73" s="4">
        <v>81600</v>
      </c>
      <c r="L73">
        <v>93840</v>
      </c>
      <c r="M73">
        <v>118800</v>
      </c>
      <c r="N73">
        <v>133440</v>
      </c>
      <c r="O73">
        <v>146160</v>
      </c>
      <c r="P73">
        <v>83759.999999999985</v>
      </c>
      <c r="Q73">
        <f t="shared" si="0"/>
        <v>1315200</v>
      </c>
      <c r="R73">
        <f t="shared" si="1"/>
        <v>3.2962406015037597</v>
      </c>
    </row>
    <row r="74" spans="1:18" s="22" customFormat="1" x14ac:dyDescent="0.25">
      <c r="A74" s="18" t="s">
        <v>107</v>
      </c>
      <c r="B74" s="23">
        <v>34.83</v>
      </c>
      <c r="C74" s="23">
        <v>304.42</v>
      </c>
      <c r="D74" s="19">
        <v>10.75</v>
      </c>
      <c r="E74" s="23">
        <v>91478.21</v>
      </c>
      <c r="F74" s="23">
        <v>91478.21</v>
      </c>
      <c r="G74" s="23">
        <v>91478.21</v>
      </c>
      <c r="H74" s="23">
        <v>91478.21</v>
      </c>
      <c r="I74" s="22">
        <v>91478.21</v>
      </c>
      <c r="J74" s="23">
        <v>91478.21</v>
      </c>
      <c r="K74" s="19">
        <v>91478.21</v>
      </c>
      <c r="L74" s="22">
        <v>91478.21</v>
      </c>
      <c r="M74" s="22">
        <v>91478.21</v>
      </c>
      <c r="N74" s="22">
        <v>91478.21</v>
      </c>
      <c r="O74" s="22">
        <v>91478.21</v>
      </c>
      <c r="P74" s="22">
        <v>91478.21</v>
      </c>
      <c r="Q74">
        <f t="shared" ref="Q74:Q119" si="2">SUM(E74:P74)</f>
        <v>1097738.5199999998</v>
      </c>
      <c r="R74">
        <f t="shared" ref="R74:R121" si="3">Q74/C74/1000</f>
        <v>3.605999999999999</v>
      </c>
    </row>
    <row r="75" spans="1:18" s="22" customFormat="1" x14ac:dyDescent="0.25">
      <c r="A75" s="18" t="s">
        <v>108</v>
      </c>
      <c r="B75" s="23"/>
      <c r="C75" s="23"/>
      <c r="D75" s="19"/>
      <c r="E75" s="23"/>
      <c r="F75" s="23"/>
      <c r="G75" s="23"/>
      <c r="H75" s="23"/>
      <c r="J75" s="23"/>
      <c r="K75" s="19"/>
      <c r="Q75">
        <f t="shared" si="2"/>
        <v>0</v>
      </c>
      <c r="R75" t="e">
        <f t="shared" si="3"/>
        <v>#DIV/0!</v>
      </c>
    </row>
    <row r="76" spans="1:18" s="22" customFormat="1" x14ac:dyDescent="0.25">
      <c r="A76" s="18" t="s">
        <v>109</v>
      </c>
      <c r="B76" s="23"/>
      <c r="C76" s="23">
        <v>1846.27</v>
      </c>
      <c r="D76" s="19"/>
      <c r="E76" s="23">
        <v>277155.36</v>
      </c>
      <c r="F76" s="23">
        <v>469826.16</v>
      </c>
      <c r="G76" s="23">
        <v>386725.92</v>
      </c>
      <c r="H76" s="23">
        <v>398848.56</v>
      </c>
      <c r="I76" s="22">
        <v>270510.96000000002</v>
      </c>
      <c r="J76" s="23">
        <v>346127.52</v>
      </c>
      <c r="K76" s="19">
        <v>430995.6</v>
      </c>
      <c r="L76" s="22">
        <v>453783.84</v>
      </c>
      <c r="M76" s="22">
        <v>366795.12</v>
      </c>
      <c r="N76" s="22">
        <v>430995.6</v>
      </c>
      <c r="O76" s="22">
        <v>453783.84</v>
      </c>
      <c r="P76" s="22">
        <v>366795.12</v>
      </c>
      <c r="Q76">
        <f t="shared" si="2"/>
        <v>4652343.6000000006</v>
      </c>
      <c r="R76">
        <f t="shared" si="3"/>
        <v>2.5198609087511583</v>
      </c>
    </row>
    <row r="77" spans="1:18" x14ac:dyDescent="0.25">
      <c r="A77" s="16" t="s">
        <v>55</v>
      </c>
      <c r="B77" s="15"/>
      <c r="C77" s="11">
        <v>3215.73</v>
      </c>
      <c r="D77" s="15"/>
      <c r="E77" s="13">
        <f>'Sheet1 (2)'!E77*0.24*1000</f>
        <v>208751.99999999997</v>
      </c>
      <c r="F77" s="13">
        <f>'Sheet1 (2)'!F77*0.24*1000</f>
        <v>207079.2</v>
      </c>
      <c r="G77" s="13">
        <f>'Sheet1 (2)'!G77*0.24*1000</f>
        <v>220953.60000000001</v>
      </c>
      <c r="H77" s="19">
        <v>362584.8</v>
      </c>
      <c r="I77" s="22">
        <v>296071.2</v>
      </c>
      <c r="J77" s="19">
        <v>389258.4</v>
      </c>
      <c r="K77" s="4">
        <v>387816</v>
      </c>
      <c r="L77">
        <v>433300.8</v>
      </c>
      <c r="M77">
        <v>398527.2</v>
      </c>
      <c r="N77">
        <v>387816</v>
      </c>
      <c r="O77">
        <v>433300.8</v>
      </c>
      <c r="P77">
        <v>398527.2</v>
      </c>
      <c r="Q77">
        <f t="shared" si="2"/>
        <v>4123987.1999999997</v>
      </c>
      <c r="R77">
        <f t="shared" si="3"/>
        <v>1.2824419960631022</v>
      </c>
    </row>
    <row r="78" spans="1:18" s="22" customFormat="1" x14ac:dyDescent="0.25">
      <c r="A78" s="18" t="s">
        <v>110</v>
      </c>
      <c r="B78" s="19"/>
      <c r="C78" s="20">
        <v>242</v>
      </c>
      <c r="D78" s="19"/>
      <c r="E78" s="23">
        <v>37680</v>
      </c>
      <c r="F78" s="23">
        <v>61680</v>
      </c>
      <c r="G78" s="23">
        <v>64800</v>
      </c>
      <c r="H78" s="19">
        <v>33120</v>
      </c>
      <c r="I78" s="22">
        <v>54720</v>
      </c>
      <c r="J78" s="19">
        <v>69120</v>
      </c>
      <c r="K78" s="19">
        <v>93360</v>
      </c>
      <c r="L78" s="22">
        <v>100800</v>
      </c>
      <c r="M78" s="22">
        <v>99840</v>
      </c>
      <c r="N78" s="22">
        <v>93360</v>
      </c>
      <c r="O78" s="22">
        <v>100800</v>
      </c>
      <c r="P78" s="22">
        <v>99840</v>
      </c>
      <c r="Q78">
        <f t="shared" si="2"/>
        <v>909120</v>
      </c>
      <c r="R78">
        <f t="shared" si="3"/>
        <v>3.7566942148760329</v>
      </c>
    </row>
    <row r="79" spans="1:18" x14ac:dyDescent="0.25">
      <c r="A79" s="16" t="s">
        <v>59</v>
      </c>
      <c r="B79" s="15"/>
      <c r="C79" s="11">
        <v>3105</v>
      </c>
      <c r="D79" s="15"/>
      <c r="E79" s="11">
        <f>'Sheet1 (2)'!E79*0.24*1000</f>
        <v>430560</v>
      </c>
      <c r="F79" s="11">
        <f>'Sheet1 (2)'!F79*0.24*1000</f>
        <v>401280</v>
      </c>
      <c r="G79" s="11">
        <f>'Sheet1 (2)'!G79*0.24*1000</f>
        <v>486240</v>
      </c>
      <c r="H79" s="20">
        <v>430560</v>
      </c>
      <c r="I79" s="20">
        <v>401280</v>
      </c>
      <c r="J79" s="20">
        <v>486240</v>
      </c>
      <c r="K79" s="4">
        <v>430560</v>
      </c>
      <c r="L79">
        <v>401280</v>
      </c>
      <c r="M79">
        <v>486240</v>
      </c>
      <c r="N79">
        <v>430560</v>
      </c>
      <c r="O79">
        <v>401280</v>
      </c>
      <c r="P79">
        <v>486240</v>
      </c>
      <c r="Q79">
        <f t="shared" si="2"/>
        <v>5272320</v>
      </c>
      <c r="R79">
        <f t="shared" si="3"/>
        <v>1.6980096618357488</v>
      </c>
    </row>
    <row r="80" spans="1:18" x14ac:dyDescent="0.25">
      <c r="A80" s="16" t="s">
        <v>28</v>
      </c>
      <c r="B80" s="13">
        <v>230</v>
      </c>
      <c r="C80" s="11">
        <v>1810</v>
      </c>
      <c r="D80" s="15"/>
      <c r="E80" s="11">
        <f>'Sheet1 (2)'!E80*0.24*1000</f>
        <v>532079.99999999988</v>
      </c>
      <c r="F80" s="11">
        <f>'Sheet1 (2)'!F80*0.24*1000</f>
        <v>531840</v>
      </c>
      <c r="G80" s="11">
        <f>'Sheet1 (2)'!G80*0.24*1000</f>
        <v>586800</v>
      </c>
      <c r="H80" s="11">
        <f>'Sheet1 (2)'!H80*0.24*1000</f>
        <v>669360</v>
      </c>
      <c r="I80" s="11">
        <f>'Sheet1 (2)'!I80*0.24*1000</f>
        <v>582720</v>
      </c>
      <c r="J80" s="11">
        <f>'Sheet1 (2)'!J80*0.24*1000</f>
        <v>956880</v>
      </c>
      <c r="K80" s="4">
        <v>532079.99999999988</v>
      </c>
      <c r="L80">
        <v>531840</v>
      </c>
      <c r="M80">
        <v>586800</v>
      </c>
      <c r="N80">
        <v>669360</v>
      </c>
      <c r="O80">
        <v>582720</v>
      </c>
      <c r="P80">
        <v>956880</v>
      </c>
      <c r="Q80">
        <f t="shared" si="2"/>
        <v>7719360</v>
      </c>
      <c r="R80">
        <f t="shared" si="3"/>
        <v>4.2648397790055252</v>
      </c>
    </row>
    <row r="81" spans="1:18" s="22" customFormat="1" x14ac:dyDescent="0.25">
      <c r="A81" s="18" t="s">
        <v>111</v>
      </c>
      <c r="B81" s="23">
        <v>167.36</v>
      </c>
      <c r="C81" s="20">
        <v>1463</v>
      </c>
      <c r="D81" s="19">
        <v>51.64</v>
      </c>
      <c r="E81" s="20">
        <v>439631</v>
      </c>
      <c r="F81" s="20">
        <v>439631</v>
      </c>
      <c r="G81" s="20">
        <v>439631</v>
      </c>
      <c r="H81" s="20">
        <v>439631</v>
      </c>
      <c r="I81" s="20">
        <v>439631</v>
      </c>
      <c r="J81" s="20">
        <v>439631</v>
      </c>
      <c r="K81" s="19">
        <v>439631</v>
      </c>
      <c r="L81" s="22">
        <v>439631</v>
      </c>
      <c r="M81" s="22">
        <v>439631</v>
      </c>
      <c r="N81" s="22">
        <v>439631</v>
      </c>
      <c r="O81" s="22">
        <v>439631</v>
      </c>
      <c r="P81" s="22">
        <v>439631</v>
      </c>
      <c r="Q81">
        <f t="shared" si="2"/>
        <v>5275572</v>
      </c>
      <c r="R81">
        <f t="shared" si="3"/>
        <v>3.6059958988380041</v>
      </c>
    </row>
    <row r="82" spans="1:18" x14ac:dyDescent="0.25">
      <c r="A82" s="16" t="s">
        <v>29</v>
      </c>
      <c r="B82" s="13">
        <v>182</v>
      </c>
      <c r="C82" s="13">
        <v>120</v>
      </c>
      <c r="D82" s="15"/>
      <c r="E82" s="11">
        <f>'Sheet1 (2)'!E82*0.24*1000</f>
        <v>2687.9999999999995</v>
      </c>
      <c r="F82" s="11">
        <f>'Sheet1 (2)'!F82*0.24*1000</f>
        <v>3120</v>
      </c>
      <c r="G82" s="11">
        <f>'Sheet1 (2)'!G82*0.24*1000</f>
        <v>2721.6</v>
      </c>
      <c r="H82" s="11">
        <f>'Sheet1 (2)'!H82*0.24*1000</f>
        <v>3211.2000000000003</v>
      </c>
      <c r="I82" s="11">
        <f>'Sheet1 (2)'!I82*0.24*1000</f>
        <v>3096</v>
      </c>
      <c r="J82" s="11">
        <f>'Sheet1 (2)'!J82*0.24*1000</f>
        <v>3129.5999999999995</v>
      </c>
      <c r="K82" s="4">
        <v>2687.9999999999995</v>
      </c>
      <c r="L82">
        <v>3120</v>
      </c>
      <c r="M82">
        <v>2721.6</v>
      </c>
      <c r="N82">
        <v>3211.2000000000003</v>
      </c>
      <c r="O82">
        <v>3096</v>
      </c>
      <c r="P82">
        <v>3129.5999999999995</v>
      </c>
      <c r="Q82">
        <f t="shared" si="2"/>
        <v>35932.799999999996</v>
      </c>
      <c r="R82">
        <f t="shared" si="3"/>
        <v>0.29943999999999993</v>
      </c>
    </row>
    <row r="83" spans="1:18" x14ac:dyDescent="0.25">
      <c r="A83" s="16" t="s">
        <v>25</v>
      </c>
      <c r="B83" s="13">
        <v>28</v>
      </c>
      <c r="C83" s="13">
        <v>162</v>
      </c>
      <c r="D83" s="15"/>
      <c r="E83" s="11">
        <f>'Sheet1 (2)'!E83*0.24*1000</f>
        <v>33187.199999999997</v>
      </c>
      <c r="F83" s="11">
        <f>'Sheet1 (2)'!F83*0.24*1000</f>
        <v>36273.599999999991</v>
      </c>
      <c r="G83" s="11">
        <f>'Sheet1 (2)'!G83*0.24*1000</f>
        <v>33933.599999999999</v>
      </c>
      <c r="H83" s="11">
        <f>'Sheet1 (2)'!H83*0.24*1000</f>
        <v>35589.599999999999</v>
      </c>
      <c r="I83" s="11">
        <f>'Sheet1 (2)'!I83*0.24*1000</f>
        <v>34080</v>
      </c>
      <c r="J83" s="11">
        <f>'Sheet1 (2)'!J83*0.24*1000</f>
        <v>32159.999999999996</v>
      </c>
      <c r="K83" s="4">
        <v>33187.199999999997</v>
      </c>
      <c r="L83">
        <v>36273.599999999991</v>
      </c>
      <c r="M83">
        <v>33933.599999999999</v>
      </c>
      <c r="N83">
        <v>35589.599999999999</v>
      </c>
      <c r="O83">
        <v>34080</v>
      </c>
      <c r="P83">
        <v>32159.999999999996</v>
      </c>
      <c r="Q83">
        <f t="shared" si="2"/>
        <v>410447.99999999994</v>
      </c>
      <c r="R83">
        <f t="shared" si="3"/>
        <v>2.5336296296296292</v>
      </c>
    </row>
    <row r="84" spans="1:18" s="22" customFormat="1" x14ac:dyDescent="0.25">
      <c r="A84" s="18" t="s">
        <v>112</v>
      </c>
      <c r="B84" s="23">
        <v>24.28</v>
      </c>
      <c r="C84" s="23">
        <v>212.23</v>
      </c>
      <c r="D84" s="19">
        <v>7.49</v>
      </c>
      <c r="E84" s="23">
        <v>63775</v>
      </c>
      <c r="F84" s="23">
        <v>63775</v>
      </c>
      <c r="G84" s="23">
        <v>63775</v>
      </c>
      <c r="H84" s="23">
        <v>63775</v>
      </c>
      <c r="I84" s="22">
        <v>63775</v>
      </c>
      <c r="J84" s="23">
        <v>63775</v>
      </c>
      <c r="K84" s="19">
        <v>63775</v>
      </c>
      <c r="L84" s="22">
        <v>63775</v>
      </c>
      <c r="M84" s="22">
        <v>63775</v>
      </c>
      <c r="N84" s="22">
        <v>63775</v>
      </c>
      <c r="O84" s="22">
        <v>63775</v>
      </c>
      <c r="P84" s="22">
        <v>63775</v>
      </c>
      <c r="Q84">
        <f t="shared" si="2"/>
        <v>765300</v>
      </c>
      <c r="R84">
        <f t="shared" si="3"/>
        <v>3.6059934976205064</v>
      </c>
    </row>
    <row r="85" spans="1:18" ht="51.75" x14ac:dyDescent="0.25">
      <c r="A85" s="16" t="s">
        <v>26</v>
      </c>
      <c r="B85" s="13">
        <v>300</v>
      </c>
      <c r="C85" s="13">
        <v>300</v>
      </c>
      <c r="D85" s="15"/>
      <c r="E85" s="13">
        <f>'Sheet1 (2)'!E85*0.24*1000</f>
        <v>33360</v>
      </c>
      <c r="F85" s="13">
        <f>'Sheet1 (2)'!F85*0.24*1000</f>
        <v>35519.999999999993</v>
      </c>
      <c r="G85" s="13">
        <f>'Sheet1 (2)'!G85*0.24*1000</f>
        <v>31680</v>
      </c>
      <c r="H85" s="13">
        <f>'Sheet1 (2)'!H85*0.24*1000</f>
        <v>34080</v>
      </c>
      <c r="I85" s="13">
        <f>'Sheet1 (2)'!I85*0.24*1000</f>
        <v>33360</v>
      </c>
      <c r="J85" s="13">
        <f>'Sheet1 (2)'!J85*0.24*1000</f>
        <v>34080</v>
      </c>
      <c r="K85" s="4">
        <v>33360</v>
      </c>
      <c r="L85">
        <v>35519.999999999993</v>
      </c>
      <c r="M85">
        <v>31680</v>
      </c>
      <c r="N85">
        <v>34080</v>
      </c>
      <c r="O85">
        <v>33360</v>
      </c>
      <c r="P85">
        <v>34080</v>
      </c>
      <c r="Q85">
        <f t="shared" si="2"/>
        <v>404160</v>
      </c>
      <c r="R85">
        <f t="shared" si="3"/>
        <v>1.3472</v>
      </c>
    </row>
    <row r="86" spans="1:18" s="22" customFormat="1" x14ac:dyDescent="0.25">
      <c r="A86" s="18" t="s">
        <v>113</v>
      </c>
      <c r="B86" s="23"/>
      <c r="C86" s="23">
        <v>12087.95</v>
      </c>
      <c r="D86" s="19"/>
      <c r="E86" s="23">
        <v>2621962.7999999998</v>
      </c>
      <c r="F86" s="23">
        <v>1814244.48</v>
      </c>
      <c r="G86" s="23">
        <v>1941895.2</v>
      </c>
      <c r="H86" s="23">
        <v>2200819.44</v>
      </c>
      <c r="I86" s="22">
        <v>2629861.44</v>
      </c>
      <c r="J86" s="23">
        <v>2590561.2000000002</v>
      </c>
      <c r="K86" s="19">
        <v>2452012.08</v>
      </c>
      <c r="L86" s="22">
        <v>2661580.3199999998</v>
      </c>
      <c r="M86" s="22">
        <v>2286832.7999999998</v>
      </c>
      <c r="N86" s="22">
        <v>2452012.08</v>
      </c>
      <c r="O86" s="22">
        <v>2661580.3199999998</v>
      </c>
      <c r="P86" s="22">
        <v>2286832.7999999998</v>
      </c>
      <c r="Q86">
        <f t="shared" si="2"/>
        <v>28600194.959999997</v>
      </c>
      <c r="R86">
        <f t="shared" si="3"/>
        <v>2.3660087078454159</v>
      </c>
    </row>
    <row r="87" spans="1:18" s="22" customFormat="1" x14ac:dyDescent="0.25">
      <c r="A87" s="18" t="s">
        <v>114</v>
      </c>
      <c r="B87" s="23">
        <v>685</v>
      </c>
      <c r="C87" s="23">
        <v>730</v>
      </c>
      <c r="D87" s="19"/>
      <c r="E87" s="23">
        <v>397000</v>
      </c>
      <c r="F87" s="23">
        <v>397000</v>
      </c>
      <c r="G87" s="23">
        <v>397000</v>
      </c>
      <c r="H87" s="23">
        <v>397000</v>
      </c>
      <c r="I87" s="22">
        <v>397000</v>
      </c>
      <c r="J87" s="23">
        <v>397000</v>
      </c>
      <c r="K87" s="19">
        <v>397000</v>
      </c>
      <c r="L87" s="22">
        <v>397000</v>
      </c>
      <c r="M87" s="22">
        <v>397000</v>
      </c>
      <c r="N87" s="22">
        <v>397000</v>
      </c>
      <c r="O87" s="22">
        <v>397000</v>
      </c>
      <c r="P87" s="22">
        <v>397000</v>
      </c>
      <c r="Q87">
        <f t="shared" si="2"/>
        <v>4764000</v>
      </c>
      <c r="R87">
        <f t="shared" si="3"/>
        <v>6.5260273972602736</v>
      </c>
    </row>
    <row r="88" spans="1:18" s="22" customFormat="1" x14ac:dyDescent="0.25">
      <c r="A88" s="18" t="s">
        <v>115</v>
      </c>
      <c r="B88" s="23"/>
      <c r="C88" s="23">
        <v>4923.4399999999996</v>
      </c>
      <c r="D88" s="19"/>
      <c r="E88" s="23">
        <v>1691983.2</v>
      </c>
      <c r="F88" s="23">
        <v>1320547.2</v>
      </c>
      <c r="G88" s="23">
        <v>1607008.8</v>
      </c>
      <c r="H88" s="23">
        <v>1500016.8</v>
      </c>
      <c r="I88" s="22">
        <v>1510032</v>
      </c>
      <c r="J88" s="23">
        <v>1594514.4</v>
      </c>
      <c r="K88" s="19">
        <v>1460325.6</v>
      </c>
      <c r="L88" s="22">
        <v>1479331.2</v>
      </c>
      <c r="M88" s="22">
        <v>1301985.6000000001</v>
      </c>
      <c r="N88" s="22">
        <v>1460325.6</v>
      </c>
      <c r="O88" s="22">
        <v>1479331.2</v>
      </c>
      <c r="P88" s="22">
        <v>1301985.6000000001</v>
      </c>
      <c r="Q88">
        <f t="shared" si="2"/>
        <v>17707387.199999999</v>
      </c>
      <c r="R88">
        <f t="shared" si="3"/>
        <v>3.5965477796012548</v>
      </c>
    </row>
    <row r="89" spans="1:18" x14ac:dyDescent="0.25">
      <c r="A89" s="16" t="s">
        <v>39</v>
      </c>
      <c r="B89" s="13">
        <v>51.53</v>
      </c>
      <c r="C89" s="13">
        <v>422.05</v>
      </c>
      <c r="D89" s="15"/>
      <c r="E89" s="13">
        <f>'Sheet1 (2)'!E89*0.24*1000</f>
        <v>174357.59999999998</v>
      </c>
      <c r="F89" s="13">
        <f>'Sheet1 (2)'!F89*0.24*1000</f>
        <v>130175.99999999999</v>
      </c>
      <c r="G89" s="13">
        <f>'Sheet1 (2)'!G89*0.24*1000</f>
        <v>153597.6</v>
      </c>
      <c r="H89" s="13">
        <f>'Sheet1 (2)'!H89*0.24*1000</f>
        <v>164448</v>
      </c>
      <c r="I89" s="13">
        <f>'Sheet1 (2)'!I89*0.24*1000</f>
        <v>121752</v>
      </c>
      <c r="J89" s="23">
        <v>174357.59999999998</v>
      </c>
      <c r="K89" s="4">
        <v>130175.99999999999</v>
      </c>
      <c r="L89">
        <v>153597.6</v>
      </c>
      <c r="M89">
        <v>164448</v>
      </c>
      <c r="N89">
        <v>121752</v>
      </c>
      <c r="O89">
        <v>174357.59999999998</v>
      </c>
      <c r="P89">
        <v>130175.99999999999</v>
      </c>
      <c r="Q89">
        <f t="shared" si="2"/>
        <v>1793196</v>
      </c>
      <c r="R89">
        <f t="shared" si="3"/>
        <v>4.2487762113493668</v>
      </c>
    </row>
    <row r="90" spans="1:18" x14ac:dyDescent="0.25">
      <c r="A90" s="16" t="s">
        <v>33</v>
      </c>
      <c r="B90" s="15"/>
      <c r="C90" s="13">
        <v>430.28</v>
      </c>
      <c r="D90" s="15"/>
      <c r="E90" s="13">
        <f>'Sheet1 (2)'!E90*0.24*1000</f>
        <v>160581.6</v>
      </c>
      <c r="F90" s="13">
        <f>'Sheet1 (2)'!F90*0.24*1000</f>
        <v>140287.19999999998</v>
      </c>
      <c r="G90" s="13">
        <f>'Sheet1 (2)'!G90*0.24*1000</f>
        <v>183813.59999999998</v>
      </c>
      <c r="H90" s="13">
        <f>'Sheet1 (2)'!H90*0.24*1000</f>
        <v>151660.79999999999</v>
      </c>
      <c r="I90" s="13">
        <f>'Sheet1 (2)'!I90*0.24*1000</f>
        <v>91512</v>
      </c>
      <c r="J90" s="13">
        <f>'Sheet1 (2)'!J90*0.24*1000</f>
        <v>138189.59999999998</v>
      </c>
      <c r="K90" s="4">
        <v>160581.6</v>
      </c>
      <c r="L90">
        <v>140287.19999999998</v>
      </c>
      <c r="M90">
        <v>183813.59999999998</v>
      </c>
      <c r="N90">
        <v>151660.79999999999</v>
      </c>
      <c r="O90">
        <v>91512</v>
      </c>
      <c r="P90">
        <v>138189.59999999998</v>
      </c>
      <c r="Q90">
        <f t="shared" si="2"/>
        <v>1732089.5999999996</v>
      </c>
      <c r="R90">
        <f t="shared" si="3"/>
        <v>4.0254940968671562</v>
      </c>
    </row>
    <row r="91" spans="1:18" x14ac:dyDescent="0.25">
      <c r="A91" s="16" t="s">
        <v>32</v>
      </c>
      <c r="B91" s="15"/>
      <c r="C91" s="11">
        <v>3349</v>
      </c>
      <c r="D91" s="15"/>
      <c r="E91" s="13">
        <f>'Sheet1 (2)'!E91*0.24*1000</f>
        <v>1530480</v>
      </c>
      <c r="F91" s="13">
        <f>'Sheet1 (2)'!F91*0.24*1000</f>
        <v>1037520</v>
      </c>
      <c r="G91" s="13">
        <f>'Sheet1 (2)'!G91*0.24*1000</f>
        <v>1276320</v>
      </c>
      <c r="H91" s="13">
        <f>'Sheet1 (2)'!H91*0.24*1000</f>
        <v>775199.99999999988</v>
      </c>
      <c r="I91" s="13">
        <f>'Sheet1 (2)'!I91*0.24*1000</f>
        <v>831360</v>
      </c>
      <c r="J91" s="13">
        <f>'Sheet1 (2)'!J91*0.24*1000</f>
        <v>1228080</v>
      </c>
      <c r="K91" s="4">
        <v>1530480</v>
      </c>
      <c r="L91">
        <v>1037520</v>
      </c>
      <c r="M91">
        <v>1276320</v>
      </c>
      <c r="N91">
        <v>775199.99999999988</v>
      </c>
      <c r="O91">
        <v>831360</v>
      </c>
      <c r="P91">
        <v>1228080</v>
      </c>
      <c r="Q91">
        <f t="shared" si="2"/>
        <v>13357920</v>
      </c>
      <c r="R91">
        <f t="shared" si="3"/>
        <v>3.9886294416243655</v>
      </c>
    </row>
    <row r="92" spans="1:18" x14ac:dyDescent="0.25">
      <c r="A92" s="16" t="s">
        <v>30</v>
      </c>
      <c r="B92" s="13">
        <v>211</v>
      </c>
      <c r="C92" s="11">
        <v>8623</v>
      </c>
      <c r="D92" s="15"/>
      <c r="E92" s="13">
        <f>'Sheet1 (2)'!E92*0.24*1000</f>
        <v>3146160</v>
      </c>
      <c r="F92" s="13">
        <f>'Sheet1 (2)'!F92*0.24*1000</f>
        <v>2727359.9999999995</v>
      </c>
      <c r="G92" s="13">
        <f>'Sheet1 (2)'!G92*0.24*1000</f>
        <v>3521759.9999999995</v>
      </c>
      <c r="H92" s="13">
        <f>'Sheet1 (2)'!H92*0.24*1000</f>
        <v>3887520</v>
      </c>
      <c r="I92" s="13">
        <f>'Sheet1 (2)'!I92*0.24*1000</f>
        <v>4089839.9999999995</v>
      </c>
      <c r="J92" s="23">
        <v>3146160</v>
      </c>
      <c r="K92" s="4">
        <v>2727359.9999999995</v>
      </c>
      <c r="L92">
        <v>3521759.9999999995</v>
      </c>
      <c r="M92">
        <v>3887520</v>
      </c>
      <c r="N92">
        <v>4089839.9999999995</v>
      </c>
      <c r="O92">
        <v>3146160</v>
      </c>
      <c r="P92">
        <v>2727359.9999999995</v>
      </c>
      <c r="Q92">
        <f t="shared" si="2"/>
        <v>40618800</v>
      </c>
      <c r="R92">
        <f t="shared" si="3"/>
        <v>4.7105183810738716</v>
      </c>
    </row>
    <row r="93" spans="1:18" s="22" customFormat="1" x14ac:dyDescent="0.25">
      <c r="A93" s="18" t="s">
        <v>116</v>
      </c>
      <c r="B93" s="23">
        <v>107</v>
      </c>
      <c r="C93" s="20">
        <v>938.64</v>
      </c>
      <c r="D93" s="19">
        <v>33.130000000000003</v>
      </c>
      <c r="E93" s="20">
        <v>282061.3</v>
      </c>
      <c r="F93" s="20">
        <v>282061.3</v>
      </c>
      <c r="G93" s="20">
        <v>282061.3</v>
      </c>
      <c r="H93" s="20">
        <v>282061.3</v>
      </c>
      <c r="I93" s="21">
        <v>282061.3</v>
      </c>
      <c r="J93" s="19">
        <v>282061.3</v>
      </c>
      <c r="K93" s="19">
        <v>282061.3</v>
      </c>
      <c r="L93" s="22">
        <v>282061.3</v>
      </c>
      <c r="M93" s="22">
        <v>282061.3</v>
      </c>
      <c r="N93" s="22">
        <v>282061.3</v>
      </c>
      <c r="O93" s="22">
        <v>282061.3</v>
      </c>
      <c r="P93" s="22">
        <v>282061.3</v>
      </c>
      <c r="Q93">
        <f t="shared" si="2"/>
        <v>3384735.5999999992</v>
      </c>
      <c r="R93">
        <f t="shared" si="3"/>
        <v>3.6059997443109171</v>
      </c>
    </row>
    <row r="94" spans="1:18" ht="26.25" x14ac:dyDescent="0.25">
      <c r="A94" s="16" t="s">
        <v>52</v>
      </c>
      <c r="B94" s="13">
        <v>1192</v>
      </c>
      <c r="C94" s="11">
        <v>5272</v>
      </c>
      <c r="D94" s="15"/>
      <c r="E94" s="11">
        <f>'Sheet1 (2)'!E94*0.24*1000</f>
        <v>1594560</v>
      </c>
      <c r="F94" s="11">
        <f>'Sheet1 (2)'!F94*0.24*1000</f>
        <v>1585200</v>
      </c>
      <c r="G94" s="11">
        <f>'Sheet1 (2)'!G94*0.24*1000</f>
        <v>1951199.9999999998</v>
      </c>
      <c r="H94" s="11">
        <f>'Sheet1 (2)'!H94*0.24*1000</f>
        <v>1798560</v>
      </c>
      <c r="I94" s="11">
        <f>'Sheet1 (2)'!I94*0.24*1000</f>
        <v>1788480</v>
      </c>
      <c r="J94" s="19">
        <v>1594560</v>
      </c>
      <c r="K94" s="4">
        <v>1585200</v>
      </c>
      <c r="L94">
        <v>1951199.9999999998</v>
      </c>
      <c r="M94">
        <v>1798560</v>
      </c>
      <c r="N94">
        <v>1788480</v>
      </c>
      <c r="O94">
        <v>1594560</v>
      </c>
      <c r="P94">
        <v>1585200</v>
      </c>
      <c r="Q94">
        <f t="shared" si="2"/>
        <v>20615760</v>
      </c>
      <c r="R94">
        <f t="shared" si="3"/>
        <v>3.9104248861911985</v>
      </c>
    </row>
    <row r="95" spans="1:18" s="22" customFormat="1" x14ac:dyDescent="0.25">
      <c r="A95" s="18" t="s">
        <v>117</v>
      </c>
      <c r="B95" s="23"/>
      <c r="C95" s="20">
        <v>500.4</v>
      </c>
      <c r="D95" s="19"/>
      <c r="E95" s="20">
        <v>246475.2</v>
      </c>
      <c r="F95" s="20">
        <v>262113.6</v>
      </c>
      <c r="G95" s="20">
        <v>254721.6</v>
      </c>
      <c r="H95" s="20">
        <v>262425.59999999998</v>
      </c>
      <c r="I95" s="21">
        <v>194498.4</v>
      </c>
      <c r="J95" s="19">
        <v>213384</v>
      </c>
      <c r="K95" s="19">
        <v>183974.39999999999</v>
      </c>
      <c r="L95" s="22">
        <v>178718.4</v>
      </c>
      <c r="M95" s="22">
        <v>183988.8</v>
      </c>
      <c r="N95" s="22">
        <v>183974.39999999999</v>
      </c>
      <c r="O95" s="22">
        <v>178718.4</v>
      </c>
      <c r="P95" s="22">
        <v>183988.8</v>
      </c>
      <c r="Q95">
        <f t="shared" si="2"/>
        <v>2526981.5999999996</v>
      </c>
      <c r="R95">
        <f t="shared" si="3"/>
        <v>5.0499232613908873</v>
      </c>
    </row>
    <row r="96" spans="1:18" x14ac:dyDescent="0.25">
      <c r="A96" s="16" t="s">
        <v>34</v>
      </c>
      <c r="B96" s="15"/>
      <c r="C96" s="13">
        <v>235.93</v>
      </c>
      <c r="D96" s="15"/>
      <c r="E96" s="13">
        <f>'Sheet1 (2)'!E96*0.24*1000</f>
        <v>95755.199999999997</v>
      </c>
      <c r="F96" s="13">
        <f>'Sheet1 (2)'!F96*0.24*1000</f>
        <v>87914.4</v>
      </c>
      <c r="G96" s="13">
        <f>'Sheet1 (2)'!G96*0.24*1000</f>
        <v>116164.79999999999</v>
      </c>
      <c r="H96" s="13">
        <f>'Sheet1 (2)'!H96*0.24*1000</f>
        <v>113615.99999999999</v>
      </c>
      <c r="I96" s="13">
        <f>'Sheet1 (2)'!I96*0.24*1000</f>
        <v>146512.79999999999</v>
      </c>
      <c r="J96" s="13">
        <f>'Sheet1 (2)'!J96*0.24*1000</f>
        <v>184514.39999999997</v>
      </c>
      <c r="K96" s="4">
        <v>95755.199999999997</v>
      </c>
      <c r="L96">
        <v>87914.4</v>
      </c>
      <c r="M96">
        <v>116164.79999999999</v>
      </c>
      <c r="N96">
        <v>113615.99999999999</v>
      </c>
      <c r="O96">
        <v>146512.79999999999</v>
      </c>
      <c r="P96">
        <v>184514.39999999997</v>
      </c>
      <c r="Q96">
        <f t="shared" si="2"/>
        <v>1488955.1999999997</v>
      </c>
      <c r="R96">
        <f t="shared" si="3"/>
        <v>6.3110041113889705</v>
      </c>
    </row>
    <row r="97" spans="1:18" s="22" customFormat="1" x14ac:dyDescent="0.25">
      <c r="A97" s="18" t="s">
        <v>118</v>
      </c>
      <c r="B97" s="19">
        <v>82.49</v>
      </c>
      <c r="C97" s="23">
        <v>721.06</v>
      </c>
      <c r="D97" s="19">
        <v>25.45</v>
      </c>
      <c r="E97" s="23">
        <v>216678.53</v>
      </c>
      <c r="F97" s="23">
        <v>216678.53</v>
      </c>
      <c r="G97" s="23">
        <v>216678.53</v>
      </c>
      <c r="H97" s="23">
        <v>216678.53</v>
      </c>
      <c r="I97" s="22">
        <v>216678.53</v>
      </c>
      <c r="J97" s="23">
        <v>216678.53</v>
      </c>
      <c r="K97" s="19">
        <v>216678.53</v>
      </c>
      <c r="L97" s="22">
        <v>216678.53</v>
      </c>
      <c r="M97" s="22">
        <v>216678.53</v>
      </c>
      <c r="N97" s="22">
        <v>216678.53</v>
      </c>
      <c r="O97" s="22">
        <v>216678.53</v>
      </c>
      <c r="P97" s="22">
        <v>216678.53</v>
      </c>
      <c r="Q97">
        <f t="shared" si="2"/>
        <v>2600142.3599999994</v>
      </c>
      <c r="R97">
        <f t="shared" si="3"/>
        <v>3.6059999999999994</v>
      </c>
    </row>
    <row r="98" spans="1:18" s="22" customFormat="1" x14ac:dyDescent="0.25">
      <c r="A98" s="18" t="s">
        <v>119</v>
      </c>
      <c r="B98" s="19"/>
      <c r="C98" s="23">
        <v>2448.11</v>
      </c>
      <c r="D98" s="19"/>
      <c r="E98" s="23">
        <v>972300</v>
      </c>
      <c r="F98" s="23">
        <v>822931.2</v>
      </c>
      <c r="G98" s="23">
        <v>961190.40000000002</v>
      </c>
      <c r="H98" s="23">
        <v>848884.8</v>
      </c>
      <c r="I98" s="22">
        <v>847615.2</v>
      </c>
      <c r="J98" s="23">
        <v>874015.2</v>
      </c>
      <c r="K98" s="19">
        <v>947738.4</v>
      </c>
      <c r="L98" s="22">
        <v>1167604.8</v>
      </c>
      <c r="M98" s="22">
        <v>1077040.8</v>
      </c>
      <c r="N98" s="22">
        <v>893846.4</v>
      </c>
      <c r="O98" s="22">
        <v>695548.8</v>
      </c>
      <c r="P98" s="22">
        <v>693506.4</v>
      </c>
      <c r="Q98">
        <f t="shared" si="2"/>
        <v>10802222.400000002</v>
      </c>
      <c r="R98">
        <f t="shared" si="3"/>
        <v>4.4124742760741968</v>
      </c>
    </row>
    <row r="99" spans="1:18" s="22" customFormat="1" x14ac:dyDescent="0.25">
      <c r="A99" s="18" t="s">
        <v>120</v>
      </c>
      <c r="B99" s="19"/>
      <c r="C99" s="23">
        <v>455.35</v>
      </c>
      <c r="D99" s="19"/>
      <c r="E99" s="23">
        <v>246393.60000000001</v>
      </c>
      <c r="F99" s="23">
        <v>242728.8</v>
      </c>
      <c r="G99" s="23">
        <v>257311.2</v>
      </c>
      <c r="H99" s="23">
        <v>279451.2</v>
      </c>
      <c r="I99" s="22">
        <v>180381.6</v>
      </c>
      <c r="J99" s="23">
        <v>166850.4</v>
      </c>
      <c r="K99" s="19">
        <v>171612</v>
      </c>
      <c r="L99" s="22">
        <v>137894.39999999999</v>
      </c>
      <c r="M99" s="22">
        <v>193360.8</v>
      </c>
      <c r="N99" s="22">
        <v>279451.2</v>
      </c>
      <c r="O99" s="22">
        <v>180381.6</v>
      </c>
      <c r="P99" s="22">
        <v>166850.4</v>
      </c>
      <c r="Q99">
        <f t="shared" si="2"/>
        <v>2502667.2000000002</v>
      </c>
      <c r="R99">
        <f t="shared" si="3"/>
        <v>5.4961396727791811</v>
      </c>
    </row>
    <row r="100" spans="1:18" x14ac:dyDescent="0.25">
      <c r="A100" s="16" t="s">
        <v>31</v>
      </c>
      <c r="B100" s="15"/>
      <c r="C100" s="11">
        <v>3323.37</v>
      </c>
      <c r="D100" s="15"/>
      <c r="E100" s="11">
        <f>'Sheet1 (2)'!E100*0.24*1000</f>
        <v>701520</v>
      </c>
      <c r="F100" s="11">
        <f>'Sheet1 (2)'!F100*0.24*1000</f>
        <v>419520</v>
      </c>
      <c r="G100" s="11">
        <f>'Sheet1 (2)'!G100*0.24*1000</f>
        <v>460560</v>
      </c>
      <c r="H100" s="19">
        <v>701520</v>
      </c>
      <c r="I100" s="22">
        <v>419520</v>
      </c>
      <c r="J100" s="19">
        <v>460560</v>
      </c>
      <c r="K100" s="19">
        <v>701520</v>
      </c>
      <c r="L100">
        <v>419520</v>
      </c>
      <c r="M100">
        <v>460560</v>
      </c>
      <c r="N100">
        <v>701520</v>
      </c>
      <c r="O100">
        <v>419520</v>
      </c>
      <c r="P100">
        <v>460560</v>
      </c>
      <c r="Q100">
        <f t="shared" si="2"/>
        <v>6326400</v>
      </c>
      <c r="R100">
        <f t="shared" si="3"/>
        <v>1.9036098899610938</v>
      </c>
    </row>
    <row r="101" spans="1:18" s="22" customFormat="1" x14ac:dyDescent="0.25">
      <c r="A101" s="18" t="s">
        <v>121</v>
      </c>
      <c r="B101" s="19"/>
      <c r="C101" s="20">
        <v>5756</v>
      </c>
      <c r="D101" s="19"/>
      <c r="E101" s="20">
        <v>1979392.8</v>
      </c>
      <c r="F101" s="20">
        <v>2053600.8</v>
      </c>
      <c r="G101" s="20">
        <v>2136384</v>
      </c>
      <c r="H101" s="19">
        <v>1979392.8</v>
      </c>
      <c r="I101" s="22">
        <v>2053600.8</v>
      </c>
      <c r="J101" s="19">
        <v>2136384</v>
      </c>
      <c r="K101" s="19">
        <v>1739455.2</v>
      </c>
      <c r="L101" s="22">
        <v>1945377.6</v>
      </c>
      <c r="M101" s="22">
        <v>2617692</v>
      </c>
      <c r="N101" s="22">
        <v>2598964.7999999998</v>
      </c>
      <c r="O101" s="22">
        <v>2614896</v>
      </c>
      <c r="P101" s="22">
        <v>2391168</v>
      </c>
      <c r="Q101">
        <f t="shared" si="2"/>
        <v>26246308.800000001</v>
      </c>
      <c r="R101">
        <f t="shared" si="3"/>
        <v>4.5598173731758171</v>
      </c>
    </row>
    <row r="102" spans="1:18" s="22" customFormat="1" x14ac:dyDescent="0.25">
      <c r="A102" s="18" t="s">
        <v>122</v>
      </c>
      <c r="B102" s="19">
        <v>61.57</v>
      </c>
      <c r="C102" s="20">
        <v>972.11</v>
      </c>
      <c r="D102" s="19"/>
      <c r="E102" s="20">
        <v>297859.68</v>
      </c>
      <c r="F102" s="20">
        <v>305421.12</v>
      </c>
      <c r="G102" s="20">
        <v>283564.79999999999</v>
      </c>
      <c r="H102" s="19">
        <v>297859.68</v>
      </c>
      <c r="I102" s="22">
        <v>305421.12</v>
      </c>
      <c r="J102" s="19">
        <v>283564.79999999999</v>
      </c>
      <c r="K102" s="19">
        <v>297859.68</v>
      </c>
      <c r="L102" s="22">
        <v>305421.12</v>
      </c>
      <c r="M102" s="22">
        <v>283564.79999999999</v>
      </c>
      <c r="N102" s="22">
        <v>297859.68</v>
      </c>
      <c r="O102" s="22">
        <v>305421.12</v>
      </c>
      <c r="P102" s="22">
        <v>283564.79999999999</v>
      </c>
      <c r="Q102">
        <f t="shared" si="2"/>
        <v>3547382.4</v>
      </c>
      <c r="R102">
        <f t="shared" si="3"/>
        <v>3.6491573998827294</v>
      </c>
    </row>
    <row r="103" spans="1:18" s="22" customFormat="1" x14ac:dyDescent="0.25">
      <c r="A103" s="18" t="s">
        <v>123</v>
      </c>
      <c r="B103" s="19"/>
      <c r="C103" s="20">
        <v>942</v>
      </c>
      <c r="D103" s="19"/>
      <c r="E103" s="20">
        <v>256108.32</v>
      </c>
      <c r="F103" s="20">
        <v>226376.6</v>
      </c>
      <c r="G103" s="20">
        <v>242423</v>
      </c>
      <c r="H103" s="19">
        <v>247153</v>
      </c>
      <c r="I103" s="22">
        <v>260099</v>
      </c>
      <c r="J103" s="19">
        <v>280708</v>
      </c>
      <c r="K103" s="19">
        <v>280708</v>
      </c>
      <c r="L103" s="22">
        <v>280708</v>
      </c>
      <c r="M103" s="22">
        <v>280708</v>
      </c>
      <c r="N103" s="22">
        <v>280708</v>
      </c>
      <c r="O103" s="22">
        <v>280708</v>
      </c>
      <c r="P103" s="22">
        <v>280708</v>
      </c>
      <c r="Q103">
        <f t="shared" si="2"/>
        <v>3197115.92</v>
      </c>
      <c r="R103">
        <f t="shared" si="3"/>
        <v>3.3939659447983015</v>
      </c>
    </row>
    <row r="104" spans="1:18" s="22" customFormat="1" x14ac:dyDescent="0.25">
      <c r="A104" s="18" t="s">
        <v>124</v>
      </c>
      <c r="B104" s="19"/>
      <c r="C104" s="20">
        <v>5023</v>
      </c>
      <c r="D104" s="19"/>
      <c r="E104" s="20">
        <v>1002477.6</v>
      </c>
      <c r="F104" s="20">
        <v>772944</v>
      </c>
      <c r="G104" s="20">
        <v>642180</v>
      </c>
      <c r="H104" s="19">
        <v>724012.8</v>
      </c>
      <c r="I104" s="22">
        <v>587318.4</v>
      </c>
      <c r="J104" s="19">
        <v>608548.80000000005</v>
      </c>
      <c r="K104" s="19">
        <v>447218.4</v>
      </c>
      <c r="L104" s="22">
        <v>650467.19999999995</v>
      </c>
      <c r="M104" s="22">
        <v>1172678.3999999999</v>
      </c>
      <c r="N104" s="22">
        <v>1376625.6</v>
      </c>
      <c r="O104" s="22">
        <v>1368770.4</v>
      </c>
      <c r="P104" s="22">
        <v>1399320</v>
      </c>
      <c r="Q104">
        <f t="shared" si="2"/>
        <v>10752561.600000001</v>
      </c>
      <c r="R104">
        <f t="shared" si="3"/>
        <v>2.1406652598048979</v>
      </c>
    </row>
    <row r="105" spans="1:18" x14ac:dyDescent="0.25">
      <c r="A105" s="16" t="s">
        <v>65</v>
      </c>
      <c r="B105" s="15"/>
      <c r="C105" s="11">
        <v>2490</v>
      </c>
      <c r="D105" s="15"/>
      <c r="E105" s="11">
        <f>'Sheet1 (2)'!E105*0.24*1000</f>
        <v>681600</v>
      </c>
      <c r="F105" s="11">
        <f>'Sheet1 (2)'!F105*0.24*1000</f>
        <v>733920</v>
      </c>
      <c r="G105" s="11">
        <f>'Sheet1 (2)'!G105*0.24*1000</f>
        <v>1005120</v>
      </c>
      <c r="H105" s="11">
        <f>'Sheet1 (2)'!H105*0.24*1000</f>
        <v>926880</v>
      </c>
      <c r="I105" s="11">
        <f>'Sheet1 (2)'!I105*0.24*1000</f>
        <v>956160</v>
      </c>
      <c r="J105" s="11">
        <f>'Sheet1 (2)'!J105*0.24*1000</f>
        <v>1067280</v>
      </c>
      <c r="K105" s="4">
        <v>681600</v>
      </c>
      <c r="L105">
        <v>733920</v>
      </c>
      <c r="M105">
        <v>1005120</v>
      </c>
      <c r="N105">
        <v>926880</v>
      </c>
      <c r="O105">
        <v>956160</v>
      </c>
      <c r="P105">
        <v>1067280</v>
      </c>
      <c r="Q105">
        <f t="shared" si="2"/>
        <v>10741920</v>
      </c>
      <c r="R105">
        <f t="shared" si="3"/>
        <v>4.3140240963855421</v>
      </c>
    </row>
    <row r="106" spans="1:18" s="22" customFormat="1" x14ac:dyDescent="0.25">
      <c r="A106" s="18" t="s">
        <v>125</v>
      </c>
      <c r="B106" s="19">
        <v>68</v>
      </c>
      <c r="C106" s="20">
        <v>809</v>
      </c>
      <c r="D106" s="19"/>
      <c r="E106" s="20">
        <v>238788</v>
      </c>
      <c r="F106" s="20">
        <v>201057</v>
      </c>
      <c r="G106" s="20">
        <v>218349</v>
      </c>
      <c r="H106" s="20">
        <v>207207</v>
      </c>
      <c r="I106" s="21">
        <v>169425</v>
      </c>
      <c r="J106" s="20">
        <v>208194</v>
      </c>
      <c r="K106" s="19">
        <v>146258</v>
      </c>
      <c r="L106" s="22">
        <v>232072</v>
      </c>
      <c r="M106" s="22">
        <v>300792</v>
      </c>
      <c r="N106" s="22">
        <v>349188</v>
      </c>
      <c r="O106" s="22">
        <v>355301</v>
      </c>
      <c r="P106" s="22">
        <v>292152</v>
      </c>
      <c r="Q106">
        <f t="shared" si="2"/>
        <v>2918783</v>
      </c>
      <c r="R106">
        <f t="shared" si="3"/>
        <v>3.6078899876390604</v>
      </c>
    </row>
    <row r="107" spans="1:18" s="22" customFormat="1" x14ac:dyDescent="0.25">
      <c r="A107" s="18" t="s">
        <v>126</v>
      </c>
      <c r="B107" s="19">
        <v>234.54</v>
      </c>
      <c r="C107" s="20">
        <v>2424.33</v>
      </c>
      <c r="D107" s="19"/>
      <c r="E107" s="20">
        <v>376797.6</v>
      </c>
      <c r="F107" s="20">
        <v>371875.2</v>
      </c>
      <c r="G107" s="20">
        <v>421550.4</v>
      </c>
      <c r="H107" s="20">
        <v>427697.04</v>
      </c>
      <c r="I107" s="21">
        <v>282314.40000000002</v>
      </c>
      <c r="J107" s="20">
        <v>398069.04</v>
      </c>
      <c r="K107" s="19">
        <v>374397.6</v>
      </c>
      <c r="L107" s="22">
        <v>380481.6</v>
      </c>
      <c r="M107" s="22">
        <v>382248</v>
      </c>
      <c r="N107" s="22">
        <v>294364.79999999999</v>
      </c>
      <c r="O107" s="22">
        <v>259298.4</v>
      </c>
      <c r="P107" s="22">
        <v>284412</v>
      </c>
      <c r="Q107">
        <f t="shared" si="2"/>
        <v>4253506.08</v>
      </c>
      <c r="R107">
        <f t="shared" si="3"/>
        <v>1.7545078764029649</v>
      </c>
    </row>
    <row r="108" spans="1:18" s="22" customFormat="1" x14ac:dyDescent="0.25">
      <c r="A108" s="18" t="s">
        <v>127</v>
      </c>
      <c r="B108" s="19"/>
      <c r="C108" s="20">
        <v>2788.18</v>
      </c>
      <c r="D108" s="19"/>
      <c r="E108" s="20">
        <v>588790.31999999995</v>
      </c>
      <c r="F108" s="20">
        <v>570832.56000000006</v>
      </c>
      <c r="G108" s="20">
        <v>550380.72</v>
      </c>
      <c r="H108" s="20">
        <v>588790.31999999995</v>
      </c>
      <c r="I108" s="21">
        <v>570832.56000000006</v>
      </c>
      <c r="J108" s="20">
        <v>550380.72</v>
      </c>
      <c r="K108" s="19">
        <v>588790.31999999995</v>
      </c>
      <c r="L108" s="22">
        <v>570832.56000000006</v>
      </c>
      <c r="M108" s="22">
        <v>550380.72</v>
      </c>
      <c r="N108" s="22">
        <v>588790.31999999995</v>
      </c>
      <c r="O108" s="22">
        <v>570832.56000000006</v>
      </c>
      <c r="P108" s="22">
        <v>550380.72</v>
      </c>
      <c r="Q108">
        <f t="shared" si="2"/>
        <v>6840014.3999999994</v>
      </c>
      <c r="R108">
        <f t="shared" si="3"/>
        <v>2.4532183718411291</v>
      </c>
    </row>
    <row r="109" spans="1:18" x14ac:dyDescent="0.25">
      <c r="A109" s="16" t="s">
        <v>44</v>
      </c>
      <c r="B109" s="15"/>
      <c r="C109" s="11">
        <v>1004</v>
      </c>
      <c r="D109" s="15"/>
      <c r="E109" s="11">
        <f>'Sheet1 (2)'!E109*0.24*1000</f>
        <v>370320</v>
      </c>
      <c r="F109" s="11">
        <f>'Sheet1 (2)'!F109*0.24*1000</f>
        <v>395760</v>
      </c>
      <c r="G109" s="11">
        <f>'Sheet1 (2)'!G109*0.24*1000</f>
        <v>449520</v>
      </c>
      <c r="H109" s="20">
        <v>475197.6</v>
      </c>
      <c r="I109" s="20">
        <v>396396</v>
      </c>
      <c r="J109" s="20">
        <v>549633.6</v>
      </c>
      <c r="K109" s="4">
        <v>479598.24</v>
      </c>
      <c r="L109">
        <v>512059.2</v>
      </c>
      <c r="M109">
        <v>532495.19999999995</v>
      </c>
      <c r="N109">
        <v>357605.52</v>
      </c>
      <c r="O109">
        <v>337013.76000000001</v>
      </c>
      <c r="P109">
        <v>338432.88</v>
      </c>
      <c r="Q109">
        <f t="shared" si="2"/>
        <v>5194032.0000000009</v>
      </c>
      <c r="R109">
        <f t="shared" si="3"/>
        <v>5.173338645418327</v>
      </c>
    </row>
    <row r="110" spans="1:18" x14ac:dyDescent="0.25">
      <c r="A110" s="16" t="s">
        <v>47</v>
      </c>
      <c r="B110" s="13">
        <v>366.1</v>
      </c>
      <c r="C110" s="11">
        <v>3779.31</v>
      </c>
      <c r="D110" s="15"/>
      <c r="E110" s="11">
        <f>'Sheet1 (2)'!E110*0.24*1000</f>
        <v>441888</v>
      </c>
      <c r="F110" s="11">
        <f>'Sheet1 (2)'!F110*0.24*1000</f>
        <v>432592.8</v>
      </c>
      <c r="G110" s="11">
        <f>'Sheet1 (2)'!G110*0.24*1000</f>
        <v>524387.99999999988</v>
      </c>
      <c r="H110" s="11">
        <f>'Sheet1 (2)'!H110*0.24*1000</f>
        <v>527328</v>
      </c>
      <c r="I110" s="11">
        <f>'Sheet1 (2)'!I110*0.24*1000</f>
        <v>608376</v>
      </c>
      <c r="J110" s="11">
        <f>'Sheet1 (2)'!J110*0.24*1000</f>
        <v>744324</v>
      </c>
      <c r="K110" s="4">
        <v>590872.80000000005</v>
      </c>
      <c r="L110">
        <v>569493.6</v>
      </c>
      <c r="M110">
        <v>586814.4</v>
      </c>
      <c r="N110">
        <v>602930.4</v>
      </c>
      <c r="O110">
        <v>610269.6</v>
      </c>
      <c r="P110">
        <v>514089.6</v>
      </c>
      <c r="Q110">
        <f t="shared" si="2"/>
        <v>6753367.1999999993</v>
      </c>
      <c r="R110">
        <f t="shared" si="3"/>
        <v>1.7869312652309548</v>
      </c>
    </row>
    <row r="111" spans="1:18" x14ac:dyDescent="0.25">
      <c r="A111" s="16" t="s">
        <v>54</v>
      </c>
      <c r="B111" s="13">
        <v>839.35</v>
      </c>
      <c r="C111" s="11">
        <v>4124.5200000000004</v>
      </c>
      <c r="D111" s="11">
        <v>4716.75</v>
      </c>
      <c r="E111" s="11">
        <f>'Sheet1 (2)'!E111*0.24*1000</f>
        <v>1461840</v>
      </c>
      <c r="F111" s="11">
        <f>'Sheet1 (2)'!F111*0.24*1000</f>
        <v>1329120</v>
      </c>
      <c r="G111" s="11">
        <f>'Sheet1 (2)'!G111*0.24*1000</f>
        <v>1483200</v>
      </c>
      <c r="H111" s="11">
        <f>'Sheet1 (2)'!H111*0.24*1000</f>
        <v>1508860.7999999998</v>
      </c>
      <c r="I111" s="11">
        <f>'Sheet1 (2)'!I111*0.24*1000</f>
        <v>1484551.2</v>
      </c>
      <c r="J111" s="11">
        <f>'Sheet1 (2)'!J111*0.24*1000</f>
        <v>1455508.7999999998</v>
      </c>
      <c r="K111" s="4">
        <v>1461840</v>
      </c>
      <c r="L111">
        <v>1329120</v>
      </c>
      <c r="M111">
        <v>1483200</v>
      </c>
      <c r="N111">
        <v>1508860.7999999998</v>
      </c>
      <c r="O111">
        <v>1484551.2</v>
      </c>
      <c r="P111">
        <v>1455508.7999999998</v>
      </c>
      <c r="Q111">
        <f t="shared" si="2"/>
        <v>17446161.600000001</v>
      </c>
      <c r="R111">
        <f t="shared" si="3"/>
        <v>4.2298647115300687</v>
      </c>
    </row>
    <row r="112" spans="1:18" x14ac:dyDescent="0.25">
      <c r="A112" s="16" t="s">
        <v>58</v>
      </c>
      <c r="B112" s="15"/>
      <c r="C112" s="11">
        <v>4085.2</v>
      </c>
      <c r="D112" s="15"/>
      <c r="E112" s="11">
        <f>'Sheet1 (2)'!E112*0.24*1000</f>
        <v>1462348.8</v>
      </c>
      <c r="F112" s="11">
        <f>'Sheet1 (2)'!F112*0.24*1000</f>
        <v>1417860</v>
      </c>
      <c r="G112" s="11">
        <f>'Sheet1 (2)'!G112*0.24*1000</f>
        <v>1627171.2</v>
      </c>
      <c r="H112" s="11">
        <f>'Sheet1 (2)'!H112*0.24*1000</f>
        <v>1608511.2</v>
      </c>
      <c r="I112" s="11">
        <f>'Sheet1 (2)'!I112*0.24*1000</f>
        <v>1608511.2</v>
      </c>
      <c r="J112" s="11">
        <f>'Sheet1 (2)'!J112*0.24*1000</f>
        <v>2229184.7999999998</v>
      </c>
      <c r="K112" s="4">
        <v>1462348.8</v>
      </c>
      <c r="L112">
        <v>1417860</v>
      </c>
      <c r="M112">
        <v>1627171.2</v>
      </c>
      <c r="N112">
        <v>1608511.2</v>
      </c>
      <c r="O112">
        <v>1608511.2</v>
      </c>
      <c r="P112">
        <v>2229184.7999999998</v>
      </c>
      <c r="Q112">
        <f t="shared" si="2"/>
        <v>19907174.399999999</v>
      </c>
      <c r="R112">
        <f t="shared" si="3"/>
        <v>4.8729987271125035</v>
      </c>
    </row>
    <row r="113" spans="1:18" x14ac:dyDescent="0.25">
      <c r="A113" s="16" t="s">
        <v>62</v>
      </c>
      <c r="B113" s="15"/>
      <c r="C113" s="11">
        <v>4685</v>
      </c>
      <c r="D113" s="15"/>
      <c r="E113" s="11">
        <f>'Sheet1 (2)'!E113*0.24*1000</f>
        <v>1335295.1999999997</v>
      </c>
      <c r="F113" s="11">
        <f>'Sheet1 (2)'!F113*0.24*1000</f>
        <v>1247412</v>
      </c>
      <c r="G113" s="11">
        <f>'Sheet1 (2)'!G113*0.24*1000</f>
        <v>1197074.3999999999</v>
      </c>
      <c r="H113" s="11">
        <f>'Sheet1 (2)'!H113*0.24*1000</f>
        <v>1298457.5999999999</v>
      </c>
      <c r="I113" s="20">
        <v>1335295.1999999997</v>
      </c>
      <c r="J113" s="20">
        <v>1247412</v>
      </c>
      <c r="K113" s="4">
        <v>1197074.3999999999</v>
      </c>
      <c r="L113">
        <v>1298457.5999999999</v>
      </c>
      <c r="M113">
        <v>1335295.1999999997</v>
      </c>
      <c r="N113">
        <v>1247412</v>
      </c>
      <c r="O113">
        <v>1197074.3999999999</v>
      </c>
      <c r="P113">
        <v>1298457.5999999999</v>
      </c>
      <c r="Q113">
        <f t="shared" si="2"/>
        <v>15234717.599999998</v>
      </c>
      <c r="R113">
        <f t="shared" si="3"/>
        <v>3.2518073852721447</v>
      </c>
    </row>
    <row r="114" spans="1:18" s="22" customFormat="1" x14ac:dyDescent="0.25">
      <c r="A114" s="18" t="s">
        <v>128</v>
      </c>
      <c r="B114" s="19"/>
      <c r="C114" s="20">
        <v>3734.38</v>
      </c>
      <c r="D114" s="19"/>
      <c r="E114" s="20">
        <v>1293568.8</v>
      </c>
      <c r="F114" s="20">
        <v>1143528</v>
      </c>
      <c r="G114" s="20">
        <v>1078353.6000000001</v>
      </c>
      <c r="H114" s="20">
        <v>986752.8</v>
      </c>
      <c r="I114" s="22">
        <v>881652</v>
      </c>
      <c r="J114" s="19">
        <v>1030267.2</v>
      </c>
      <c r="K114" s="19">
        <v>906712.8</v>
      </c>
      <c r="L114" s="22">
        <v>1035688.8</v>
      </c>
      <c r="M114" s="22">
        <v>1061280</v>
      </c>
      <c r="N114" s="22">
        <v>1042992</v>
      </c>
      <c r="O114" s="22">
        <v>1006363.2</v>
      </c>
      <c r="P114" s="22">
        <v>888388.8</v>
      </c>
      <c r="Q114">
        <f t="shared" si="2"/>
        <v>12355548</v>
      </c>
      <c r="R114">
        <f t="shared" si="3"/>
        <v>3.3085941976981452</v>
      </c>
    </row>
    <row r="115" spans="1:18" x14ac:dyDescent="0.25">
      <c r="A115" s="16" t="s">
        <v>68</v>
      </c>
      <c r="B115" s="15"/>
      <c r="C115" s="13">
        <v>246.83</v>
      </c>
      <c r="D115" s="15"/>
      <c r="E115" s="13">
        <f>'Sheet1 (2)'!E115*0.24*1000</f>
        <v>30866.400000000001</v>
      </c>
      <c r="F115" s="13">
        <f>'Sheet1 (2)'!F115*0.24*1000</f>
        <v>23481.599999999999</v>
      </c>
      <c r="G115" s="13">
        <f>'Sheet1 (2)'!G115*0.24*1000</f>
        <v>26808</v>
      </c>
      <c r="H115" s="13">
        <f>'Sheet1 (2)'!H115*0.24*1000</f>
        <v>36132</v>
      </c>
      <c r="I115" s="13">
        <f>'Sheet1 (2)'!I115*0.24*1000</f>
        <v>42883.200000000004</v>
      </c>
      <c r="J115" s="13">
        <f>'Sheet1 (2)'!J115*0.24*1000</f>
        <v>49939.199999999997</v>
      </c>
      <c r="K115" s="4">
        <v>30866.400000000001</v>
      </c>
      <c r="L115">
        <v>23481.599999999999</v>
      </c>
      <c r="M115">
        <v>26808</v>
      </c>
      <c r="N115">
        <v>36132</v>
      </c>
      <c r="O115">
        <v>42883.200000000004</v>
      </c>
      <c r="P115">
        <v>49939.199999999997</v>
      </c>
      <c r="Q115">
        <f t="shared" si="2"/>
        <v>420220.80000000005</v>
      </c>
      <c r="R115">
        <f t="shared" si="3"/>
        <v>1.7024705262731437</v>
      </c>
    </row>
    <row r="116" spans="1:18" x14ac:dyDescent="0.25">
      <c r="A116" s="16" t="s">
        <v>69</v>
      </c>
      <c r="B116" s="13">
        <v>362.01</v>
      </c>
      <c r="C116" s="11">
        <v>1299.97</v>
      </c>
      <c r="D116" s="15"/>
      <c r="E116" s="13">
        <f>'Sheet1 (2)'!E116*0.24*1000</f>
        <v>128632.8</v>
      </c>
      <c r="F116" s="13">
        <f>'Sheet1 (2)'!F116*0.24*1000</f>
        <v>144736.80000000002</v>
      </c>
      <c r="G116" s="13">
        <f>'Sheet1 (2)'!G116*0.24*1000</f>
        <v>150770.4</v>
      </c>
      <c r="H116" s="13">
        <f>'Sheet1 (2)'!H116*0.24*1000</f>
        <v>167181.6</v>
      </c>
      <c r="I116" s="13">
        <f>'Sheet1 (2)'!I116*0.24*1000</f>
        <v>172742.39999999999</v>
      </c>
      <c r="J116" s="13">
        <f>'Sheet1 (2)'!J116*0.24*1000</f>
        <v>224868</v>
      </c>
      <c r="K116" s="4">
        <v>128632.8</v>
      </c>
      <c r="L116">
        <v>144736.80000000002</v>
      </c>
      <c r="M116">
        <v>150770.4</v>
      </c>
      <c r="N116">
        <v>167181.6</v>
      </c>
      <c r="O116">
        <v>172742.39999999999</v>
      </c>
      <c r="P116">
        <v>224868</v>
      </c>
      <c r="Q116">
        <f t="shared" si="2"/>
        <v>1977864</v>
      </c>
      <c r="R116">
        <f t="shared" si="3"/>
        <v>1.5214689569759303</v>
      </c>
    </row>
    <row r="117" spans="1:18" x14ac:dyDescent="0.25">
      <c r="A117" s="16" t="s">
        <v>71</v>
      </c>
      <c r="B117" s="13">
        <v>746.59</v>
      </c>
      <c r="C117" s="11">
        <v>3530.94</v>
      </c>
      <c r="D117" s="15"/>
      <c r="E117" s="13">
        <f>'Sheet1 (2)'!E117*0.24*1000</f>
        <v>624000</v>
      </c>
      <c r="F117" s="13">
        <f>'Sheet1 (2)'!F117*0.24*1000</f>
        <v>567840</v>
      </c>
      <c r="G117" s="13">
        <f>'Sheet1 (2)'!G117*0.24*1000</f>
        <v>618480</v>
      </c>
      <c r="H117" s="13">
        <f>'Sheet1 (2)'!H117*0.24*1000</f>
        <v>592413.6</v>
      </c>
      <c r="I117" s="13">
        <f>'Sheet1 (2)'!I117*0.24*1000</f>
        <v>687808.79999999993</v>
      </c>
      <c r="J117" s="13">
        <f>'Sheet1 (2)'!J117*0.24*1000</f>
        <v>792511.20000000007</v>
      </c>
      <c r="K117" s="4">
        <v>624000</v>
      </c>
      <c r="L117">
        <v>567840</v>
      </c>
      <c r="M117">
        <v>618480</v>
      </c>
      <c r="N117">
        <v>592413.6</v>
      </c>
      <c r="O117">
        <v>687808.79999999993</v>
      </c>
      <c r="P117">
        <v>792511.20000000007</v>
      </c>
      <c r="Q117">
        <f t="shared" si="2"/>
        <v>7766107.1999999993</v>
      </c>
      <c r="R117">
        <f t="shared" si="3"/>
        <v>2.1994446804533636</v>
      </c>
    </row>
    <row r="118" spans="1:18" x14ac:dyDescent="0.25">
      <c r="A118" s="16" t="s">
        <v>40</v>
      </c>
      <c r="B118" s="15"/>
      <c r="C118" s="11">
        <v>1384.54</v>
      </c>
      <c r="D118" s="15"/>
      <c r="E118" s="13">
        <f>'Sheet1 (2)'!E118*0.24*1000</f>
        <v>211320</v>
      </c>
      <c r="F118" s="13">
        <f>'Sheet1 (2)'!F118*0.24*1000</f>
        <v>110496</v>
      </c>
      <c r="G118" s="13">
        <f>'Sheet1 (2)'!G118*0.24*1000</f>
        <v>160128</v>
      </c>
      <c r="H118" s="23">
        <v>211320</v>
      </c>
      <c r="I118" s="23">
        <v>110496</v>
      </c>
      <c r="J118" s="23">
        <v>160128</v>
      </c>
      <c r="K118" s="4">
        <v>211320</v>
      </c>
      <c r="L118">
        <v>110496</v>
      </c>
      <c r="M118">
        <v>160128</v>
      </c>
      <c r="N118">
        <v>211320</v>
      </c>
      <c r="O118">
        <v>110496</v>
      </c>
      <c r="P118">
        <v>160128</v>
      </c>
      <c r="Q118">
        <f t="shared" si="2"/>
        <v>1927776</v>
      </c>
      <c r="R118">
        <f t="shared" si="3"/>
        <v>1.3923584728501885</v>
      </c>
    </row>
    <row r="119" spans="1:18" x14ac:dyDescent="0.25">
      <c r="A119" s="8" t="s">
        <v>129</v>
      </c>
      <c r="B119" s="5">
        <v>553</v>
      </c>
      <c r="C119" s="5">
        <v>3775</v>
      </c>
      <c r="D119" s="5"/>
      <c r="E119" s="5">
        <v>576300</v>
      </c>
      <c r="F119" s="5">
        <v>484820</v>
      </c>
      <c r="G119" s="5">
        <v>571900</v>
      </c>
      <c r="H119" s="5">
        <v>567400</v>
      </c>
      <c r="I119" s="5">
        <v>532100</v>
      </c>
      <c r="J119" s="5">
        <v>479800</v>
      </c>
      <c r="K119" s="5">
        <v>559000</v>
      </c>
      <c r="L119">
        <v>532600</v>
      </c>
      <c r="M119">
        <v>546900</v>
      </c>
      <c r="N119">
        <v>559000</v>
      </c>
      <c r="O119">
        <v>532600</v>
      </c>
      <c r="P119">
        <v>546900</v>
      </c>
      <c r="Q119">
        <f t="shared" si="2"/>
        <v>6489320</v>
      </c>
      <c r="R119">
        <f t="shared" si="3"/>
        <v>1.7190251655629138</v>
      </c>
    </row>
    <row r="120" spans="1:18" x14ac:dyDescent="0.25">
      <c r="A120" s="16" t="s">
        <v>135</v>
      </c>
      <c r="B120">
        <f>SUM(B8:B119)</f>
        <v>18424.280000000002</v>
      </c>
      <c r="C120">
        <f t="shared" ref="C120:Q120" si="4">SUM(C8:C119)</f>
        <v>223370.56999999992</v>
      </c>
      <c r="D120">
        <f t="shared" si="4"/>
        <v>10064.25</v>
      </c>
      <c r="E120">
        <f>SUM(E8:E119)</f>
        <v>62785600.970000014</v>
      </c>
      <c r="F120">
        <f t="shared" si="4"/>
        <v>57009152.289999999</v>
      </c>
      <c r="G120">
        <f t="shared" si="4"/>
        <v>62458050.329999991</v>
      </c>
      <c r="H120">
        <f t="shared" si="4"/>
        <v>64591053.889999993</v>
      </c>
      <c r="I120">
        <f t="shared" si="4"/>
        <v>59276976.850000001</v>
      </c>
      <c r="J120">
        <f t="shared" si="4"/>
        <v>64681055.090000011</v>
      </c>
      <c r="K120">
        <f t="shared" si="4"/>
        <v>57720197.409999996</v>
      </c>
      <c r="L120">
        <f t="shared" si="4"/>
        <v>59809538.130000003</v>
      </c>
      <c r="M120">
        <f t="shared" si="4"/>
        <v>62405663.409999996</v>
      </c>
      <c r="N120">
        <f t="shared" si="4"/>
        <v>60448694.740000002</v>
      </c>
      <c r="O120">
        <f t="shared" si="4"/>
        <v>58235980.25</v>
      </c>
      <c r="P120">
        <f t="shared" si="4"/>
        <v>58074683.569999993</v>
      </c>
      <c r="Q120">
        <f t="shared" si="4"/>
        <v>724033206.92999995</v>
      </c>
      <c r="R120">
        <f t="shared" si="3"/>
        <v>3.2413992896647046</v>
      </c>
    </row>
    <row r="121" spans="1:18" x14ac:dyDescent="0.25">
      <c r="D121">
        <f>SUM(B120:D120)</f>
        <v>251859.09999999992</v>
      </c>
      <c r="E121">
        <f>E120/1000</f>
        <v>62785.600970000014</v>
      </c>
      <c r="F121">
        <f t="shared" ref="F121:Q121" si="5">F120/1000</f>
        <v>57009.152289999998</v>
      </c>
      <c r="G121">
        <f t="shared" si="5"/>
        <v>62458.050329999991</v>
      </c>
      <c r="H121">
        <f t="shared" si="5"/>
        <v>64591.053889999996</v>
      </c>
      <c r="I121">
        <f t="shared" si="5"/>
        <v>59276.976849999999</v>
      </c>
      <c r="J121">
        <f t="shared" si="5"/>
        <v>64681.055090000009</v>
      </c>
      <c r="K121">
        <f t="shared" si="5"/>
        <v>57720.197409999993</v>
      </c>
      <c r="L121">
        <f t="shared" si="5"/>
        <v>59809.538130000001</v>
      </c>
      <c r="M121">
        <f t="shared" si="5"/>
        <v>62405.663409999994</v>
      </c>
      <c r="N121">
        <f t="shared" si="5"/>
        <v>60448.694739999999</v>
      </c>
      <c r="O121">
        <f t="shared" si="5"/>
        <v>58235.980250000001</v>
      </c>
      <c r="P121">
        <f t="shared" si="5"/>
        <v>58074.683569999994</v>
      </c>
      <c r="Q121">
        <f t="shared" si="5"/>
        <v>724033.20692999999</v>
      </c>
      <c r="R121" t="e">
        <f t="shared" si="3"/>
        <v>#DIV/0!</v>
      </c>
    </row>
    <row r="122" spans="1:18" x14ac:dyDescent="0.25">
      <c r="E122">
        <f>SUM(E121:P121)</f>
        <v>727496.64693000005</v>
      </c>
    </row>
    <row r="123" spans="1:18" x14ac:dyDescent="0.25">
      <c r="A123" t="s">
        <v>142</v>
      </c>
    </row>
    <row r="124" spans="1:18" x14ac:dyDescent="0.25">
      <c r="A124" t="s">
        <v>137</v>
      </c>
      <c r="B124">
        <v>75.12</v>
      </c>
      <c r="C124">
        <v>656.7</v>
      </c>
      <c r="D124">
        <v>23.18</v>
      </c>
      <c r="E124">
        <v>197338.35</v>
      </c>
      <c r="F124">
        <v>197338.35</v>
      </c>
      <c r="G124">
        <v>197338.35</v>
      </c>
      <c r="H124">
        <v>197338.35</v>
      </c>
      <c r="I124">
        <v>197338.35</v>
      </c>
      <c r="J124">
        <v>197338.35</v>
      </c>
      <c r="K124">
        <v>197338.35</v>
      </c>
      <c r="L124">
        <v>197338.35</v>
      </c>
      <c r="M124">
        <v>197338.35</v>
      </c>
      <c r="N124">
        <v>197338.35</v>
      </c>
      <c r="O124">
        <v>197338.35</v>
      </c>
      <c r="P124">
        <v>197338.35</v>
      </c>
      <c r="Q124">
        <f>SUM(E124:P124)</f>
        <v>2368060.2000000007</v>
      </c>
      <c r="R124">
        <f>Q124/C124/1000</f>
        <v>3.6060000000000008</v>
      </c>
    </row>
    <row r="125" spans="1:18" x14ac:dyDescent="0.25">
      <c r="A125" t="s">
        <v>138</v>
      </c>
      <c r="B125">
        <v>96.8</v>
      </c>
      <c r="C125">
        <v>846.22</v>
      </c>
      <c r="D125">
        <v>29.87</v>
      </c>
      <c r="E125">
        <v>254289.11</v>
      </c>
      <c r="F125">
        <v>254289.11</v>
      </c>
      <c r="G125">
        <v>254289.11</v>
      </c>
      <c r="H125">
        <v>254289.11</v>
      </c>
      <c r="I125">
        <v>254289.11</v>
      </c>
      <c r="J125">
        <v>254289.11</v>
      </c>
      <c r="K125">
        <v>254289.11</v>
      </c>
      <c r="L125">
        <v>254289.11</v>
      </c>
      <c r="M125">
        <v>254289.11</v>
      </c>
      <c r="N125">
        <v>254289.11</v>
      </c>
      <c r="O125">
        <v>254289.11</v>
      </c>
      <c r="P125">
        <v>254289.11</v>
      </c>
      <c r="Q125">
        <f t="shared" ref="Q125:Q138" si="6">SUM(E125:P125)</f>
        <v>3051469.3199999989</v>
      </c>
      <c r="R125">
        <f t="shared" ref="R125:R139" si="7">Q125/C125/1000</f>
        <v>3.6059999999999985</v>
      </c>
    </row>
    <row r="126" spans="1:18" x14ac:dyDescent="0.25">
      <c r="A126" t="s">
        <v>139</v>
      </c>
      <c r="B126">
        <v>475.11</v>
      </c>
      <c r="C126">
        <v>4153.3</v>
      </c>
      <c r="D126">
        <v>146.59</v>
      </c>
      <c r="E126">
        <v>1248066.6499999999</v>
      </c>
      <c r="F126">
        <v>1248066.6499999999</v>
      </c>
      <c r="G126">
        <v>1248066.6499999999</v>
      </c>
      <c r="H126">
        <v>1248066.6499999999</v>
      </c>
      <c r="I126">
        <v>1248066.6499999999</v>
      </c>
      <c r="J126">
        <v>1248066.6499999999</v>
      </c>
      <c r="K126">
        <v>1248066.6499999999</v>
      </c>
      <c r="L126">
        <v>1248066.6499999999</v>
      </c>
      <c r="M126">
        <v>1248066.6499999999</v>
      </c>
      <c r="N126">
        <v>1248066.6499999999</v>
      </c>
      <c r="O126">
        <v>1248066.6499999999</v>
      </c>
      <c r="P126">
        <v>1248066.6499999999</v>
      </c>
      <c r="Q126">
        <f t="shared" si="6"/>
        <v>14976799.800000003</v>
      </c>
      <c r="R126">
        <f t="shared" si="7"/>
        <v>3.6060000000000003</v>
      </c>
    </row>
    <row r="127" spans="1:18" x14ac:dyDescent="0.25">
      <c r="A127" t="s">
        <v>140</v>
      </c>
      <c r="B127">
        <v>0</v>
      </c>
      <c r="C127">
        <v>1023.55</v>
      </c>
      <c r="D127">
        <v>0</v>
      </c>
      <c r="E127">
        <v>96885.119999999995</v>
      </c>
      <c r="F127">
        <v>95750.64</v>
      </c>
      <c r="G127">
        <v>81839.520000000004</v>
      </c>
      <c r="H127">
        <v>87711.84</v>
      </c>
      <c r="I127">
        <v>89495.76</v>
      </c>
      <c r="J127">
        <v>90645.119999999995</v>
      </c>
      <c r="K127">
        <v>91445.28</v>
      </c>
      <c r="L127">
        <v>90883.199999999997</v>
      </c>
      <c r="M127">
        <v>91199.28</v>
      </c>
      <c r="N127">
        <v>98726.399999999994</v>
      </c>
      <c r="O127">
        <v>97943.039999999994</v>
      </c>
      <c r="P127">
        <v>98450.64</v>
      </c>
      <c r="Q127">
        <f t="shared" si="6"/>
        <v>1110975.8400000001</v>
      </c>
      <c r="R127">
        <f t="shared" si="7"/>
        <v>1.085414332470324</v>
      </c>
    </row>
    <row r="128" spans="1:18" x14ac:dyDescent="0.25">
      <c r="A128" t="s">
        <v>141</v>
      </c>
      <c r="B128">
        <v>947</v>
      </c>
      <c r="C128">
        <v>614</v>
      </c>
      <c r="D128">
        <v>0</v>
      </c>
      <c r="E128">
        <v>77500</v>
      </c>
      <c r="F128">
        <v>77500</v>
      </c>
      <c r="G128">
        <v>77500</v>
      </c>
      <c r="H128">
        <v>77500</v>
      </c>
      <c r="I128">
        <v>77500</v>
      </c>
      <c r="J128">
        <v>77500</v>
      </c>
      <c r="K128">
        <v>77500</v>
      </c>
      <c r="L128">
        <v>77500</v>
      </c>
      <c r="M128">
        <v>77500</v>
      </c>
      <c r="N128">
        <v>77500</v>
      </c>
      <c r="O128">
        <v>77500</v>
      </c>
      <c r="P128">
        <v>77500</v>
      </c>
      <c r="Q128">
        <f t="shared" si="6"/>
        <v>930000</v>
      </c>
      <c r="R128">
        <f t="shared" si="7"/>
        <v>1.5146579804560261</v>
      </c>
    </row>
    <row r="129" spans="1:18" x14ac:dyDescent="0.25">
      <c r="A129" t="s">
        <v>144</v>
      </c>
      <c r="B129">
        <v>0</v>
      </c>
      <c r="C129">
        <v>420</v>
      </c>
      <c r="D129">
        <v>0</v>
      </c>
      <c r="E129">
        <v>112306.67</v>
      </c>
      <c r="F129">
        <v>112306.67</v>
      </c>
      <c r="G129">
        <v>112306.67</v>
      </c>
      <c r="H129">
        <v>112306.67</v>
      </c>
      <c r="I129">
        <v>112306.67</v>
      </c>
      <c r="J129">
        <v>112306.67</v>
      </c>
      <c r="K129">
        <v>112306.67</v>
      </c>
      <c r="L129">
        <v>112306.67</v>
      </c>
      <c r="M129">
        <v>112306.67</v>
      </c>
      <c r="N129">
        <v>112306.67</v>
      </c>
      <c r="O129">
        <v>112306.67</v>
      </c>
      <c r="P129">
        <v>112306.67</v>
      </c>
      <c r="Q129">
        <f t="shared" si="6"/>
        <v>1347680.04</v>
      </c>
      <c r="R129">
        <f t="shared" si="7"/>
        <v>3.2087620000000001</v>
      </c>
    </row>
    <row r="130" spans="1:18" x14ac:dyDescent="0.25">
      <c r="A130" t="s">
        <v>145</v>
      </c>
      <c r="B130">
        <v>161.02000000000001</v>
      </c>
      <c r="C130">
        <v>1407.55</v>
      </c>
      <c r="D130">
        <v>0</v>
      </c>
      <c r="E130">
        <v>406050.04</v>
      </c>
      <c r="F130">
        <v>406050.04</v>
      </c>
      <c r="G130">
        <v>406050.04</v>
      </c>
      <c r="H130">
        <v>406050.04</v>
      </c>
      <c r="I130">
        <v>406050.04</v>
      </c>
      <c r="J130">
        <v>406050.04</v>
      </c>
      <c r="K130">
        <v>406050.04</v>
      </c>
      <c r="L130">
        <v>406050.04</v>
      </c>
      <c r="M130">
        <v>406050.04</v>
      </c>
      <c r="N130">
        <v>406050.04</v>
      </c>
      <c r="O130">
        <v>406050.04</v>
      </c>
      <c r="P130">
        <v>406050.04</v>
      </c>
      <c r="Q130">
        <f t="shared" si="6"/>
        <v>4872600.4799999995</v>
      </c>
      <c r="R130">
        <f t="shared" si="7"/>
        <v>3.4617601364072321</v>
      </c>
    </row>
    <row r="131" spans="1:18" x14ac:dyDescent="0.25">
      <c r="A131" t="s">
        <v>146</v>
      </c>
      <c r="B131">
        <v>262</v>
      </c>
      <c r="C131">
        <v>362</v>
      </c>
      <c r="D131">
        <v>905</v>
      </c>
      <c r="E131">
        <v>106250</v>
      </c>
      <c r="F131">
        <v>106250</v>
      </c>
      <c r="G131">
        <v>106250</v>
      </c>
      <c r="H131">
        <v>106250</v>
      </c>
      <c r="I131">
        <v>106250</v>
      </c>
      <c r="J131">
        <v>106250</v>
      </c>
      <c r="K131">
        <v>106250</v>
      </c>
      <c r="L131">
        <v>106250</v>
      </c>
      <c r="M131">
        <v>106250</v>
      </c>
      <c r="N131">
        <v>106250</v>
      </c>
      <c r="O131">
        <v>106250</v>
      </c>
      <c r="P131">
        <v>106250</v>
      </c>
      <c r="Q131">
        <f t="shared" si="6"/>
        <v>1275000</v>
      </c>
      <c r="R131">
        <f t="shared" si="7"/>
        <v>3.5220994475138121</v>
      </c>
    </row>
    <row r="132" spans="1:18" x14ac:dyDescent="0.25">
      <c r="A132" t="s">
        <v>147</v>
      </c>
      <c r="B132">
        <v>79.599999999999994</v>
      </c>
      <c r="C132">
        <v>695.84</v>
      </c>
      <c r="D132">
        <v>24.56</v>
      </c>
      <c r="E132">
        <v>209099.92</v>
      </c>
      <c r="F132">
        <v>209099.92</v>
      </c>
      <c r="G132">
        <v>209099.92</v>
      </c>
      <c r="H132">
        <v>209099.92</v>
      </c>
      <c r="I132">
        <v>209099.92</v>
      </c>
      <c r="J132">
        <v>209099.92</v>
      </c>
      <c r="K132">
        <v>209099.92</v>
      </c>
      <c r="L132">
        <v>209099.92</v>
      </c>
      <c r="M132">
        <v>209099.92</v>
      </c>
      <c r="N132">
        <v>209099.92</v>
      </c>
      <c r="O132">
        <v>209099.92</v>
      </c>
      <c r="P132">
        <v>209099.92</v>
      </c>
      <c r="Q132">
        <f t="shared" si="6"/>
        <v>2509199.0399999996</v>
      </c>
      <c r="R132">
        <f t="shared" si="7"/>
        <v>3.605999999999999</v>
      </c>
    </row>
    <row r="133" spans="1:18" x14ac:dyDescent="0.25">
      <c r="A133" t="s">
        <v>148</v>
      </c>
      <c r="B133">
        <v>56.72</v>
      </c>
      <c r="C133">
        <v>495.78</v>
      </c>
      <c r="D133">
        <v>17.5</v>
      </c>
      <c r="E133">
        <v>148981.89000000001</v>
      </c>
      <c r="F133">
        <v>148981.89000000001</v>
      </c>
      <c r="G133">
        <v>148981.89000000001</v>
      </c>
      <c r="H133">
        <v>148981.89000000001</v>
      </c>
      <c r="I133">
        <v>148981.89000000001</v>
      </c>
      <c r="J133">
        <v>148981.89000000001</v>
      </c>
      <c r="K133">
        <v>148981.89000000001</v>
      </c>
      <c r="L133">
        <v>148981.89000000001</v>
      </c>
      <c r="M133">
        <v>148981.89000000001</v>
      </c>
      <c r="N133">
        <v>148981.89000000001</v>
      </c>
      <c r="O133">
        <v>148981.89000000001</v>
      </c>
      <c r="P133">
        <v>148981.89000000001</v>
      </c>
      <c r="Q133">
        <f t="shared" si="6"/>
        <v>1787782.6800000006</v>
      </c>
      <c r="R133">
        <f t="shared" si="7"/>
        <v>3.6060000000000012</v>
      </c>
    </row>
    <row r="134" spans="1:18" x14ac:dyDescent="0.25">
      <c r="A134" t="s">
        <v>149</v>
      </c>
      <c r="B134">
        <v>79.599999999999994</v>
      </c>
      <c r="C134">
        <v>695.84</v>
      </c>
      <c r="D134">
        <v>24.56</v>
      </c>
      <c r="E134">
        <v>209099.92</v>
      </c>
      <c r="F134">
        <v>209099.92</v>
      </c>
      <c r="G134">
        <v>209099.92</v>
      </c>
      <c r="H134">
        <v>209099.92</v>
      </c>
      <c r="I134">
        <v>209099.92</v>
      </c>
      <c r="J134">
        <v>209099.92</v>
      </c>
      <c r="K134">
        <v>209099.92</v>
      </c>
      <c r="L134">
        <v>209099.92</v>
      </c>
      <c r="M134">
        <v>209099.92</v>
      </c>
      <c r="N134">
        <v>209099.92</v>
      </c>
      <c r="O134">
        <v>209099.92</v>
      </c>
      <c r="P134">
        <v>209099.92</v>
      </c>
      <c r="Q134">
        <f t="shared" si="6"/>
        <v>2509199.0399999996</v>
      </c>
      <c r="R134">
        <f t="shared" si="7"/>
        <v>3.605999999999999</v>
      </c>
    </row>
    <row r="135" spans="1:18" x14ac:dyDescent="0.25">
      <c r="A135" t="s">
        <v>150</v>
      </c>
      <c r="B135">
        <v>81.790000000000006</v>
      </c>
      <c r="C135">
        <v>714.97</v>
      </c>
      <c r="D135">
        <v>25.24</v>
      </c>
      <c r="E135">
        <v>214848.49</v>
      </c>
      <c r="F135">
        <v>214848.49</v>
      </c>
      <c r="G135">
        <v>214848.49</v>
      </c>
      <c r="H135">
        <v>214848.49</v>
      </c>
      <c r="I135">
        <v>214848.49</v>
      </c>
      <c r="J135">
        <v>214848.49</v>
      </c>
      <c r="K135">
        <v>214848.49</v>
      </c>
      <c r="L135">
        <v>214848.49</v>
      </c>
      <c r="M135">
        <v>214848.49</v>
      </c>
      <c r="N135">
        <v>214848.49</v>
      </c>
      <c r="O135">
        <v>214848.49</v>
      </c>
      <c r="P135">
        <v>214848.49</v>
      </c>
      <c r="Q135">
        <f t="shared" si="6"/>
        <v>2578181.88</v>
      </c>
      <c r="R135">
        <f t="shared" si="7"/>
        <v>3.6060000839196045</v>
      </c>
    </row>
    <row r="136" spans="1:18" x14ac:dyDescent="0.25">
      <c r="A136" t="s">
        <v>151</v>
      </c>
      <c r="B136">
        <v>142</v>
      </c>
      <c r="C136">
        <v>346</v>
      </c>
      <c r="D136">
        <v>0</v>
      </c>
      <c r="E136">
        <v>108667</v>
      </c>
      <c r="F136">
        <v>108667</v>
      </c>
      <c r="G136">
        <v>108667</v>
      </c>
      <c r="H136">
        <v>108667</v>
      </c>
      <c r="I136">
        <v>108667</v>
      </c>
      <c r="J136">
        <v>108667</v>
      </c>
      <c r="K136">
        <v>108667</v>
      </c>
      <c r="L136">
        <v>108667</v>
      </c>
      <c r="M136">
        <v>108667</v>
      </c>
      <c r="N136">
        <v>108667</v>
      </c>
      <c r="O136">
        <v>108667</v>
      </c>
      <c r="P136">
        <v>108667</v>
      </c>
      <c r="Q136">
        <f t="shared" si="6"/>
        <v>1304004</v>
      </c>
      <c r="R136">
        <f t="shared" si="7"/>
        <v>3.7687976878612717</v>
      </c>
    </row>
    <row r="137" spans="1:18" x14ac:dyDescent="0.25">
      <c r="A137" t="s">
        <v>152</v>
      </c>
      <c r="B137">
        <v>4368</v>
      </c>
      <c r="C137">
        <v>13631</v>
      </c>
      <c r="D137">
        <v>0</v>
      </c>
      <c r="E137">
        <v>2916666</v>
      </c>
      <c r="F137">
        <v>2916666</v>
      </c>
      <c r="G137">
        <v>2916666</v>
      </c>
      <c r="H137">
        <v>2916666</v>
      </c>
      <c r="I137">
        <v>2916666</v>
      </c>
      <c r="J137">
        <v>2916666</v>
      </c>
      <c r="K137">
        <v>2916666</v>
      </c>
      <c r="L137">
        <v>2916666</v>
      </c>
      <c r="M137">
        <v>2916666</v>
      </c>
      <c r="N137">
        <v>2916666</v>
      </c>
      <c r="O137">
        <v>2916666</v>
      </c>
      <c r="P137">
        <v>2916666</v>
      </c>
      <c r="Q137">
        <f t="shared" si="6"/>
        <v>34999992</v>
      </c>
      <c r="R137">
        <f t="shared" si="7"/>
        <v>2.5676760325728121</v>
      </c>
    </row>
    <row r="138" spans="1:18" x14ac:dyDescent="0.25">
      <c r="A138" t="s">
        <v>153</v>
      </c>
      <c r="B138">
        <v>0</v>
      </c>
      <c r="C138">
        <v>674.47</v>
      </c>
      <c r="D138">
        <v>0</v>
      </c>
      <c r="E138">
        <v>359717.5</v>
      </c>
      <c r="F138">
        <v>359717.5</v>
      </c>
      <c r="G138">
        <v>359717.5</v>
      </c>
      <c r="H138">
        <v>359717.5</v>
      </c>
      <c r="I138">
        <v>359717.5</v>
      </c>
      <c r="J138">
        <v>359717.5</v>
      </c>
      <c r="K138">
        <v>359717.5</v>
      </c>
      <c r="L138">
        <v>359717.5</v>
      </c>
      <c r="M138">
        <v>359717.5</v>
      </c>
      <c r="N138">
        <v>359717.5</v>
      </c>
      <c r="O138">
        <v>359717.5</v>
      </c>
      <c r="P138">
        <v>359717.5</v>
      </c>
      <c r="Q138">
        <f t="shared" si="6"/>
        <v>4316610</v>
      </c>
      <c r="R138">
        <f t="shared" si="7"/>
        <v>6.4000029652912653</v>
      </c>
    </row>
    <row r="139" spans="1:18" x14ac:dyDescent="0.25">
      <c r="B139">
        <f>SUM(B124:B138)</f>
        <v>6824.76</v>
      </c>
      <c r="C139">
        <f>SUM(C124:C138)</f>
        <v>26737.22</v>
      </c>
      <c r="D139">
        <f>SUM(D124:D138)</f>
        <v>1196.4999999999998</v>
      </c>
      <c r="E139">
        <f>SUM(E124:E138)</f>
        <v>6665766.6600000001</v>
      </c>
      <c r="F139">
        <f t="shared" ref="F139:Q139" si="8">SUM(F124:F138)</f>
        <v>6664632.1799999997</v>
      </c>
      <c r="G139">
        <f t="shared" si="8"/>
        <v>6650721.0599999996</v>
      </c>
      <c r="H139">
        <f t="shared" si="8"/>
        <v>6656593.3799999999</v>
      </c>
      <c r="I139">
        <f t="shared" si="8"/>
        <v>6658377.2999999998</v>
      </c>
      <c r="J139">
        <f t="shared" si="8"/>
        <v>6659526.6600000001</v>
      </c>
      <c r="K139">
        <f t="shared" si="8"/>
        <v>6660326.8199999994</v>
      </c>
      <c r="L139">
        <f t="shared" si="8"/>
        <v>6659764.7399999993</v>
      </c>
      <c r="M139">
        <f t="shared" si="8"/>
        <v>6660080.8199999994</v>
      </c>
      <c r="N139">
        <f t="shared" si="8"/>
        <v>6667607.9399999995</v>
      </c>
      <c r="O139">
        <f t="shared" si="8"/>
        <v>6666824.5800000001</v>
      </c>
      <c r="P139">
        <f t="shared" si="8"/>
        <v>6667332.1799999997</v>
      </c>
      <c r="Q139">
        <f t="shared" si="8"/>
        <v>79937554.319999993</v>
      </c>
      <c r="R139">
        <f t="shared" si="7"/>
        <v>2.9897481608035537</v>
      </c>
    </row>
    <row r="140" spans="1:18" x14ac:dyDescent="0.25">
      <c r="E140">
        <f>E139/1000</f>
        <v>6665.7666600000002</v>
      </c>
      <c r="F140">
        <f t="shared" ref="F140:Q140" si="9">F139/1000</f>
        <v>6664.6321799999996</v>
      </c>
      <c r="G140">
        <f t="shared" si="9"/>
        <v>6650.7210599999999</v>
      </c>
      <c r="H140">
        <f t="shared" si="9"/>
        <v>6656.5933800000003</v>
      </c>
      <c r="I140">
        <f t="shared" si="9"/>
        <v>6658.3773000000001</v>
      </c>
      <c r="J140">
        <f t="shared" si="9"/>
        <v>6659.5266600000004</v>
      </c>
      <c r="K140">
        <f t="shared" si="9"/>
        <v>6660.3268199999993</v>
      </c>
      <c r="L140">
        <f t="shared" si="9"/>
        <v>6659.7647399999996</v>
      </c>
      <c r="M140">
        <f t="shared" si="9"/>
        <v>6660.0808199999992</v>
      </c>
      <c r="N140">
        <f t="shared" si="9"/>
        <v>6667.6079399999999</v>
      </c>
      <c r="O140">
        <f t="shared" si="9"/>
        <v>6666.8245800000004</v>
      </c>
      <c r="P140">
        <f t="shared" si="9"/>
        <v>6667.3321799999994</v>
      </c>
      <c r="Q140">
        <f t="shared" si="9"/>
        <v>79937.554319999996</v>
      </c>
    </row>
    <row r="141" spans="1:18" x14ac:dyDescent="0.25">
      <c r="B141">
        <f>B120+B139</f>
        <v>25249.040000000001</v>
      </c>
      <c r="C141">
        <f>C120+C139</f>
        <v>250107.78999999992</v>
      </c>
      <c r="D141">
        <f>D120+D139</f>
        <v>11260.75</v>
      </c>
      <c r="E141">
        <f>SUM(E140:P140)</f>
        <v>79937.554319999996</v>
      </c>
    </row>
    <row r="142" spans="1:18" x14ac:dyDescent="0.25">
      <c r="D142">
        <f>SUM(B141:D141)</f>
        <v>286617.5799999999</v>
      </c>
      <c r="E142">
        <f>E122+E141</f>
        <v>807434.20125000004</v>
      </c>
    </row>
    <row r="143" spans="1:18" x14ac:dyDescent="0.25">
      <c r="E143">
        <f>E142/C141</f>
        <v>3.2283448718250649</v>
      </c>
    </row>
    <row r="144" spans="1:18" x14ac:dyDescent="0.25">
      <c r="D144">
        <f>292111-287609</f>
        <v>4502</v>
      </c>
    </row>
  </sheetData>
  <autoFilter ref="A6:K118">
    <filterColumn colId="1" showButton="0"/>
    <filterColumn colId="2" showButton="0"/>
    <sortState ref="A9:K67">
      <sortCondition ref="A6:A67"/>
    </sortState>
  </autoFilter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2022-09-26T08:39:54Z</dcterms:created>
  <dcterms:modified xsi:type="dcterms:W3CDTF">2022-10-10T09:04:34Z</dcterms:modified>
</cp:coreProperties>
</file>