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ACKUP_SAKPA\BACKUP.2022\"/>
    </mc:Choice>
  </mc:AlternateContent>
  <bookViews>
    <workbookView xWindow="0" yWindow="0" windowWidth="20490" windowHeight="7365"/>
  </bookViews>
  <sheets>
    <sheet name="Anggaran" sheetId="6" r:id="rId1"/>
    <sheet name="UtangPihakke3" sheetId="1" r:id="rId2"/>
    <sheet name="Reklas" sheetId="2" r:id="rId3"/>
    <sheet name="Sheet1" sheetId="3" r:id="rId4"/>
    <sheet name="Realisasi.Covid" sheetId="4" r:id="rId5"/>
    <sheet name="Sheet2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6" l="1"/>
  <c r="C22" i="6"/>
  <c r="C26" i="6"/>
  <c r="D27" i="6"/>
  <c r="C28" i="6"/>
  <c r="D31" i="6"/>
  <c r="C31" i="6"/>
  <c r="D20" i="6"/>
  <c r="D21" i="6"/>
  <c r="D22" i="6"/>
  <c r="D23" i="6"/>
  <c r="D24" i="6"/>
  <c r="D25" i="6"/>
  <c r="D26" i="6"/>
  <c r="D28" i="6"/>
  <c r="D29" i="6"/>
  <c r="D30" i="6"/>
  <c r="C20" i="6"/>
  <c r="C21" i="6"/>
  <c r="C23" i="6"/>
  <c r="C24" i="6"/>
  <c r="C27" i="6"/>
  <c r="C29" i="6"/>
  <c r="C30" i="6"/>
  <c r="D19" i="6"/>
  <c r="C19" i="6"/>
  <c r="K15" i="6"/>
  <c r="H11" i="6"/>
  <c r="K5" i="6"/>
  <c r="K6" i="6"/>
  <c r="K7" i="6"/>
  <c r="K8" i="6"/>
  <c r="K9" i="6"/>
  <c r="K10" i="6"/>
  <c r="K11" i="6"/>
  <c r="K12" i="6"/>
  <c r="K13" i="6"/>
  <c r="K14" i="6"/>
  <c r="G5" i="6"/>
  <c r="G6" i="6"/>
  <c r="G7" i="6"/>
  <c r="G8" i="6"/>
  <c r="G9" i="6"/>
  <c r="G10" i="6"/>
  <c r="G11" i="6"/>
  <c r="G12" i="6"/>
  <c r="G13" i="6"/>
  <c r="G14" i="6"/>
  <c r="G15" i="6"/>
  <c r="H5" i="6"/>
  <c r="H6" i="6"/>
  <c r="H7" i="6"/>
  <c r="H8" i="6"/>
  <c r="H9" i="6"/>
  <c r="H10" i="6"/>
  <c r="H12" i="6"/>
  <c r="H13" i="6"/>
  <c r="H14" i="6"/>
  <c r="H15" i="6"/>
  <c r="K4" i="6"/>
  <c r="I16" i="6"/>
  <c r="J16" i="6"/>
  <c r="L16" i="6"/>
  <c r="H4" i="6"/>
  <c r="G4" i="6"/>
  <c r="F16" i="6"/>
  <c r="D16" i="6"/>
  <c r="C16" i="6"/>
  <c r="K16" i="6" l="1"/>
  <c r="H16" i="6"/>
  <c r="G16" i="6"/>
  <c r="E16" i="6"/>
  <c r="H16" i="5"/>
  <c r="G16" i="5"/>
  <c r="I14" i="5"/>
  <c r="I13" i="5"/>
  <c r="I12" i="5"/>
  <c r="I11" i="5"/>
  <c r="I10" i="5"/>
  <c r="I9" i="5"/>
  <c r="I8" i="5"/>
  <c r="I7" i="5"/>
  <c r="I6" i="5"/>
  <c r="I5" i="5"/>
  <c r="I4" i="5"/>
  <c r="I3" i="5"/>
  <c r="E16" i="5"/>
  <c r="D16" i="5"/>
  <c r="D3" i="5"/>
  <c r="B16" i="5"/>
  <c r="C16" i="5"/>
  <c r="D4" i="5"/>
  <c r="D5" i="5"/>
  <c r="D6" i="5"/>
  <c r="D7" i="5"/>
  <c r="D8" i="5"/>
  <c r="D9" i="5"/>
  <c r="D10" i="5"/>
  <c r="D11" i="5"/>
  <c r="D12" i="5"/>
  <c r="D13" i="5"/>
  <c r="D14" i="5"/>
  <c r="I16" i="5" l="1"/>
  <c r="D17" i="4"/>
  <c r="E17" i="4"/>
  <c r="F17" i="4"/>
  <c r="G17" i="4"/>
  <c r="H17" i="4"/>
  <c r="I17" i="4"/>
  <c r="J17" i="4"/>
  <c r="K17" i="4"/>
  <c r="L17" i="4"/>
  <c r="C17" i="4"/>
  <c r="L6" i="4"/>
  <c r="L7" i="4"/>
  <c r="L8" i="4"/>
  <c r="L9" i="4"/>
  <c r="L10" i="4"/>
  <c r="L11" i="4"/>
  <c r="L12" i="4"/>
  <c r="L13" i="4"/>
  <c r="L14" i="4"/>
  <c r="L15" i="4"/>
  <c r="L16" i="4"/>
  <c r="K6" i="4"/>
  <c r="K7" i="4"/>
  <c r="K8" i="4"/>
  <c r="K9" i="4"/>
  <c r="K10" i="4"/>
  <c r="K11" i="4"/>
  <c r="K12" i="4"/>
  <c r="K13" i="4"/>
  <c r="K14" i="4"/>
  <c r="K15" i="4"/>
  <c r="K16" i="4"/>
  <c r="L5" i="4"/>
  <c r="K5" i="4"/>
  <c r="D117" i="3" l="1"/>
  <c r="D107" i="3"/>
  <c r="D97" i="3"/>
  <c r="D87" i="3"/>
  <c r="D77" i="3"/>
  <c r="D67" i="3"/>
  <c r="D57" i="3"/>
  <c r="D55" i="3"/>
  <c r="D45" i="3"/>
  <c r="D35" i="3"/>
  <c r="D25" i="3"/>
  <c r="D15" i="3"/>
  <c r="D118" i="3" s="1"/>
  <c r="E13" i="2" l="1"/>
  <c r="D11" i="2"/>
  <c r="E11" i="2"/>
  <c r="P18" i="1"/>
  <c r="F16" i="1"/>
  <c r="G16" i="1"/>
  <c r="H16" i="1"/>
  <c r="I16" i="1"/>
  <c r="J16" i="1"/>
  <c r="K16" i="1"/>
  <c r="L16" i="1"/>
  <c r="M16" i="1"/>
  <c r="N16" i="1"/>
  <c r="O16" i="1"/>
  <c r="P16" i="1"/>
  <c r="Q16" i="1"/>
  <c r="Q4" i="1"/>
  <c r="Q5" i="1"/>
  <c r="Q6" i="1"/>
  <c r="Q7" i="1"/>
  <c r="Q8" i="1"/>
  <c r="Q9" i="1"/>
  <c r="Q10" i="1"/>
  <c r="Q11" i="1"/>
  <c r="Q15" i="1"/>
  <c r="Q12" i="1"/>
  <c r="Q13" i="1"/>
  <c r="Q14" i="1"/>
  <c r="O4" i="1"/>
  <c r="N4" i="1"/>
  <c r="M4" i="1"/>
  <c r="L4" i="1"/>
  <c r="E16" i="1" l="1"/>
  <c r="E5" i="1"/>
  <c r="E6" i="1"/>
  <c r="E7" i="1"/>
  <c r="E8" i="1"/>
  <c r="E9" i="1"/>
  <c r="E10" i="1"/>
  <c r="E11" i="1"/>
  <c r="E12" i="1"/>
  <c r="E13" i="1"/>
  <c r="E14" i="1"/>
  <c r="E15" i="1"/>
  <c r="E4" i="1"/>
  <c r="D16" i="1"/>
  <c r="C16" i="1"/>
</calcChain>
</file>

<file path=xl/sharedStrings.xml><?xml version="1.0" encoding="utf-8"?>
<sst xmlns="http://schemas.openxmlformats.org/spreadsheetml/2006/main" count="285" uniqueCount="120">
  <si>
    <t>HITUNGAN CALK TA 2021</t>
  </si>
  <si>
    <t>No.</t>
  </si>
  <si>
    <t xml:space="preserve">Jumlah </t>
  </si>
  <si>
    <t>Satuan Kerja</t>
  </si>
  <si>
    <t>BPS Provinsi Jambi</t>
  </si>
  <si>
    <t>BPS Kabupaten Bungo</t>
  </si>
  <si>
    <t>BPS Kabupaten Batanghari</t>
  </si>
  <si>
    <t>BPS Kab. Tanjab barat</t>
  </si>
  <si>
    <t>BPS Kab. Sarolangun</t>
  </si>
  <si>
    <t>BPS Kota Jambi</t>
  </si>
  <si>
    <t>BPS Kab. Kerinci</t>
  </si>
  <si>
    <t>BPS Kab. Merangin</t>
  </si>
  <si>
    <t>BPS Kab. Muaro Jambi</t>
  </si>
  <si>
    <t>BPS Kab. Tanjab Timur</t>
  </si>
  <si>
    <t>BPS Kab. Tebo</t>
  </si>
  <si>
    <t>BPS Kota Sungai Penuh</t>
  </si>
  <si>
    <t>Belanja Pegawai Yang Masih Harus Dibayar</t>
  </si>
  <si>
    <t>Belanja Barang Yang Masih Harus Dibayar</t>
  </si>
  <si>
    <t>Jumlah Di Neraca</t>
  </si>
  <si>
    <t>listrik 522111</t>
  </si>
  <si>
    <t>telepon 522112</t>
  </si>
  <si>
    <t>air 522113</t>
  </si>
  <si>
    <t>koran</t>
  </si>
  <si>
    <t>TK 512411</t>
  </si>
  <si>
    <t>Jumlah</t>
  </si>
  <si>
    <t>internet 521111</t>
  </si>
  <si>
    <t>No</t>
  </si>
  <si>
    <t>Kode</t>
  </si>
  <si>
    <t>Uraian</t>
  </si>
  <si>
    <t>Reklas Keluar</t>
  </si>
  <si>
    <t>Reklas Masuk</t>
  </si>
  <si>
    <t>Selisih</t>
  </si>
  <si>
    <t>054.01.428145.000</t>
  </si>
  <si>
    <t>BADAN PUSAT STATISTIK PROP. JAMBI</t>
  </si>
  <si>
    <t>054.01.428151.000</t>
  </si>
  <si>
    <t>BADAN PUSAT STATISTIK KAB. BUNGO</t>
  </si>
  <si>
    <t>054.01.428160.000</t>
  </si>
  <si>
    <t>BADAN PUSAT STATISTIK KAB. BATANGHARI</t>
  </si>
  <si>
    <t>054.01.428176.000</t>
  </si>
  <si>
    <t>BADAN PUSAT STATISTIK KAB. TANJUNG JABUNG BARAT</t>
  </si>
  <si>
    <t>054.01.428202.000</t>
  </si>
  <si>
    <t>BADAN PUSAT STATISTIK KAB. KERINCI</t>
  </si>
  <si>
    <t>054.01.637063.000</t>
  </si>
  <si>
    <t>BADAN PUSAT STATISTIK KAB. MERANGIN</t>
  </si>
  <si>
    <t>054.01.637084.000</t>
  </si>
  <si>
    <t>BADAN PUSAT STATISTIK KAB. TANJUNG JABUNGTIMUR</t>
  </si>
  <si>
    <t>054.01.637091.000</t>
  </si>
  <si>
    <t>BADAN PUSAT STATISTIK KAB. TEBO</t>
  </si>
  <si>
    <t>054.01.689160.000</t>
  </si>
  <si>
    <t>BPS KOTA SUNGAI PENUH</t>
  </si>
  <si>
    <t>Satker</t>
  </si>
  <si>
    <t>Nilai</t>
  </si>
  <si>
    <t>BPS Prov. Jambi</t>
  </si>
  <si>
    <t xml:space="preserve">Microsoft SQL Server 2008 </t>
  </si>
  <si>
    <t>Kofax / Kc dan KTM</t>
  </si>
  <si>
    <t>Kofax mobile capture/Sek Service</t>
  </si>
  <si>
    <t>Kofax mobile capture/App Devices</t>
  </si>
  <si>
    <t>Scendpoint Prtcn Subs VL OLV D1 mth Ap Perdvc</t>
  </si>
  <si>
    <t>Office proplus 2013 dp NL 60 V</t>
  </si>
  <si>
    <t>Fujitsu Knowledgelake connect</t>
  </si>
  <si>
    <t xml:space="preserve">Anti Virus </t>
  </si>
  <si>
    <t>Operating System</t>
  </si>
  <si>
    <t>Axway Secure Transport</t>
  </si>
  <si>
    <t>Adove Creative Cloud</t>
  </si>
  <si>
    <t>Trendmicro Smart Protection</t>
  </si>
  <si>
    <t>Magic Key PC Security 29 unit</t>
  </si>
  <si>
    <t>BPS Kab. Bungo</t>
  </si>
  <si>
    <t>Kofax Mobile Capture</t>
  </si>
  <si>
    <t>Anti Virus/SCEndpoint Prtcn</t>
  </si>
  <si>
    <t>Aplikasi Perkantoran/OfficeProPlus</t>
  </si>
  <si>
    <t>Aplikasi Pendukung/Fujitsu Knowledgelake connect</t>
  </si>
  <si>
    <t>Software Microsoft/Windows Server Standar</t>
  </si>
  <si>
    <t>Software Microsoft/SQL Server R2O</t>
  </si>
  <si>
    <t>Software Anti Virus Dell Optiplex</t>
  </si>
  <si>
    <t>JUMLAH</t>
  </si>
  <si>
    <t>BPS Kab. Batanghari</t>
  </si>
  <si>
    <t xml:space="preserve">BPS Kab. Tanjab </t>
  </si>
  <si>
    <t>Barat</t>
  </si>
  <si>
    <t>-</t>
  </si>
  <si>
    <t>BPS Kab. Ma. Jambi</t>
  </si>
  <si>
    <t>BPS Kab. Tanjab</t>
  </si>
  <si>
    <t>Timur</t>
  </si>
  <si>
    <t>Win Server OLP</t>
  </si>
  <si>
    <t>Fujitsu Primergi/database Mocrosoft</t>
  </si>
  <si>
    <t>Jumlah Seluruh Kabupaten</t>
  </si>
  <si>
    <t>LRA Akun COVID</t>
  </si>
  <si>
    <t>A</t>
  </si>
  <si>
    <t>R</t>
  </si>
  <si>
    <t>Bungo</t>
  </si>
  <si>
    <t>Batanghari</t>
  </si>
  <si>
    <t>Tanjab barat</t>
  </si>
  <si>
    <t>Sarolangun</t>
  </si>
  <si>
    <t>Kota jambi</t>
  </si>
  <si>
    <t>Kerinci</t>
  </si>
  <si>
    <t>Merangin</t>
  </si>
  <si>
    <t>Muaro Jambi</t>
  </si>
  <si>
    <t>Tanjab Timur</t>
  </si>
  <si>
    <t>Tebo</t>
  </si>
  <si>
    <t>Sungai Penuh</t>
  </si>
  <si>
    <t>Jumlah A</t>
  </si>
  <si>
    <t>Jumlah R</t>
  </si>
  <si>
    <t>BPS Kab. Tanjab Barat</t>
  </si>
  <si>
    <t>BPS Kab. Tanjung Jabung Timur</t>
  </si>
  <si>
    <t>NILAI PERSEDIAAN UNAUDITED</t>
  </si>
  <si>
    <t>Barang Konsumsi</t>
  </si>
  <si>
    <t xml:space="preserve">Bahan untuk Persediaan </t>
  </si>
  <si>
    <t>Jumlah Persediaan</t>
  </si>
  <si>
    <t>NILAI PERSEDIAAN AUDITED</t>
  </si>
  <si>
    <t>DIPA PPIS Semula</t>
  </si>
  <si>
    <t>DIPA PPIS Revisi</t>
  </si>
  <si>
    <t>DIPA Dukungan Teknis Semula</t>
  </si>
  <si>
    <t>DIPA Dukungan Teknis Revisi</t>
  </si>
  <si>
    <t>Jumlah semula</t>
  </si>
  <si>
    <t>Jumlah Revisi</t>
  </si>
  <si>
    <t>Realisasi PPIS</t>
  </si>
  <si>
    <t>Realisasi Dukungan Teknis</t>
  </si>
  <si>
    <t>Jumlah Realisasi</t>
  </si>
  <si>
    <t>Pengembalian</t>
  </si>
  <si>
    <t>DIPA Awal</t>
  </si>
  <si>
    <t>DIPA Revisi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</si>
</sst>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Rp&quot;* #,##0_);_(&quot;Rp&quot;* \(#,##0\);_(&quot;Rp&quot;* &quot;-&quot;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7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indexed="26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6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vertical="center" wrapText="1"/>
    </xf>
    <xf numFmtId="3" fontId="1" fillId="0" borderId="0" xfId="0" applyNumberFormat="1" applyFont="1"/>
    <xf numFmtId="0" fontId="2" fillId="0" borderId="0" xfId="0" applyFont="1" applyFill="1" applyBorder="1"/>
    <xf numFmtId="0" fontId="0" fillId="0" borderId="0" xfId="0" applyFont="1" applyFill="1" applyBorder="1"/>
    <xf numFmtId="1" fontId="0" fillId="0" borderId="0" xfId="0" applyNumberFormat="1" applyFont="1" applyFill="1" applyBorder="1"/>
    <xf numFmtId="3" fontId="0" fillId="0" borderId="0" xfId="0" applyNumberFormat="1" applyFont="1" applyFill="1" applyBorder="1"/>
    <xf numFmtId="0" fontId="0" fillId="0" borderId="1" xfId="0" applyFont="1" applyFill="1" applyBorder="1"/>
    <xf numFmtId="0" fontId="3" fillId="2" borderId="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4" fillId="0" borderId="3" xfId="0" applyFont="1" applyBorder="1"/>
    <xf numFmtId="164" fontId="4" fillId="0" borderId="4" xfId="0" applyNumberFormat="1" applyFont="1" applyBorder="1"/>
    <xf numFmtId="0" fontId="4" fillId="0" borderId="5" xfId="0" applyFont="1" applyBorder="1"/>
    <xf numFmtId="164" fontId="4" fillId="0" borderId="1" xfId="0" applyNumberFormat="1" applyFont="1" applyBorder="1"/>
    <xf numFmtId="0" fontId="4" fillId="0" borderId="0" xfId="0" applyFont="1"/>
    <xf numFmtId="164" fontId="3" fillId="3" borderId="9" xfId="0" applyNumberFormat="1" applyFont="1" applyFill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49" fontId="4" fillId="0" borderId="4" xfId="0" applyNumberFormat="1" applyFont="1" applyBorder="1" applyAlignment="1">
      <alignment horizontal="left"/>
    </xf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 wrapText="1"/>
    </xf>
    <xf numFmtId="0" fontId="4" fillId="0" borderId="13" xfId="0" applyFont="1" applyBorder="1" applyAlignment="1">
      <alignment horizontal="center"/>
    </xf>
    <xf numFmtId="0" fontId="0" fillId="0" borderId="0" xfId="0" applyBorder="1"/>
    <xf numFmtId="164" fontId="3" fillId="4" borderId="9" xfId="0" applyNumberFormat="1" applyFont="1" applyFill="1" applyBorder="1"/>
    <xf numFmtId="0" fontId="4" fillId="0" borderId="1" xfId="0" quotePrefix="1" applyFont="1" applyBorder="1"/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left"/>
    </xf>
    <xf numFmtId="49" fontId="4" fillId="0" borderId="1" xfId="1" applyNumberFormat="1" applyFont="1" applyBorder="1" applyAlignment="1">
      <alignment horizontal="left"/>
    </xf>
    <xf numFmtId="164" fontId="4" fillId="0" borderId="1" xfId="1" applyNumberFormat="1" applyFont="1" applyBorder="1"/>
    <xf numFmtId="0" fontId="4" fillId="0" borderId="1" xfId="2" applyFont="1" applyBorder="1" applyAlignment="1">
      <alignment horizontal="center"/>
    </xf>
    <xf numFmtId="0" fontId="4" fillId="0" borderId="1" xfId="2" applyFont="1" applyBorder="1" applyAlignment="1">
      <alignment horizontal="left"/>
    </xf>
    <xf numFmtId="49" fontId="4" fillId="0" borderId="1" xfId="2" applyNumberFormat="1" applyFont="1" applyBorder="1" applyAlignment="1">
      <alignment horizontal="left"/>
    </xf>
    <xf numFmtId="164" fontId="4" fillId="0" borderId="1" xfId="2" applyNumberFormat="1" applyFont="1" applyBorder="1"/>
    <xf numFmtId="164" fontId="3" fillId="4" borderId="4" xfId="0" applyNumberFormat="1" applyFont="1" applyFill="1" applyBorder="1"/>
    <xf numFmtId="0" fontId="0" fillId="0" borderId="15" xfId="0" applyBorder="1"/>
    <xf numFmtId="49" fontId="0" fillId="0" borderId="15" xfId="0" applyNumberFormat="1" applyBorder="1"/>
    <xf numFmtId="0" fontId="0" fillId="0" borderId="16" xfId="0" applyBorder="1"/>
    <xf numFmtId="49" fontId="0" fillId="0" borderId="16" xfId="0" applyNumberFormat="1" applyBorder="1"/>
    <xf numFmtId="49" fontId="0" fillId="0" borderId="0" xfId="0" applyNumberFormat="1"/>
    <xf numFmtId="0" fontId="6" fillId="0" borderId="0" xfId="0" applyFont="1"/>
    <xf numFmtId="3" fontId="6" fillId="0" borderId="0" xfId="0" applyNumberFormat="1" applyFont="1"/>
    <xf numFmtId="0" fontId="6" fillId="0" borderId="17" xfId="0" applyFont="1" applyBorder="1" applyAlignment="1">
      <alignment vertical="center" wrapText="1"/>
    </xf>
    <xf numFmtId="3" fontId="6" fillId="0" borderId="17" xfId="0" applyNumberFormat="1" applyFont="1" applyBorder="1" applyAlignment="1">
      <alignment horizontal="right" vertical="center" wrapText="1"/>
    </xf>
    <xf numFmtId="3" fontId="1" fillId="0" borderId="0" xfId="0" applyNumberFormat="1" applyFont="1" applyAlignment="1">
      <alignment horizontal="center"/>
    </xf>
    <xf numFmtId="164" fontId="3" fillId="4" borderId="6" xfId="0" applyNumberFormat="1" applyFont="1" applyFill="1" applyBorder="1" applyAlignment="1">
      <alignment horizontal="center"/>
    </xf>
    <xf numFmtId="164" fontId="3" fillId="4" borderId="7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164" fontId="3" fillId="4" borderId="14" xfId="0" applyNumberFormat="1" applyFont="1" applyFill="1" applyBorder="1" applyAlignment="1">
      <alignment horizontal="center"/>
    </xf>
    <xf numFmtId="164" fontId="3" fillId="4" borderId="3" xfId="0" applyNumberFormat="1" applyFont="1" applyFill="1" applyBorder="1" applyAlignment="1">
      <alignment horizontal="center"/>
    </xf>
    <xf numFmtId="49" fontId="6" fillId="0" borderId="0" xfId="0" applyNumberFormat="1" applyFont="1" applyAlignment="1">
      <alignment horizontal="center"/>
    </xf>
  </cellXfs>
  <cellStyles count="3">
    <cellStyle name="Normal" xfId="0" builtinId="0"/>
    <cellStyle name="Normal 2 2" xfId="2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xSplit="2" ySplit="3" topLeftCell="C15" activePane="bottomRight" state="frozen"/>
      <selection pane="topRight" activeCell="C1" sqref="C1"/>
      <selection pane="bottomLeft" activeCell="A4" sqref="A4"/>
      <selection pane="bottomRight" activeCell="C26" sqref="C26"/>
    </sheetView>
  </sheetViews>
  <sheetFormatPr defaultRowHeight="15" x14ac:dyDescent="0.25"/>
  <cols>
    <col min="1" max="1" width="5.7109375" customWidth="1"/>
    <col min="2" max="2" width="34.5703125" customWidth="1"/>
    <col min="3" max="4" width="21.85546875" customWidth="1"/>
    <col min="5" max="6" width="20.42578125" customWidth="1"/>
    <col min="7" max="8" width="20.5703125" customWidth="1"/>
    <col min="9" max="9" width="16.7109375" customWidth="1"/>
    <col min="10" max="10" width="17.7109375" customWidth="1"/>
    <col min="11" max="11" width="14" customWidth="1"/>
  </cols>
  <sheetData>
    <row r="1" spans="1:12" x14ac:dyDescent="0.25">
      <c r="A1" t="s">
        <v>0</v>
      </c>
    </row>
    <row r="3" spans="1:12" s="1" customFormat="1" x14ac:dyDescent="0.25">
      <c r="A3" s="2" t="s">
        <v>1</v>
      </c>
      <c r="B3" s="2" t="s">
        <v>3</v>
      </c>
      <c r="C3" s="3" t="s">
        <v>108</v>
      </c>
      <c r="D3" s="3" t="s">
        <v>109</v>
      </c>
      <c r="E3" s="1" t="s">
        <v>110</v>
      </c>
      <c r="F3" s="1" t="s">
        <v>111</v>
      </c>
      <c r="G3" s="1" t="s">
        <v>112</v>
      </c>
      <c r="H3" s="1" t="s">
        <v>113</v>
      </c>
      <c r="I3" s="1" t="s">
        <v>114</v>
      </c>
      <c r="J3" s="1" t="s">
        <v>115</v>
      </c>
      <c r="K3" s="1" t="s">
        <v>116</v>
      </c>
      <c r="L3" s="1" t="s">
        <v>117</v>
      </c>
    </row>
    <row r="4" spans="1:12" s="5" customFormat="1" x14ac:dyDescent="0.25">
      <c r="A4" s="4">
        <v>1</v>
      </c>
      <c r="B4" s="5" t="s">
        <v>4</v>
      </c>
      <c r="C4" s="5">
        <v>8824150000</v>
      </c>
      <c r="D4" s="5">
        <v>4184404000</v>
      </c>
      <c r="E4" s="5">
        <v>12434534000</v>
      </c>
      <c r="F4" s="5">
        <v>12422099000</v>
      </c>
      <c r="G4" s="5">
        <f>C4+E4</f>
        <v>21258684000</v>
      </c>
      <c r="H4" s="5">
        <f>D4+F4</f>
        <v>16606503000</v>
      </c>
      <c r="I4" s="5">
        <v>1486178513</v>
      </c>
      <c r="J4" s="5">
        <v>6262409286</v>
      </c>
      <c r="K4" s="5">
        <f>I4+J4</f>
        <v>7748587799</v>
      </c>
    </row>
    <row r="5" spans="1:12" s="5" customFormat="1" x14ac:dyDescent="0.25">
      <c r="A5" s="4">
        <v>2</v>
      </c>
      <c r="B5" s="5" t="s">
        <v>5</v>
      </c>
      <c r="C5" s="5">
        <v>3307450000</v>
      </c>
      <c r="D5" s="5">
        <v>3989982000</v>
      </c>
      <c r="E5" s="5">
        <v>3248491000</v>
      </c>
      <c r="F5" s="5">
        <v>3252091000</v>
      </c>
      <c r="G5" s="5">
        <f t="shared" ref="G5:G15" si="0">C5+E5</f>
        <v>6555941000</v>
      </c>
      <c r="H5" s="5">
        <f t="shared" ref="H5:H15" si="1">D5+F5</f>
        <v>7242073000</v>
      </c>
      <c r="I5" s="5">
        <v>1820648810</v>
      </c>
      <c r="J5" s="5">
        <v>1648052762</v>
      </c>
      <c r="K5" s="5">
        <f t="shared" ref="K5:K15" si="2">I5+J5</f>
        <v>3468701572</v>
      </c>
    </row>
    <row r="6" spans="1:12" s="5" customFormat="1" x14ac:dyDescent="0.25">
      <c r="A6" s="4">
        <v>3</v>
      </c>
      <c r="B6" s="5" t="s">
        <v>6</v>
      </c>
      <c r="C6" s="5">
        <v>1740936000</v>
      </c>
      <c r="D6" s="5">
        <v>2384509000</v>
      </c>
      <c r="E6" s="5">
        <v>2801770000</v>
      </c>
      <c r="F6" s="5">
        <v>2791446000</v>
      </c>
      <c r="G6" s="5">
        <f t="shared" si="0"/>
        <v>4542706000</v>
      </c>
      <c r="H6" s="5">
        <f t="shared" si="1"/>
        <v>5175955000</v>
      </c>
      <c r="I6" s="5">
        <v>1041843271</v>
      </c>
      <c r="J6" s="5">
        <v>1301462418</v>
      </c>
      <c r="K6" s="5">
        <f t="shared" si="2"/>
        <v>2343305689</v>
      </c>
      <c r="L6" s="5">
        <v>370000</v>
      </c>
    </row>
    <row r="7" spans="1:12" s="5" customFormat="1" x14ac:dyDescent="0.25">
      <c r="A7" s="4">
        <v>4</v>
      </c>
      <c r="B7" s="5" t="s">
        <v>7</v>
      </c>
      <c r="C7" s="5">
        <v>1874447000</v>
      </c>
      <c r="D7" s="5">
        <v>2811037000</v>
      </c>
      <c r="E7" s="5">
        <v>3368138000</v>
      </c>
      <c r="F7" s="5">
        <v>3373538000</v>
      </c>
      <c r="G7" s="5">
        <f t="shared" si="0"/>
        <v>5242585000</v>
      </c>
      <c r="H7" s="5">
        <f t="shared" si="1"/>
        <v>6184575000</v>
      </c>
      <c r="I7" s="5">
        <v>1203417970</v>
      </c>
      <c r="J7" s="5">
        <v>1765813229</v>
      </c>
      <c r="K7" s="5">
        <f t="shared" si="2"/>
        <v>2969231199</v>
      </c>
      <c r="L7" s="5">
        <v>22</v>
      </c>
    </row>
    <row r="8" spans="1:12" s="5" customFormat="1" x14ac:dyDescent="0.25">
      <c r="A8" s="4">
        <v>5</v>
      </c>
      <c r="B8" s="5" t="s">
        <v>8</v>
      </c>
      <c r="C8" s="5">
        <v>1978738000</v>
      </c>
      <c r="D8" s="5">
        <v>2783082000</v>
      </c>
      <c r="E8" s="5">
        <v>2876154000</v>
      </c>
      <c r="F8" s="5">
        <v>2881554000</v>
      </c>
      <c r="G8" s="5">
        <f t="shared" si="0"/>
        <v>4854892000</v>
      </c>
      <c r="H8" s="5">
        <f t="shared" si="1"/>
        <v>5664636000</v>
      </c>
      <c r="I8" s="5">
        <v>1296528248</v>
      </c>
      <c r="J8" s="5">
        <v>1553843525</v>
      </c>
      <c r="K8" s="5">
        <f t="shared" si="2"/>
        <v>2850371773</v>
      </c>
      <c r="L8" s="5">
        <v>370114</v>
      </c>
    </row>
    <row r="9" spans="1:12" s="5" customFormat="1" x14ac:dyDescent="0.25">
      <c r="A9" s="4">
        <v>6</v>
      </c>
      <c r="B9" s="5" t="s">
        <v>9</v>
      </c>
      <c r="C9" s="5">
        <v>3908391000</v>
      </c>
      <c r="D9" s="5">
        <v>4773735000</v>
      </c>
      <c r="E9" s="5">
        <v>3830674000</v>
      </c>
      <c r="F9" s="5">
        <v>3834274000</v>
      </c>
      <c r="G9" s="5">
        <f t="shared" si="0"/>
        <v>7739065000</v>
      </c>
      <c r="H9" s="5">
        <f t="shared" si="1"/>
        <v>8608009000</v>
      </c>
      <c r="I9" s="5">
        <v>2222053600</v>
      </c>
      <c r="J9" s="5">
        <v>2026076384</v>
      </c>
      <c r="K9" s="5">
        <f t="shared" si="2"/>
        <v>4248129984</v>
      </c>
      <c r="L9" s="5">
        <v>925200</v>
      </c>
    </row>
    <row r="10" spans="1:12" s="5" customFormat="1" x14ac:dyDescent="0.25">
      <c r="A10" s="4">
        <v>7</v>
      </c>
      <c r="B10" s="5" t="s">
        <v>10</v>
      </c>
      <c r="C10" s="5">
        <v>3554576000</v>
      </c>
      <c r="D10" s="5">
        <v>4179810000</v>
      </c>
      <c r="E10" s="5">
        <v>2981827000</v>
      </c>
      <c r="F10" s="5">
        <v>2985427000</v>
      </c>
      <c r="G10" s="5">
        <f t="shared" si="0"/>
        <v>6536403000</v>
      </c>
      <c r="H10" s="5">
        <f t="shared" si="1"/>
        <v>7165237000</v>
      </c>
      <c r="I10" s="5">
        <v>1742814190</v>
      </c>
      <c r="J10" s="5">
        <v>1523694171</v>
      </c>
      <c r="K10" s="5">
        <f t="shared" si="2"/>
        <v>3266508361</v>
      </c>
    </row>
    <row r="11" spans="1:12" s="5" customFormat="1" x14ac:dyDescent="0.25">
      <c r="A11" s="4">
        <v>8</v>
      </c>
      <c r="B11" s="5" t="s">
        <v>11</v>
      </c>
      <c r="C11" s="5">
        <v>2538632000</v>
      </c>
      <c r="D11" s="5">
        <v>2934968000</v>
      </c>
      <c r="E11" s="5">
        <v>5331525000</v>
      </c>
      <c r="F11" s="5">
        <v>5335125000</v>
      </c>
      <c r="G11" s="5">
        <f t="shared" si="0"/>
        <v>7870157000</v>
      </c>
      <c r="H11" s="5">
        <f>D11+F11</f>
        <v>8270093000</v>
      </c>
      <c r="I11" s="5">
        <v>1247903954</v>
      </c>
      <c r="J11" s="5">
        <v>1852277667</v>
      </c>
      <c r="K11" s="5">
        <f t="shared" si="2"/>
        <v>3100181621</v>
      </c>
    </row>
    <row r="12" spans="1:12" s="5" customFormat="1" x14ac:dyDescent="0.25">
      <c r="A12" s="4">
        <v>9</v>
      </c>
      <c r="B12" s="5" t="s">
        <v>12</v>
      </c>
      <c r="C12" s="5">
        <v>2222603000</v>
      </c>
      <c r="D12" s="5">
        <v>3126676000</v>
      </c>
      <c r="E12" s="5">
        <v>2922800000</v>
      </c>
      <c r="F12" s="5">
        <v>2926400000</v>
      </c>
      <c r="G12" s="5">
        <f t="shared" si="0"/>
        <v>5145403000</v>
      </c>
      <c r="H12" s="5">
        <f t="shared" si="1"/>
        <v>6053076000</v>
      </c>
      <c r="I12" s="5">
        <v>1411175450</v>
      </c>
      <c r="J12" s="5">
        <v>1428183931</v>
      </c>
      <c r="K12" s="5">
        <f t="shared" si="2"/>
        <v>2839359381</v>
      </c>
      <c r="L12" s="5">
        <v>185000</v>
      </c>
    </row>
    <row r="13" spans="1:12" s="5" customFormat="1" x14ac:dyDescent="0.25">
      <c r="A13" s="4">
        <v>10</v>
      </c>
      <c r="B13" s="5" t="s">
        <v>13</v>
      </c>
      <c r="C13" s="5">
        <v>2039209000</v>
      </c>
      <c r="D13" s="5">
        <v>2544249000</v>
      </c>
      <c r="E13" s="5">
        <v>4746910000</v>
      </c>
      <c r="F13" s="5">
        <v>4729638000</v>
      </c>
      <c r="G13" s="5">
        <f t="shared" si="0"/>
        <v>6786119000</v>
      </c>
      <c r="H13" s="5">
        <f t="shared" si="1"/>
        <v>7273887000</v>
      </c>
      <c r="I13" s="5">
        <v>950144205</v>
      </c>
      <c r="J13" s="5">
        <v>1714712025</v>
      </c>
      <c r="K13" s="5">
        <f t="shared" si="2"/>
        <v>2664856230</v>
      </c>
    </row>
    <row r="14" spans="1:12" s="5" customFormat="1" x14ac:dyDescent="0.25">
      <c r="A14" s="4">
        <v>11</v>
      </c>
      <c r="B14" s="5" t="s">
        <v>14</v>
      </c>
      <c r="C14" s="5">
        <v>1824431000</v>
      </c>
      <c r="D14" s="5">
        <v>2526468000</v>
      </c>
      <c r="E14" s="5">
        <v>4057648000</v>
      </c>
      <c r="F14" s="5">
        <v>4061248000</v>
      </c>
      <c r="G14" s="5">
        <f t="shared" si="0"/>
        <v>5882079000</v>
      </c>
      <c r="H14" s="5">
        <f t="shared" si="1"/>
        <v>6587716000</v>
      </c>
      <c r="I14" s="5">
        <v>1190861629</v>
      </c>
      <c r="J14" s="5">
        <v>1475456496</v>
      </c>
      <c r="K14" s="5">
        <f t="shared" si="2"/>
        <v>2666318125</v>
      </c>
      <c r="L14" s="5">
        <v>110</v>
      </c>
    </row>
    <row r="15" spans="1:12" s="5" customFormat="1" x14ac:dyDescent="0.25">
      <c r="A15" s="4">
        <v>12</v>
      </c>
      <c r="B15" s="5" t="s">
        <v>15</v>
      </c>
      <c r="C15" s="5">
        <v>1194091000</v>
      </c>
      <c r="D15" s="5">
        <v>1609066000</v>
      </c>
      <c r="E15" s="5">
        <v>2860354000</v>
      </c>
      <c r="F15" s="5">
        <v>2863954000</v>
      </c>
      <c r="G15" s="5">
        <f t="shared" si="0"/>
        <v>4054445000</v>
      </c>
      <c r="H15" s="5">
        <f t="shared" si="1"/>
        <v>4473020000</v>
      </c>
      <c r="I15" s="5">
        <v>623660025</v>
      </c>
      <c r="J15" s="5">
        <v>1452268173</v>
      </c>
      <c r="K15" s="5">
        <f>I15+J15</f>
        <v>2075928198</v>
      </c>
    </row>
    <row r="16" spans="1:12" s="7" customFormat="1" x14ac:dyDescent="0.25">
      <c r="A16" s="57" t="s">
        <v>2</v>
      </c>
      <c r="B16" s="57"/>
      <c r="C16" s="7">
        <f>SUM(C4:C15)</f>
        <v>35007654000</v>
      </c>
      <c r="D16" s="7">
        <f>SUM(D4:D15)</f>
        <v>37847986000</v>
      </c>
      <c r="E16" s="7">
        <f>SUM(E4:E15)</f>
        <v>51460825000</v>
      </c>
      <c r="F16" s="7">
        <f>SUM(F4:F15)</f>
        <v>51456794000</v>
      </c>
      <c r="G16" s="7">
        <f t="shared" ref="G16:L16" si="3">SUM(G4:G15)</f>
        <v>86468479000</v>
      </c>
      <c r="H16" s="7">
        <f t="shared" si="3"/>
        <v>89304780000</v>
      </c>
      <c r="I16" s="7">
        <f t="shared" si="3"/>
        <v>16237229865</v>
      </c>
      <c r="J16" s="7">
        <f t="shared" si="3"/>
        <v>24004250067</v>
      </c>
      <c r="K16" s="7">
        <f t="shared" si="3"/>
        <v>40241479932</v>
      </c>
      <c r="L16" s="7">
        <f t="shared" si="3"/>
        <v>1850446</v>
      </c>
    </row>
    <row r="18" spans="1:5" x14ac:dyDescent="0.25">
      <c r="C18" t="s">
        <v>118</v>
      </c>
      <c r="D18" s="5" t="s">
        <v>119</v>
      </c>
      <c r="E18" s="5"/>
    </row>
    <row r="19" spans="1:5" x14ac:dyDescent="0.25">
      <c r="A19" s="4">
        <v>1</v>
      </c>
      <c r="B19" s="5" t="s">
        <v>4</v>
      </c>
      <c r="C19" s="5">
        <f>C4+E4</f>
        <v>21258684000</v>
      </c>
      <c r="D19" s="5">
        <f>D4+F4</f>
        <v>16606503000</v>
      </c>
    </row>
    <row r="20" spans="1:5" x14ac:dyDescent="0.25">
      <c r="A20" s="4">
        <v>2</v>
      </c>
      <c r="B20" s="5" t="s">
        <v>5</v>
      </c>
      <c r="C20" s="5">
        <f t="shared" ref="C20:C30" si="4">C5+E5</f>
        <v>6555941000</v>
      </c>
      <c r="D20" s="5">
        <f t="shared" ref="D20:D30" si="5">D5+F5</f>
        <v>7242073000</v>
      </c>
    </row>
    <row r="21" spans="1:5" x14ac:dyDescent="0.25">
      <c r="A21" s="4">
        <v>3</v>
      </c>
      <c r="B21" s="5" t="s">
        <v>6</v>
      </c>
      <c r="C21" s="5">
        <f t="shared" si="4"/>
        <v>4542706000</v>
      </c>
      <c r="D21" s="5">
        <f t="shared" si="5"/>
        <v>5175955000</v>
      </c>
    </row>
    <row r="22" spans="1:5" x14ac:dyDescent="0.25">
      <c r="A22" s="4">
        <v>4</v>
      </c>
      <c r="B22" s="5" t="s">
        <v>7</v>
      </c>
      <c r="C22" s="5">
        <f t="shared" si="4"/>
        <v>5242585000</v>
      </c>
      <c r="D22" s="5">
        <f t="shared" si="5"/>
        <v>6184575000</v>
      </c>
    </row>
    <row r="23" spans="1:5" x14ac:dyDescent="0.25">
      <c r="A23" s="4">
        <v>5</v>
      </c>
      <c r="B23" s="5" t="s">
        <v>8</v>
      </c>
      <c r="C23" s="5">
        <f t="shared" si="4"/>
        <v>4854892000</v>
      </c>
      <c r="D23" s="5">
        <f t="shared" si="5"/>
        <v>5664636000</v>
      </c>
    </row>
    <row r="24" spans="1:5" x14ac:dyDescent="0.25">
      <c r="A24" s="4">
        <v>6</v>
      </c>
      <c r="B24" s="5" t="s">
        <v>9</v>
      </c>
      <c r="C24" s="5">
        <f t="shared" si="4"/>
        <v>7739065000</v>
      </c>
      <c r="D24" s="5">
        <f t="shared" si="5"/>
        <v>8608009000</v>
      </c>
    </row>
    <row r="25" spans="1:5" x14ac:dyDescent="0.25">
      <c r="A25" s="4">
        <v>7</v>
      </c>
      <c r="B25" s="5" t="s">
        <v>10</v>
      </c>
      <c r="C25" s="5">
        <f>C10+E10</f>
        <v>6536403000</v>
      </c>
      <c r="D25" s="5">
        <f t="shared" si="5"/>
        <v>7165237000</v>
      </c>
    </row>
    <row r="26" spans="1:5" x14ac:dyDescent="0.25">
      <c r="A26" s="4">
        <v>8</v>
      </c>
      <c r="B26" s="5" t="s">
        <v>11</v>
      </c>
      <c r="C26" s="5">
        <f>C11+E11</f>
        <v>7870157000</v>
      </c>
      <c r="D26" s="5">
        <f t="shared" si="5"/>
        <v>8270093000</v>
      </c>
    </row>
    <row r="27" spans="1:5" x14ac:dyDescent="0.25">
      <c r="A27" s="4">
        <v>9</v>
      </c>
      <c r="B27" s="5" t="s">
        <v>12</v>
      </c>
      <c r="C27" s="5">
        <f t="shared" si="4"/>
        <v>5145403000</v>
      </c>
      <c r="D27" s="5">
        <f>D12+F12</f>
        <v>6053076000</v>
      </c>
    </row>
    <row r="28" spans="1:5" x14ac:dyDescent="0.25">
      <c r="A28" s="4">
        <v>10</v>
      </c>
      <c r="B28" s="5" t="s">
        <v>13</v>
      </c>
      <c r="C28" s="5">
        <f>C13+E13</f>
        <v>6786119000</v>
      </c>
      <c r="D28" s="5">
        <f t="shared" si="5"/>
        <v>7273887000</v>
      </c>
    </row>
    <row r="29" spans="1:5" x14ac:dyDescent="0.25">
      <c r="A29" s="4">
        <v>11</v>
      </c>
      <c r="B29" s="5" t="s">
        <v>14</v>
      </c>
      <c r="C29" s="5">
        <f t="shared" si="4"/>
        <v>5882079000</v>
      </c>
      <c r="D29" s="5">
        <f t="shared" si="5"/>
        <v>6587716000</v>
      </c>
    </row>
    <row r="30" spans="1:5" x14ac:dyDescent="0.25">
      <c r="A30" s="4">
        <v>12</v>
      </c>
      <c r="B30" s="5" t="s">
        <v>15</v>
      </c>
      <c r="C30" s="5">
        <f t="shared" si="4"/>
        <v>4054445000</v>
      </c>
      <c r="D30" s="5">
        <f t="shared" si="5"/>
        <v>4473020000</v>
      </c>
    </row>
    <row r="31" spans="1:5" x14ac:dyDescent="0.25">
      <c r="C31" s="5">
        <f>SUM(C19:C30)</f>
        <v>86468479000</v>
      </c>
      <c r="D31" s="5">
        <f>SUM(D19:D30)</f>
        <v>89304780000</v>
      </c>
    </row>
    <row r="32" spans="1:5" x14ac:dyDescent="0.25">
      <c r="D32" s="5"/>
    </row>
    <row r="33" spans="4:4" x14ac:dyDescent="0.25">
      <c r="D33" s="5"/>
    </row>
  </sheetData>
  <mergeCells count="1">
    <mergeCell ref="A16:B16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19" sqref="P19"/>
    </sheetView>
  </sheetViews>
  <sheetFormatPr defaultRowHeight="15" x14ac:dyDescent="0.25"/>
  <cols>
    <col min="1" max="1" width="5.7109375" customWidth="1"/>
    <col min="2" max="2" width="34.5703125" customWidth="1"/>
    <col min="3" max="4" width="21.85546875" customWidth="1"/>
    <col min="5" max="5" width="15" customWidth="1"/>
    <col min="7" max="10" width="7.28515625" customWidth="1"/>
    <col min="11" max="11" width="14" customWidth="1"/>
    <col min="12" max="12" width="10.140625" bestFit="1" customWidth="1"/>
    <col min="15" max="15" width="11.5703125" customWidth="1"/>
    <col min="16" max="16" width="10.140625" bestFit="1" customWidth="1"/>
    <col min="17" max="17" width="13.140625" customWidth="1"/>
  </cols>
  <sheetData>
    <row r="1" spans="1:17" x14ac:dyDescent="0.25">
      <c r="A1" t="s">
        <v>0</v>
      </c>
    </row>
    <row r="3" spans="1:17" s="1" customFormat="1" ht="30" x14ac:dyDescent="0.25">
      <c r="A3" s="2" t="s">
        <v>1</v>
      </c>
      <c r="B3" s="2" t="s">
        <v>3</v>
      </c>
      <c r="C3" s="3" t="s">
        <v>16</v>
      </c>
      <c r="D3" s="3" t="s">
        <v>17</v>
      </c>
      <c r="E3" s="1" t="s">
        <v>18</v>
      </c>
      <c r="G3" s="1">
        <v>511111</v>
      </c>
      <c r="H3" s="1">
        <v>511121</v>
      </c>
      <c r="I3" s="1">
        <v>511122</v>
      </c>
      <c r="J3" s="1">
        <v>511119</v>
      </c>
      <c r="K3" s="1" t="s">
        <v>23</v>
      </c>
      <c r="L3" s="6" t="s">
        <v>19</v>
      </c>
      <c r="M3" s="6" t="s">
        <v>20</v>
      </c>
      <c r="N3" s="6" t="s">
        <v>21</v>
      </c>
      <c r="O3" s="6" t="s">
        <v>25</v>
      </c>
      <c r="P3" s="1" t="s">
        <v>22</v>
      </c>
      <c r="Q3" s="1" t="s">
        <v>24</v>
      </c>
    </row>
    <row r="4" spans="1:17" s="5" customFormat="1" x14ac:dyDescent="0.25">
      <c r="A4" s="4">
        <v>1</v>
      </c>
      <c r="B4" s="5" t="s">
        <v>4</v>
      </c>
      <c r="C4" s="5">
        <v>403696783</v>
      </c>
      <c r="D4" s="5">
        <v>23300432</v>
      </c>
      <c r="E4" s="5">
        <f>SUM(C4:D4)</f>
        <v>426997215</v>
      </c>
      <c r="K4" s="5">
        <v>403696783</v>
      </c>
      <c r="L4" s="5">
        <f>3654770+14359130+2422016</f>
        <v>20435916</v>
      </c>
      <c r="M4" s="5">
        <f>93578+38360+111100</f>
        <v>243038</v>
      </c>
      <c r="N4" s="5">
        <f>103500+23500</f>
        <v>127000</v>
      </c>
      <c r="O4" s="5">
        <f>1353478+1141000</f>
        <v>2494478</v>
      </c>
      <c r="Q4" s="5">
        <f t="shared" ref="Q4:Q10" si="0">SUM(G4:P4)</f>
        <v>426997215</v>
      </c>
    </row>
    <row r="5" spans="1:17" s="5" customFormat="1" x14ac:dyDescent="0.25">
      <c r="A5" s="4">
        <v>2</v>
      </c>
      <c r="B5" s="5" t="s">
        <v>5</v>
      </c>
      <c r="C5" s="5">
        <v>101752565</v>
      </c>
      <c r="D5" s="5">
        <v>4626227</v>
      </c>
      <c r="E5" s="5">
        <f t="shared" ref="E5:E15" si="1">SUM(C5:D5)</f>
        <v>106378792</v>
      </c>
      <c r="K5" s="5">
        <v>101752565</v>
      </c>
      <c r="L5" s="5">
        <v>3484727</v>
      </c>
      <c r="M5" s="5">
        <v>57500</v>
      </c>
      <c r="N5" s="5">
        <v>141000</v>
      </c>
      <c r="O5" s="5">
        <v>943000</v>
      </c>
      <c r="Q5" s="5">
        <f t="shared" si="0"/>
        <v>106378792</v>
      </c>
    </row>
    <row r="6" spans="1:17" s="5" customFormat="1" x14ac:dyDescent="0.25">
      <c r="A6" s="4">
        <v>3</v>
      </c>
      <c r="B6" s="5" t="s">
        <v>6</v>
      </c>
      <c r="C6" s="5">
        <v>79098071</v>
      </c>
      <c r="D6" s="5">
        <v>5046590</v>
      </c>
      <c r="E6" s="5">
        <f t="shared" si="1"/>
        <v>84144661</v>
      </c>
      <c r="K6" s="5">
        <v>79098071</v>
      </c>
      <c r="L6" s="5">
        <v>3801116</v>
      </c>
      <c r="M6" s="5">
        <v>0</v>
      </c>
      <c r="N6" s="5">
        <v>141500</v>
      </c>
      <c r="O6" s="5">
        <v>1103974</v>
      </c>
      <c r="Q6" s="5">
        <f t="shared" si="0"/>
        <v>84144661</v>
      </c>
    </row>
    <row r="7" spans="1:17" s="5" customFormat="1" x14ac:dyDescent="0.25">
      <c r="A7" s="4">
        <v>4</v>
      </c>
      <c r="B7" s="5" t="s">
        <v>7</v>
      </c>
      <c r="C7" s="5">
        <v>104947445</v>
      </c>
      <c r="D7" s="5">
        <v>5687814</v>
      </c>
      <c r="E7" s="5">
        <f t="shared" si="1"/>
        <v>110635259</v>
      </c>
      <c r="K7" s="5">
        <v>104947445</v>
      </c>
      <c r="L7" s="5">
        <v>4511814</v>
      </c>
      <c r="N7" s="5">
        <v>134000</v>
      </c>
      <c r="O7" s="5">
        <v>1042000</v>
      </c>
      <c r="Q7" s="5">
        <f t="shared" si="0"/>
        <v>110635259</v>
      </c>
    </row>
    <row r="8" spans="1:17" s="5" customFormat="1" x14ac:dyDescent="0.25">
      <c r="A8" s="4">
        <v>5</v>
      </c>
      <c r="B8" s="5" t="s">
        <v>8</v>
      </c>
      <c r="C8" s="5">
        <v>91656453</v>
      </c>
      <c r="D8" s="5">
        <v>5005167</v>
      </c>
      <c r="E8" s="5">
        <f t="shared" si="1"/>
        <v>96661620</v>
      </c>
      <c r="K8" s="5">
        <v>91656453</v>
      </c>
      <c r="L8" s="5">
        <v>3629197</v>
      </c>
      <c r="M8" s="5">
        <v>37370</v>
      </c>
      <c r="N8" s="5">
        <v>131100</v>
      </c>
      <c r="O8" s="5">
        <v>1102500</v>
      </c>
      <c r="P8" s="5">
        <v>105000</v>
      </c>
      <c r="Q8" s="5">
        <f t="shared" si="0"/>
        <v>96661620</v>
      </c>
    </row>
    <row r="9" spans="1:17" s="5" customFormat="1" x14ac:dyDescent="0.25">
      <c r="A9" s="4">
        <v>6</v>
      </c>
      <c r="B9" s="5" t="s">
        <v>9</v>
      </c>
      <c r="C9" s="5">
        <v>108325000</v>
      </c>
      <c r="D9" s="5">
        <v>5512426</v>
      </c>
      <c r="E9" s="5">
        <f t="shared" si="1"/>
        <v>113837426</v>
      </c>
      <c r="K9" s="5">
        <v>108325000</v>
      </c>
      <c r="L9" s="5">
        <v>4242154</v>
      </c>
      <c r="M9" s="5">
        <v>46772</v>
      </c>
      <c r="N9" s="5">
        <v>211500</v>
      </c>
      <c r="O9" s="5">
        <v>1012000</v>
      </c>
      <c r="Q9" s="5">
        <f t="shared" si="0"/>
        <v>113837426</v>
      </c>
    </row>
    <row r="10" spans="1:17" s="5" customFormat="1" x14ac:dyDescent="0.25">
      <c r="A10" s="4">
        <v>7</v>
      </c>
      <c r="B10" s="5" t="s">
        <v>10</v>
      </c>
      <c r="C10" s="5">
        <v>90116850</v>
      </c>
      <c r="D10" s="5">
        <v>1105200</v>
      </c>
      <c r="E10" s="5">
        <f t="shared" si="1"/>
        <v>91222050</v>
      </c>
      <c r="K10" s="5">
        <v>90116850</v>
      </c>
      <c r="N10" s="5">
        <v>96200</v>
      </c>
      <c r="O10" s="5">
        <v>1009000</v>
      </c>
      <c r="Q10" s="5">
        <f t="shared" si="0"/>
        <v>91222050</v>
      </c>
    </row>
    <row r="11" spans="1:17" s="5" customFormat="1" x14ac:dyDescent="0.25">
      <c r="A11" s="4">
        <v>8</v>
      </c>
      <c r="B11" s="5" t="s">
        <v>11</v>
      </c>
      <c r="C11" s="5">
        <v>118274886</v>
      </c>
      <c r="D11" s="5">
        <v>5692233</v>
      </c>
      <c r="E11" s="5">
        <f t="shared" si="1"/>
        <v>123967119</v>
      </c>
      <c r="G11" s="5">
        <v>993000</v>
      </c>
      <c r="H11" s="5">
        <v>83040</v>
      </c>
      <c r="I11" s="5">
        <v>24912</v>
      </c>
      <c r="J11" s="5">
        <v>195</v>
      </c>
      <c r="K11" s="5">
        <v>117173739</v>
      </c>
      <c r="L11" s="5">
        <v>4074165</v>
      </c>
      <c r="O11" s="5">
        <v>1518068</v>
      </c>
      <c r="P11" s="5">
        <v>100000</v>
      </c>
      <c r="Q11" s="5">
        <f>SUM(G11:P11)</f>
        <v>123967119</v>
      </c>
    </row>
    <row r="12" spans="1:17" s="5" customFormat="1" x14ac:dyDescent="0.25">
      <c r="A12" s="4">
        <v>9</v>
      </c>
      <c r="B12" s="5" t="s">
        <v>12</v>
      </c>
      <c r="C12" s="5">
        <v>86292596</v>
      </c>
      <c r="D12" s="5">
        <v>3272770</v>
      </c>
      <c r="E12" s="5">
        <f t="shared" si="1"/>
        <v>89565366</v>
      </c>
      <c r="K12" s="5">
        <v>86292596</v>
      </c>
      <c r="L12" s="5">
        <v>1872192</v>
      </c>
      <c r="M12" s="5">
        <v>41028</v>
      </c>
      <c r="N12" s="5">
        <v>86550</v>
      </c>
      <c r="O12" s="5">
        <v>1273000</v>
      </c>
      <c r="Q12" s="5">
        <f t="shared" ref="Q12:Q14" si="2">SUM(K12:P12)</f>
        <v>89565366</v>
      </c>
    </row>
    <row r="13" spans="1:17" s="5" customFormat="1" x14ac:dyDescent="0.25">
      <c r="A13" s="4">
        <v>10</v>
      </c>
      <c r="B13" s="5" t="s">
        <v>13</v>
      </c>
      <c r="C13" s="5">
        <v>109722884</v>
      </c>
      <c r="D13" s="5">
        <v>6196565</v>
      </c>
      <c r="E13" s="5">
        <f t="shared" si="1"/>
        <v>115919449</v>
      </c>
      <c r="K13" s="5">
        <v>109722884</v>
      </c>
      <c r="L13" s="5">
        <v>5428930</v>
      </c>
      <c r="M13" s="5">
        <v>34070</v>
      </c>
      <c r="O13" s="5">
        <v>733565</v>
      </c>
      <c r="Q13" s="5">
        <f t="shared" si="2"/>
        <v>115919449</v>
      </c>
    </row>
    <row r="14" spans="1:17" s="5" customFormat="1" x14ac:dyDescent="0.25">
      <c r="A14" s="4">
        <v>11</v>
      </c>
      <c r="B14" s="5" t="s">
        <v>14</v>
      </c>
      <c r="C14" s="5">
        <v>88763678</v>
      </c>
      <c r="D14" s="5">
        <v>4921655</v>
      </c>
      <c r="E14" s="5">
        <f t="shared" si="1"/>
        <v>93685333</v>
      </c>
      <c r="K14" s="5">
        <v>88763678</v>
      </c>
      <c r="L14" s="5">
        <v>3495785</v>
      </c>
      <c r="O14" s="5">
        <v>1425870</v>
      </c>
      <c r="Q14" s="5">
        <f t="shared" si="2"/>
        <v>93685333</v>
      </c>
    </row>
    <row r="15" spans="1:17" s="5" customFormat="1" x14ac:dyDescent="0.25">
      <c r="A15" s="4">
        <v>12</v>
      </c>
      <c r="B15" s="5" t="s">
        <v>15</v>
      </c>
      <c r="C15" s="5">
        <v>94568238</v>
      </c>
      <c r="D15" s="5">
        <v>2516602</v>
      </c>
      <c r="E15" s="5">
        <f t="shared" si="1"/>
        <v>97084840</v>
      </c>
      <c r="K15" s="5">
        <v>94568238</v>
      </c>
      <c r="L15" s="5">
        <v>957502</v>
      </c>
      <c r="N15" s="5">
        <v>527600</v>
      </c>
      <c r="O15" s="5">
        <v>1031500</v>
      </c>
      <c r="Q15" s="5">
        <f>SUM(K15:P15)</f>
        <v>97084840</v>
      </c>
    </row>
    <row r="16" spans="1:17" s="7" customFormat="1" x14ac:dyDescent="0.25">
      <c r="A16" s="57" t="s">
        <v>2</v>
      </c>
      <c r="B16" s="57"/>
      <c r="C16" s="7">
        <f>SUM(C4:C15)</f>
        <v>1477215449</v>
      </c>
      <c r="D16" s="7">
        <f>SUM(D4:D15)</f>
        <v>72883681</v>
      </c>
      <c r="E16" s="7">
        <f>SUM(E4:E15)</f>
        <v>1550099130</v>
      </c>
      <c r="F16" s="7">
        <f t="shared" ref="F16:Q16" si="3">SUM(F4:F15)</f>
        <v>0</v>
      </c>
      <c r="G16" s="7">
        <f t="shared" si="3"/>
        <v>993000</v>
      </c>
      <c r="H16" s="7">
        <f t="shared" si="3"/>
        <v>83040</v>
      </c>
      <c r="I16" s="7">
        <f t="shared" si="3"/>
        <v>24912</v>
      </c>
      <c r="J16" s="7">
        <f t="shared" si="3"/>
        <v>195</v>
      </c>
      <c r="K16" s="7">
        <f t="shared" si="3"/>
        <v>1476114302</v>
      </c>
      <c r="L16" s="7">
        <f t="shared" si="3"/>
        <v>55933498</v>
      </c>
      <c r="M16" s="7">
        <f t="shared" si="3"/>
        <v>459778</v>
      </c>
      <c r="N16" s="7">
        <f t="shared" si="3"/>
        <v>1596450</v>
      </c>
      <c r="O16" s="7">
        <f t="shared" si="3"/>
        <v>14688955</v>
      </c>
      <c r="P16" s="7">
        <f t="shared" si="3"/>
        <v>205000</v>
      </c>
      <c r="Q16" s="7">
        <f t="shared" si="3"/>
        <v>1550099130</v>
      </c>
    </row>
    <row r="18" spans="11:16" x14ac:dyDescent="0.25">
      <c r="K18" s="5"/>
      <c r="P18" s="5">
        <f>O16+P16</f>
        <v>14893955</v>
      </c>
    </row>
  </sheetData>
  <mergeCells count="1">
    <mergeCell ref="A16:B16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C14" sqref="C14"/>
    </sheetView>
  </sheetViews>
  <sheetFormatPr defaultRowHeight="15" x14ac:dyDescent="0.25"/>
  <cols>
    <col min="1" max="1" width="6" style="9" customWidth="1"/>
    <col min="2" max="2" width="22.140625" style="9" customWidth="1"/>
    <col min="3" max="3" width="52" style="9" customWidth="1"/>
    <col min="4" max="4" width="16.85546875" style="9" customWidth="1"/>
    <col min="5" max="5" width="15.5703125" style="9" customWidth="1"/>
    <col min="6" max="6" width="13" style="9" customWidth="1"/>
    <col min="7" max="16384" width="9.140625" style="9"/>
  </cols>
  <sheetData>
    <row r="1" spans="1:6" x14ac:dyDescent="0.25">
      <c r="A1" s="8" t="s">
        <v>26</v>
      </c>
      <c r="B1" s="8" t="s">
        <v>27</v>
      </c>
      <c r="C1" s="8" t="s">
        <v>28</v>
      </c>
      <c r="D1" s="8" t="s">
        <v>29</v>
      </c>
      <c r="E1" s="8" t="s">
        <v>30</v>
      </c>
      <c r="F1" s="8" t="s">
        <v>31</v>
      </c>
    </row>
    <row r="2" spans="1:6" x14ac:dyDescent="0.25">
      <c r="A2" s="10">
        <v>1</v>
      </c>
      <c r="B2" s="9" t="s">
        <v>32</v>
      </c>
      <c r="C2" s="9" t="s">
        <v>33</v>
      </c>
      <c r="D2" s="10">
        <v>0</v>
      </c>
      <c r="E2" s="11">
        <v>5990198</v>
      </c>
      <c r="F2" s="11">
        <v>5990198</v>
      </c>
    </row>
    <row r="3" spans="1:6" x14ac:dyDescent="0.25">
      <c r="A3" s="10">
        <v>2</v>
      </c>
      <c r="B3" s="9" t="s">
        <v>34</v>
      </c>
      <c r="C3" s="9" t="s">
        <v>35</v>
      </c>
      <c r="D3" s="10">
        <v>0</v>
      </c>
      <c r="E3" s="11">
        <v>2378540</v>
      </c>
      <c r="F3" s="11">
        <v>2378540</v>
      </c>
    </row>
    <row r="4" spans="1:6" x14ac:dyDescent="0.25">
      <c r="A4" s="10">
        <v>3</v>
      </c>
      <c r="B4" s="9" t="s">
        <v>36</v>
      </c>
      <c r="C4" s="9" t="s">
        <v>37</v>
      </c>
      <c r="D4" s="10">
        <v>0</v>
      </c>
      <c r="E4" s="11">
        <v>1817640</v>
      </c>
      <c r="F4" s="11">
        <v>1817640</v>
      </c>
    </row>
    <row r="5" spans="1:6" x14ac:dyDescent="0.25">
      <c r="A5" s="10">
        <v>4</v>
      </c>
      <c r="B5" s="9" t="s">
        <v>38</v>
      </c>
      <c r="C5" s="9" t="s">
        <v>39</v>
      </c>
      <c r="D5" s="10">
        <v>0</v>
      </c>
      <c r="E5" s="11">
        <v>2755390</v>
      </c>
      <c r="F5" s="11">
        <v>2755390</v>
      </c>
    </row>
    <row r="6" spans="1:6" x14ac:dyDescent="0.25">
      <c r="A6" s="10">
        <v>5</v>
      </c>
      <c r="B6" s="9" t="s">
        <v>40</v>
      </c>
      <c r="C6" s="9" t="s">
        <v>41</v>
      </c>
      <c r="D6" s="10">
        <v>0</v>
      </c>
      <c r="E6" s="11">
        <v>21183710</v>
      </c>
      <c r="F6" s="11">
        <v>21183710</v>
      </c>
    </row>
    <row r="7" spans="1:6" x14ac:dyDescent="0.25">
      <c r="A7" s="10">
        <v>6</v>
      </c>
      <c r="B7" s="9" t="s">
        <v>42</v>
      </c>
      <c r="C7" s="9" t="s">
        <v>43</v>
      </c>
      <c r="D7" s="11">
        <v>169600</v>
      </c>
      <c r="E7" s="11">
        <v>169600</v>
      </c>
      <c r="F7" s="10">
        <v>0</v>
      </c>
    </row>
    <row r="8" spans="1:6" x14ac:dyDescent="0.25">
      <c r="A8" s="10">
        <v>7</v>
      </c>
      <c r="B8" s="9" t="s">
        <v>44</v>
      </c>
      <c r="C8" s="9" t="s">
        <v>45</v>
      </c>
      <c r="D8" s="10">
        <v>0</v>
      </c>
      <c r="E8" s="11">
        <v>4790940</v>
      </c>
      <c r="F8" s="11">
        <v>4790940</v>
      </c>
    </row>
    <row r="9" spans="1:6" x14ac:dyDescent="0.25">
      <c r="A9" s="10">
        <v>8</v>
      </c>
      <c r="B9" s="9" t="s">
        <v>46</v>
      </c>
      <c r="C9" s="9" t="s">
        <v>47</v>
      </c>
      <c r="D9" s="10">
        <v>0</v>
      </c>
      <c r="E9" s="11">
        <v>1932150</v>
      </c>
      <c r="F9" s="11">
        <v>1932150</v>
      </c>
    </row>
    <row r="10" spans="1:6" x14ac:dyDescent="0.25">
      <c r="A10" s="12">
        <v>9</v>
      </c>
      <c r="B10" s="12" t="s">
        <v>48</v>
      </c>
      <c r="C10" s="12" t="s">
        <v>49</v>
      </c>
      <c r="D10" s="12">
        <v>0</v>
      </c>
      <c r="E10" s="12">
        <v>4683620</v>
      </c>
      <c r="F10" s="12">
        <v>4683620</v>
      </c>
    </row>
    <row r="11" spans="1:6" x14ac:dyDescent="0.25">
      <c r="D11" s="11">
        <f>SUM(D2:D10)</f>
        <v>169600</v>
      </c>
      <c r="E11" s="11">
        <f>SUM(E2:E10)</f>
        <v>45701788</v>
      </c>
    </row>
    <row r="13" spans="1:6" x14ac:dyDescent="0.25">
      <c r="E13" s="11">
        <f>E11-D11</f>
        <v>45532188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topLeftCell="A96" workbookViewId="0">
      <selection sqref="A1:D118"/>
    </sheetView>
  </sheetViews>
  <sheetFormatPr defaultRowHeight="15" x14ac:dyDescent="0.25"/>
  <cols>
    <col min="1" max="1" width="3.140625" customWidth="1"/>
    <col min="2" max="2" width="14.5703125" customWidth="1"/>
    <col min="3" max="3" width="24" style="52" customWidth="1"/>
    <col min="4" max="4" width="17.7109375" customWidth="1"/>
    <col min="257" max="257" width="3.140625" customWidth="1"/>
    <col min="258" max="258" width="14.5703125" customWidth="1"/>
    <col min="259" max="259" width="24" customWidth="1"/>
    <col min="260" max="260" width="17.7109375" customWidth="1"/>
    <col min="513" max="513" width="3.140625" customWidth="1"/>
    <col min="514" max="514" width="14.5703125" customWidth="1"/>
    <col min="515" max="515" width="24" customWidth="1"/>
    <col min="516" max="516" width="17.7109375" customWidth="1"/>
    <col min="769" max="769" width="3.140625" customWidth="1"/>
    <col min="770" max="770" width="14.5703125" customWidth="1"/>
    <col min="771" max="771" width="24" customWidth="1"/>
    <col min="772" max="772" width="17.7109375" customWidth="1"/>
    <col min="1025" max="1025" width="3.140625" customWidth="1"/>
    <col min="1026" max="1026" width="14.5703125" customWidth="1"/>
    <col min="1027" max="1027" width="24" customWidth="1"/>
    <col min="1028" max="1028" width="17.7109375" customWidth="1"/>
    <col min="1281" max="1281" width="3.140625" customWidth="1"/>
    <col min="1282" max="1282" width="14.5703125" customWidth="1"/>
    <col min="1283" max="1283" width="24" customWidth="1"/>
    <col min="1284" max="1284" width="17.7109375" customWidth="1"/>
    <col min="1537" max="1537" width="3.140625" customWidth="1"/>
    <col min="1538" max="1538" width="14.5703125" customWidth="1"/>
    <col min="1539" max="1539" width="24" customWidth="1"/>
    <col min="1540" max="1540" width="17.7109375" customWidth="1"/>
    <col min="1793" max="1793" width="3.140625" customWidth="1"/>
    <col min="1794" max="1794" width="14.5703125" customWidth="1"/>
    <col min="1795" max="1795" width="24" customWidth="1"/>
    <col min="1796" max="1796" width="17.7109375" customWidth="1"/>
    <col min="2049" max="2049" width="3.140625" customWidth="1"/>
    <col min="2050" max="2050" width="14.5703125" customWidth="1"/>
    <col min="2051" max="2051" width="24" customWidth="1"/>
    <col min="2052" max="2052" width="17.7109375" customWidth="1"/>
    <col min="2305" max="2305" width="3.140625" customWidth="1"/>
    <col min="2306" max="2306" width="14.5703125" customWidth="1"/>
    <col min="2307" max="2307" width="24" customWidth="1"/>
    <col min="2308" max="2308" width="17.7109375" customWidth="1"/>
    <col min="2561" max="2561" width="3.140625" customWidth="1"/>
    <col min="2562" max="2562" width="14.5703125" customWidth="1"/>
    <col min="2563" max="2563" width="24" customWidth="1"/>
    <col min="2564" max="2564" width="17.7109375" customWidth="1"/>
    <col min="2817" max="2817" width="3.140625" customWidth="1"/>
    <col min="2818" max="2818" width="14.5703125" customWidth="1"/>
    <col min="2819" max="2819" width="24" customWidth="1"/>
    <col min="2820" max="2820" width="17.7109375" customWidth="1"/>
    <col min="3073" max="3073" width="3.140625" customWidth="1"/>
    <col min="3074" max="3074" width="14.5703125" customWidth="1"/>
    <col min="3075" max="3075" width="24" customWidth="1"/>
    <col min="3076" max="3076" width="17.7109375" customWidth="1"/>
    <col min="3329" max="3329" width="3.140625" customWidth="1"/>
    <col min="3330" max="3330" width="14.5703125" customWidth="1"/>
    <col min="3331" max="3331" width="24" customWidth="1"/>
    <col min="3332" max="3332" width="17.7109375" customWidth="1"/>
    <col min="3585" max="3585" width="3.140625" customWidth="1"/>
    <col min="3586" max="3586" width="14.5703125" customWidth="1"/>
    <col min="3587" max="3587" width="24" customWidth="1"/>
    <col min="3588" max="3588" width="17.7109375" customWidth="1"/>
    <col min="3841" max="3841" width="3.140625" customWidth="1"/>
    <col min="3842" max="3842" width="14.5703125" customWidth="1"/>
    <col min="3843" max="3843" width="24" customWidth="1"/>
    <col min="3844" max="3844" width="17.7109375" customWidth="1"/>
    <col min="4097" max="4097" width="3.140625" customWidth="1"/>
    <col min="4098" max="4098" width="14.5703125" customWidth="1"/>
    <col min="4099" max="4099" width="24" customWidth="1"/>
    <col min="4100" max="4100" width="17.7109375" customWidth="1"/>
    <col min="4353" max="4353" width="3.140625" customWidth="1"/>
    <col min="4354" max="4354" width="14.5703125" customWidth="1"/>
    <col min="4355" max="4355" width="24" customWidth="1"/>
    <col min="4356" max="4356" width="17.7109375" customWidth="1"/>
    <col min="4609" max="4609" width="3.140625" customWidth="1"/>
    <col min="4610" max="4610" width="14.5703125" customWidth="1"/>
    <col min="4611" max="4611" width="24" customWidth="1"/>
    <col min="4612" max="4612" width="17.7109375" customWidth="1"/>
    <col min="4865" max="4865" width="3.140625" customWidth="1"/>
    <col min="4866" max="4866" width="14.5703125" customWidth="1"/>
    <col min="4867" max="4867" width="24" customWidth="1"/>
    <col min="4868" max="4868" width="17.7109375" customWidth="1"/>
    <col min="5121" max="5121" width="3.140625" customWidth="1"/>
    <col min="5122" max="5122" width="14.5703125" customWidth="1"/>
    <col min="5123" max="5123" width="24" customWidth="1"/>
    <col min="5124" max="5124" width="17.7109375" customWidth="1"/>
    <col min="5377" max="5377" width="3.140625" customWidth="1"/>
    <col min="5378" max="5378" width="14.5703125" customWidth="1"/>
    <col min="5379" max="5379" width="24" customWidth="1"/>
    <col min="5380" max="5380" width="17.7109375" customWidth="1"/>
    <col min="5633" max="5633" width="3.140625" customWidth="1"/>
    <col min="5634" max="5634" width="14.5703125" customWidth="1"/>
    <col min="5635" max="5635" width="24" customWidth="1"/>
    <col min="5636" max="5636" width="17.7109375" customWidth="1"/>
    <col min="5889" max="5889" width="3.140625" customWidth="1"/>
    <col min="5890" max="5890" width="14.5703125" customWidth="1"/>
    <col min="5891" max="5891" width="24" customWidth="1"/>
    <col min="5892" max="5892" width="17.7109375" customWidth="1"/>
    <col min="6145" max="6145" width="3.140625" customWidth="1"/>
    <col min="6146" max="6146" width="14.5703125" customWidth="1"/>
    <col min="6147" max="6147" width="24" customWidth="1"/>
    <col min="6148" max="6148" width="17.7109375" customWidth="1"/>
    <col min="6401" max="6401" width="3.140625" customWidth="1"/>
    <col min="6402" max="6402" width="14.5703125" customWidth="1"/>
    <col min="6403" max="6403" width="24" customWidth="1"/>
    <col min="6404" max="6404" width="17.7109375" customWidth="1"/>
    <col min="6657" max="6657" width="3.140625" customWidth="1"/>
    <col min="6658" max="6658" width="14.5703125" customWidth="1"/>
    <col min="6659" max="6659" width="24" customWidth="1"/>
    <col min="6660" max="6660" width="17.7109375" customWidth="1"/>
    <col min="6913" max="6913" width="3.140625" customWidth="1"/>
    <col min="6914" max="6914" width="14.5703125" customWidth="1"/>
    <col min="6915" max="6915" width="24" customWidth="1"/>
    <col min="6916" max="6916" width="17.7109375" customWidth="1"/>
    <col min="7169" max="7169" width="3.140625" customWidth="1"/>
    <col min="7170" max="7170" width="14.5703125" customWidth="1"/>
    <col min="7171" max="7171" width="24" customWidth="1"/>
    <col min="7172" max="7172" width="17.7109375" customWidth="1"/>
    <col min="7425" max="7425" width="3.140625" customWidth="1"/>
    <col min="7426" max="7426" width="14.5703125" customWidth="1"/>
    <col min="7427" max="7427" width="24" customWidth="1"/>
    <col min="7428" max="7428" width="17.7109375" customWidth="1"/>
    <col min="7681" max="7681" width="3.140625" customWidth="1"/>
    <col min="7682" max="7682" width="14.5703125" customWidth="1"/>
    <col min="7683" max="7683" width="24" customWidth="1"/>
    <col min="7684" max="7684" width="17.7109375" customWidth="1"/>
    <col min="7937" max="7937" width="3.140625" customWidth="1"/>
    <col min="7938" max="7938" width="14.5703125" customWidth="1"/>
    <col min="7939" max="7939" width="24" customWidth="1"/>
    <col min="7940" max="7940" width="17.7109375" customWidth="1"/>
    <col min="8193" max="8193" width="3.140625" customWidth="1"/>
    <col min="8194" max="8194" width="14.5703125" customWidth="1"/>
    <col min="8195" max="8195" width="24" customWidth="1"/>
    <col min="8196" max="8196" width="17.7109375" customWidth="1"/>
    <col min="8449" max="8449" width="3.140625" customWidth="1"/>
    <col min="8450" max="8450" width="14.5703125" customWidth="1"/>
    <col min="8451" max="8451" width="24" customWidth="1"/>
    <col min="8452" max="8452" width="17.7109375" customWidth="1"/>
    <col min="8705" max="8705" width="3.140625" customWidth="1"/>
    <col min="8706" max="8706" width="14.5703125" customWidth="1"/>
    <col min="8707" max="8707" width="24" customWidth="1"/>
    <col min="8708" max="8708" width="17.7109375" customWidth="1"/>
    <col min="8961" max="8961" width="3.140625" customWidth="1"/>
    <col min="8962" max="8962" width="14.5703125" customWidth="1"/>
    <col min="8963" max="8963" width="24" customWidth="1"/>
    <col min="8964" max="8964" width="17.7109375" customWidth="1"/>
    <col min="9217" max="9217" width="3.140625" customWidth="1"/>
    <col min="9218" max="9218" width="14.5703125" customWidth="1"/>
    <col min="9219" max="9219" width="24" customWidth="1"/>
    <col min="9220" max="9220" width="17.7109375" customWidth="1"/>
    <col min="9473" max="9473" width="3.140625" customWidth="1"/>
    <col min="9474" max="9474" width="14.5703125" customWidth="1"/>
    <col min="9475" max="9475" width="24" customWidth="1"/>
    <col min="9476" max="9476" width="17.7109375" customWidth="1"/>
    <col min="9729" max="9729" width="3.140625" customWidth="1"/>
    <col min="9730" max="9730" width="14.5703125" customWidth="1"/>
    <col min="9731" max="9731" width="24" customWidth="1"/>
    <col min="9732" max="9732" width="17.7109375" customWidth="1"/>
    <col min="9985" max="9985" width="3.140625" customWidth="1"/>
    <col min="9986" max="9986" width="14.5703125" customWidth="1"/>
    <col min="9987" max="9987" width="24" customWidth="1"/>
    <col min="9988" max="9988" width="17.7109375" customWidth="1"/>
    <col min="10241" max="10241" width="3.140625" customWidth="1"/>
    <col min="10242" max="10242" width="14.5703125" customWidth="1"/>
    <col min="10243" max="10243" width="24" customWidth="1"/>
    <col min="10244" max="10244" width="17.7109375" customWidth="1"/>
    <col min="10497" max="10497" width="3.140625" customWidth="1"/>
    <col min="10498" max="10498" width="14.5703125" customWidth="1"/>
    <col min="10499" max="10499" width="24" customWidth="1"/>
    <col min="10500" max="10500" width="17.7109375" customWidth="1"/>
    <col min="10753" max="10753" width="3.140625" customWidth="1"/>
    <col min="10754" max="10754" width="14.5703125" customWidth="1"/>
    <col min="10755" max="10755" width="24" customWidth="1"/>
    <col min="10756" max="10756" width="17.7109375" customWidth="1"/>
    <col min="11009" max="11009" width="3.140625" customWidth="1"/>
    <col min="11010" max="11010" width="14.5703125" customWidth="1"/>
    <col min="11011" max="11011" width="24" customWidth="1"/>
    <col min="11012" max="11012" width="17.7109375" customWidth="1"/>
    <col min="11265" max="11265" width="3.140625" customWidth="1"/>
    <col min="11266" max="11266" width="14.5703125" customWidth="1"/>
    <col min="11267" max="11267" width="24" customWidth="1"/>
    <col min="11268" max="11268" width="17.7109375" customWidth="1"/>
    <col min="11521" max="11521" width="3.140625" customWidth="1"/>
    <col min="11522" max="11522" width="14.5703125" customWidth="1"/>
    <col min="11523" max="11523" width="24" customWidth="1"/>
    <col min="11524" max="11524" width="17.7109375" customWidth="1"/>
    <col min="11777" max="11777" width="3.140625" customWidth="1"/>
    <col min="11778" max="11778" width="14.5703125" customWidth="1"/>
    <col min="11779" max="11779" width="24" customWidth="1"/>
    <col min="11780" max="11780" width="17.7109375" customWidth="1"/>
    <col min="12033" max="12033" width="3.140625" customWidth="1"/>
    <col min="12034" max="12034" width="14.5703125" customWidth="1"/>
    <col min="12035" max="12035" width="24" customWidth="1"/>
    <col min="12036" max="12036" width="17.7109375" customWidth="1"/>
    <col min="12289" max="12289" width="3.140625" customWidth="1"/>
    <col min="12290" max="12290" width="14.5703125" customWidth="1"/>
    <col min="12291" max="12291" width="24" customWidth="1"/>
    <col min="12292" max="12292" width="17.7109375" customWidth="1"/>
    <col min="12545" max="12545" width="3.140625" customWidth="1"/>
    <col min="12546" max="12546" width="14.5703125" customWidth="1"/>
    <col min="12547" max="12547" width="24" customWidth="1"/>
    <col min="12548" max="12548" width="17.7109375" customWidth="1"/>
    <col min="12801" max="12801" width="3.140625" customWidth="1"/>
    <col min="12802" max="12802" width="14.5703125" customWidth="1"/>
    <col min="12803" max="12803" width="24" customWidth="1"/>
    <col min="12804" max="12804" width="17.7109375" customWidth="1"/>
    <col min="13057" max="13057" width="3.140625" customWidth="1"/>
    <col min="13058" max="13058" width="14.5703125" customWidth="1"/>
    <col min="13059" max="13059" width="24" customWidth="1"/>
    <col min="13060" max="13060" width="17.7109375" customWidth="1"/>
    <col min="13313" max="13313" width="3.140625" customWidth="1"/>
    <col min="13314" max="13314" width="14.5703125" customWidth="1"/>
    <col min="13315" max="13315" width="24" customWidth="1"/>
    <col min="13316" max="13316" width="17.7109375" customWidth="1"/>
    <col min="13569" max="13569" width="3.140625" customWidth="1"/>
    <col min="13570" max="13570" width="14.5703125" customWidth="1"/>
    <col min="13571" max="13571" width="24" customWidth="1"/>
    <col min="13572" max="13572" width="17.7109375" customWidth="1"/>
    <col min="13825" max="13825" width="3.140625" customWidth="1"/>
    <col min="13826" max="13826" width="14.5703125" customWidth="1"/>
    <col min="13827" max="13827" width="24" customWidth="1"/>
    <col min="13828" max="13828" width="17.7109375" customWidth="1"/>
    <col min="14081" max="14081" width="3.140625" customWidth="1"/>
    <col min="14082" max="14082" width="14.5703125" customWidth="1"/>
    <col min="14083" max="14083" width="24" customWidth="1"/>
    <col min="14084" max="14084" width="17.7109375" customWidth="1"/>
    <col min="14337" max="14337" width="3.140625" customWidth="1"/>
    <col min="14338" max="14338" width="14.5703125" customWidth="1"/>
    <col min="14339" max="14339" width="24" customWidth="1"/>
    <col min="14340" max="14340" width="17.7109375" customWidth="1"/>
    <col min="14593" max="14593" width="3.140625" customWidth="1"/>
    <col min="14594" max="14594" width="14.5703125" customWidth="1"/>
    <col min="14595" max="14595" width="24" customWidth="1"/>
    <col min="14596" max="14596" width="17.7109375" customWidth="1"/>
    <col min="14849" max="14849" width="3.140625" customWidth="1"/>
    <col min="14850" max="14850" width="14.5703125" customWidth="1"/>
    <col min="14851" max="14851" width="24" customWidth="1"/>
    <col min="14852" max="14852" width="17.7109375" customWidth="1"/>
    <col min="15105" max="15105" width="3.140625" customWidth="1"/>
    <col min="15106" max="15106" width="14.5703125" customWidth="1"/>
    <col min="15107" max="15107" width="24" customWidth="1"/>
    <col min="15108" max="15108" width="17.7109375" customWidth="1"/>
    <col min="15361" max="15361" width="3.140625" customWidth="1"/>
    <col min="15362" max="15362" width="14.5703125" customWidth="1"/>
    <col min="15363" max="15363" width="24" customWidth="1"/>
    <col min="15364" max="15364" width="17.7109375" customWidth="1"/>
    <col min="15617" max="15617" width="3.140625" customWidth="1"/>
    <col min="15618" max="15618" width="14.5703125" customWidth="1"/>
    <col min="15619" max="15619" width="24" customWidth="1"/>
    <col min="15620" max="15620" width="17.7109375" customWidth="1"/>
    <col min="15873" max="15873" width="3.140625" customWidth="1"/>
    <col min="15874" max="15874" width="14.5703125" customWidth="1"/>
    <col min="15875" max="15875" width="24" customWidth="1"/>
    <col min="15876" max="15876" width="17.7109375" customWidth="1"/>
    <col min="16129" max="16129" width="3.140625" customWidth="1"/>
    <col min="16130" max="16130" width="14.5703125" customWidth="1"/>
    <col min="16131" max="16131" width="24" customWidth="1"/>
    <col min="16132" max="16132" width="17.7109375" customWidth="1"/>
  </cols>
  <sheetData>
    <row r="1" spans="1:5" ht="18.75" customHeight="1" x14ac:dyDescent="0.25">
      <c r="A1" s="13" t="s">
        <v>26</v>
      </c>
      <c r="B1" s="13" t="s">
        <v>50</v>
      </c>
      <c r="C1" s="14" t="s">
        <v>28</v>
      </c>
      <c r="D1" s="13" t="s">
        <v>51</v>
      </c>
      <c r="E1">
        <v>1</v>
      </c>
    </row>
    <row r="2" spans="1:5" s="19" customFormat="1" ht="11.25" customHeight="1" x14ac:dyDescent="0.25">
      <c r="A2" s="15">
        <v>1</v>
      </c>
      <c r="B2" s="16" t="s">
        <v>52</v>
      </c>
      <c r="C2" s="17" t="s">
        <v>53</v>
      </c>
      <c r="D2" s="18">
        <v>196559000</v>
      </c>
      <c r="E2">
        <v>2</v>
      </c>
    </row>
    <row r="3" spans="1:5" s="19" customFormat="1" ht="11.25" customHeight="1" x14ac:dyDescent="0.25">
      <c r="A3" s="15"/>
      <c r="B3" s="16"/>
      <c r="C3" s="17" t="s">
        <v>54</v>
      </c>
      <c r="D3" s="18">
        <v>230009567</v>
      </c>
      <c r="E3">
        <v>3</v>
      </c>
    </row>
    <row r="4" spans="1:5" s="19" customFormat="1" ht="11.25" customHeight="1" x14ac:dyDescent="0.25">
      <c r="A4" s="15"/>
      <c r="B4" s="16"/>
      <c r="C4" s="17" t="s">
        <v>55</v>
      </c>
      <c r="D4" s="18">
        <v>17606097</v>
      </c>
      <c r="E4">
        <v>4</v>
      </c>
    </row>
    <row r="5" spans="1:5" s="19" customFormat="1" ht="11.25" customHeight="1" x14ac:dyDescent="0.25">
      <c r="A5" s="15"/>
      <c r="B5" s="16"/>
      <c r="C5" s="17" t="s">
        <v>56</v>
      </c>
      <c r="D5" s="18">
        <v>6302871</v>
      </c>
      <c r="E5">
        <v>5</v>
      </c>
    </row>
    <row r="6" spans="1:5" s="19" customFormat="1" ht="11.25" customHeight="1" x14ac:dyDescent="0.25">
      <c r="A6" s="15"/>
      <c r="B6" s="16"/>
      <c r="C6" s="17" t="s">
        <v>57</v>
      </c>
      <c r="D6" s="18">
        <v>646503</v>
      </c>
      <c r="E6">
        <v>6</v>
      </c>
    </row>
    <row r="7" spans="1:5" s="19" customFormat="1" ht="11.25" customHeight="1" x14ac:dyDescent="0.25">
      <c r="A7" s="15"/>
      <c r="B7" s="16"/>
      <c r="C7" s="17" t="s">
        <v>58</v>
      </c>
      <c r="D7" s="18">
        <v>12210000</v>
      </c>
      <c r="E7">
        <v>7</v>
      </c>
    </row>
    <row r="8" spans="1:5" s="19" customFormat="1" ht="11.25" customHeight="1" x14ac:dyDescent="0.25">
      <c r="A8" s="15"/>
      <c r="B8" s="16"/>
      <c r="C8" s="17" t="s">
        <v>59</v>
      </c>
      <c r="D8" s="18">
        <v>8250000</v>
      </c>
      <c r="E8">
        <v>8</v>
      </c>
    </row>
    <row r="9" spans="1:5" s="19" customFormat="1" ht="11.25" customHeight="1" x14ac:dyDescent="0.25">
      <c r="A9" s="15"/>
      <c r="B9" s="16"/>
      <c r="C9" s="17" t="s">
        <v>60</v>
      </c>
      <c r="D9" s="18">
        <v>5247000</v>
      </c>
      <c r="E9">
        <v>9</v>
      </c>
    </row>
    <row r="10" spans="1:5" s="19" customFormat="1" ht="11.25" customHeight="1" x14ac:dyDescent="0.25">
      <c r="A10" s="15"/>
      <c r="B10" s="16"/>
      <c r="C10" s="17" t="s">
        <v>61</v>
      </c>
      <c r="D10" s="18">
        <v>16434000</v>
      </c>
      <c r="E10">
        <v>10</v>
      </c>
    </row>
    <row r="11" spans="1:5" s="19" customFormat="1" ht="11.25" customHeight="1" x14ac:dyDescent="0.25">
      <c r="A11" s="15"/>
      <c r="B11" s="16"/>
      <c r="C11" s="17" t="s">
        <v>62</v>
      </c>
      <c r="D11" s="18">
        <v>138451500</v>
      </c>
      <c r="E11">
        <v>11</v>
      </c>
    </row>
    <row r="12" spans="1:5" s="19" customFormat="1" ht="11.25" customHeight="1" x14ac:dyDescent="0.25">
      <c r="A12" s="15"/>
      <c r="B12" s="16"/>
      <c r="C12" s="20" t="s">
        <v>63</v>
      </c>
      <c r="D12" s="21">
        <v>26168604</v>
      </c>
      <c r="E12">
        <v>12</v>
      </c>
    </row>
    <row r="13" spans="1:5" s="19" customFormat="1" ht="11.25" customHeight="1" x14ac:dyDescent="0.25">
      <c r="A13" s="15"/>
      <c r="B13" s="16"/>
      <c r="C13" s="22" t="s">
        <v>64</v>
      </c>
      <c r="D13" s="23">
        <v>37275000</v>
      </c>
      <c r="E13">
        <v>13</v>
      </c>
    </row>
    <row r="14" spans="1:5" s="19" customFormat="1" ht="11.25" customHeight="1" thickBot="1" x14ac:dyDescent="0.3">
      <c r="A14" s="15"/>
      <c r="B14" s="16"/>
      <c r="C14" s="24" t="s">
        <v>65</v>
      </c>
      <c r="D14" s="23">
        <v>39556000</v>
      </c>
      <c r="E14">
        <v>14</v>
      </c>
    </row>
    <row r="15" spans="1:5" s="19" customFormat="1" ht="11.25" customHeight="1" thickTop="1" thickBot="1" x14ac:dyDescent="0.3">
      <c r="A15" s="60" t="s">
        <v>24</v>
      </c>
      <c r="B15" s="61"/>
      <c r="C15" s="62"/>
      <c r="D15" s="25">
        <f>SUM(D2:D14)</f>
        <v>734716142</v>
      </c>
      <c r="E15">
        <v>15</v>
      </c>
    </row>
    <row r="16" spans="1:5" s="29" customFormat="1" ht="11.25" customHeight="1" thickTop="1" x14ac:dyDescent="0.25">
      <c r="A16" s="26">
        <v>2</v>
      </c>
      <c r="B16" s="27" t="s">
        <v>66</v>
      </c>
      <c r="C16" s="28" t="s">
        <v>67</v>
      </c>
      <c r="D16" s="21">
        <v>5868699</v>
      </c>
      <c r="E16">
        <v>16</v>
      </c>
    </row>
    <row r="17" spans="1:5" s="29" customFormat="1" ht="11.25" customHeight="1" x14ac:dyDescent="0.25">
      <c r="A17" s="30"/>
      <c r="B17" s="31"/>
      <c r="C17" s="32" t="s">
        <v>56</v>
      </c>
      <c r="D17" s="23">
        <v>2100957</v>
      </c>
      <c r="E17">
        <v>17</v>
      </c>
    </row>
    <row r="18" spans="1:5" s="29" customFormat="1" ht="11.25" customHeight="1" x14ac:dyDescent="0.25">
      <c r="A18" s="30"/>
      <c r="B18" s="31"/>
      <c r="C18" s="32" t="s">
        <v>68</v>
      </c>
      <c r="D18" s="23">
        <v>431002</v>
      </c>
      <c r="E18">
        <v>18</v>
      </c>
    </row>
    <row r="19" spans="1:5" s="29" customFormat="1" ht="11.25" customHeight="1" x14ac:dyDescent="0.25">
      <c r="A19" s="30"/>
      <c r="B19" s="31"/>
      <c r="C19" s="32" t="s">
        <v>69</v>
      </c>
      <c r="D19" s="23">
        <v>8140000</v>
      </c>
      <c r="E19">
        <v>19</v>
      </c>
    </row>
    <row r="20" spans="1:5" s="29" customFormat="1" ht="11.25" customHeight="1" x14ac:dyDescent="0.25">
      <c r="A20" s="30"/>
      <c r="B20" s="31"/>
      <c r="C20" s="32" t="s">
        <v>70</v>
      </c>
      <c r="D20" s="23">
        <v>5500000</v>
      </c>
      <c r="E20">
        <v>20</v>
      </c>
    </row>
    <row r="21" spans="1:5" s="29" customFormat="1" ht="11.25" customHeight="1" x14ac:dyDescent="0.25">
      <c r="A21" s="30"/>
      <c r="B21" s="31"/>
      <c r="C21" s="32" t="s">
        <v>71</v>
      </c>
      <c r="D21" s="23">
        <v>6397600</v>
      </c>
      <c r="E21">
        <v>21</v>
      </c>
    </row>
    <row r="22" spans="1:5" s="29" customFormat="1" ht="11.25" customHeight="1" x14ac:dyDescent="0.25">
      <c r="A22" s="30"/>
      <c r="B22" s="31"/>
      <c r="C22" s="32" t="s">
        <v>72</v>
      </c>
      <c r="D22" s="23">
        <v>69324200</v>
      </c>
      <c r="E22">
        <v>22</v>
      </c>
    </row>
    <row r="23" spans="1:5" s="29" customFormat="1" ht="11.25" customHeight="1" x14ac:dyDescent="0.25">
      <c r="A23" s="30"/>
      <c r="B23" s="31"/>
      <c r="C23" s="32" t="s">
        <v>73</v>
      </c>
      <c r="D23" s="23">
        <v>583000</v>
      </c>
      <c r="E23">
        <v>23</v>
      </c>
    </row>
    <row r="24" spans="1:5" s="29" customFormat="1" ht="11.25" customHeight="1" thickBot="1" x14ac:dyDescent="0.3">
      <c r="A24" s="30"/>
      <c r="B24" s="31"/>
      <c r="C24" s="33" t="s">
        <v>64</v>
      </c>
      <c r="D24" s="23">
        <v>4725000</v>
      </c>
      <c r="E24">
        <v>24</v>
      </c>
    </row>
    <row r="25" spans="1:5" s="29" customFormat="1" ht="12.75" customHeight="1" thickTop="1" thickBot="1" x14ac:dyDescent="0.3">
      <c r="A25" s="63" t="s">
        <v>74</v>
      </c>
      <c r="B25" s="64"/>
      <c r="C25" s="65"/>
      <c r="D25" s="25">
        <f>SUM(D16:D24)</f>
        <v>103070458</v>
      </c>
      <c r="E25">
        <v>25</v>
      </c>
    </row>
    <row r="26" spans="1:5" s="29" customFormat="1" ht="12.75" customHeight="1" thickTop="1" x14ac:dyDescent="0.25">
      <c r="A26" s="26">
        <v>3</v>
      </c>
      <c r="B26" s="27" t="s">
        <v>75</v>
      </c>
      <c r="C26" s="28" t="s">
        <v>67</v>
      </c>
      <c r="D26" s="21">
        <v>1956233</v>
      </c>
      <c r="E26">
        <v>26</v>
      </c>
    </row>
    <row r="27" spans="1:5" s="29" customFormat="1" ht="12.75" customHeight="1" x14ac:dyDescent="0.25">
      <c r="A27" s="30"/>
      <c r="B27" s="31"/>
      <c r="C27" s="32" t="s">
        <v>56</v>
      </c>
      <c r="D27" s="23">
        <v>700319</v>
      </c>
      <c r="E27">
        <v>27</v>
      </c>
    </row>
    <row r="28" spans="1:5" s="29" customFormat="1" ht="12.75" customHeight="1" x14ac:dyDescent="0.25">
      <c r="A28" s="30"/>
      <c r="B28" s="31"/>
      <c r="C28" s="32" t="s">
        <v>68</v>
      </c>
      <c r="D28" s="23">
        <v>431002</v>
      </c>
      <c r="E28">
        <v>28</v>
      </c>
    </row>
    <row r="29" spans="1:5" s="29" customFormat="1" ht="12.75" customHeight="1" x14ac:dyDescent="0.25">
      <c r="A29" s="30"/>
      <c r="B29" s="31"/>
      <c r="C29" s="32" t="s">
        <v>69</v>
      </c>
      <c r="D29" s="23">
        <v>8140000</v>
      </c>
      <c r="E29">
        <v>29</v>
      </c>
    </row>
    <row r="30" spans="1:5" s="29" customFormat="1" ht="12.75" customHeight="1" x14ac:dyDescent="0.25">
      <c r="A30" s="30"/>
      <c r="B30" s="31"/>
      <c r="C30" s="32" t="s">
        <v>70</v>
      </c>
      <c r="D30" s="23">
        <v>5500000</v>
      </c>
      <c r="E30">
        <v>30</v>
      </c>
    </row>
    <row r="31" spans="1:5" s="29" customFormat="1" ht="12.75" customHeight="1" x14ac:dyDescent="0.25">
      <c r="A31" s="30"/>
      <c r="B31" s="31"/>
      <c r="C31" s="32" t="s">
        <v>71</v>
      </c>
      <c r="D31" s="23">
        <v>6397600</v>
      </c>
      <c r="E31">
        <v>31</v>
      </c>
    </row>
    <row r="32" spans="1:5" s="29" customFormat="1" ht="12.75" customHeight="1" x14ac:dyDescent="0.25">
      <c r="A32" s="30"/>
      <c r="B32" s="31"/>
      <c r="C32" s="32" t="s">
        <v>72</v>
      </c>
      <c r="D32" s="23">
        <v>69324200</v>
      </c>
      <c r="E32">
        <v>32</v>
      </c>
    </row>
    <row r="33" spans="1:5" s="29" customFormat="1" ht="12.75" customHeight="1" x14ac:dyDescent="0.25">
      <c r="A33" s="30"/>
      <c r="B33" s="31"/>
      <c r="C33" s="32" t="s">
        <v>73</v>
      </c>
      <c r="D33" s="23">
        <v>583000</v>
      </c>
      <c r="E33">
        <v>33</v>
      </c>
    </row>
    <row r="34" spans="1:5" s="29" customFormat="1" ht="12.75" customHeight="1" thickBot="1" x14ac:dyDescent="0.3">
      <c r="A34" s="30"/>
      <c r="B34" s="31"/>
      <c r="C34" s="22" t="s">
        <v>64</v>
      </c>
      <c r="D34" s="23">
        <v>4200000</v>
      </c>
      <c r="E34">
        <v>34</v>
      </c>
    </row>
    <row r="35" spans="1:5" s="29" customFormat="1" ht="12.75" customHeight="1" thickTop="1" thickBot="1" x14ac:dyDescent="0.3">
      <c r="A35" s="63" t="s">
        <v>24</v>
      </c>
      <c r="B35" s="64"/>
      <c r="C35" s="65"/>
      <c r="D35" s="25">
        <f>SUM(D26:D34)</f>
        <v>97232354</v>
      </c>
      <c r="E35">
        <v>35</v>
      </c>
    </row>
    <row r="36" spans="1:5" s="29" customFormat="1" ht="12.75" customHeight="1" thickTop="1" x14ac:dyDescent="0.25">
      <c r="A36" s="30">
        <v>4</v>
      </c>
      <c r="B36" s="34" t="s">
        <v>76</v>
      </c>
      <c r="C36" s="32" t="s">
        <v>67</v>
      </c>
      <c r="D36" s="21">
        <v>1956233</v>
      </c>
      <c r="E36">
        <v>36</v>
      </c>
    </row>
    <row r="37" spans="1:5" s="29" customFormat="1" ht="12.75" customHeight="1" x14ac:dyDescent="0.25">
      <c r="A37" s="30"/>
      <c r="B37" s="34" t="s">
        <v>77</v>
      </c>
      <c r="C37" s="32" t="s">
        <v>56</v>
      </c>
      <c r="D37" s="23">
        <v>700319</v>
      </c>
      <c r="E37">
        <v>37</v>
      </c>
    </row>
    <row r="38" spans="1:5" s="29" customFormat="1" ht="12.75" customHeight="1" x14ac:dyDescent="0.25">
      <c r="A38" s="30"/>
      <c r="B38" s="34"/>
      <c r="C38" s="32" t="s">
        <v>68</v>
      </c>
      <c r="D38" s="23">
        <v>431002</v>
      </c>
      <c r="E38">
        <v>38</v>
      </c>
    </row>
    <row r="39" spans="1:5" s="29" customFormat="1" ht="12.75" customHeight="1" x14ac:dyDescent="0.25">
      <c r="A39" s="30"/>
      <c r="B39" s="34"/>
      <c r="C39" s="32" t="s">
        <v>69</v>
      </c>
      <c r="D39" s="23">
        <v>8140000</v>
      </c>
      <c r="E39">
        <v>39</v>
      </c>
    </row>
    <row r="40" spans="1:5" s="29" customFormat="1" ht="12.75" customHeight="1" x14ac:dyDescent="0.25">
      <c r="A40" s="30"/>
      <c r="B40" s="34"/>
      <c r="C40" s="32" t="s">
        <v>70</v>
      </c>
      <c r="D40" s="23">
        <v>5500000</v>
      </c>
      <c r="E40">
        <v>40</v>
      </c>
    </row>
    <row r="41" spans="1:5" s="29" customFormat="1" ht="12.75" customHeight="1" x14ac:dyDescent="0.25">
      <c r="A41" s="30"/>
      <c r="B41" s="34"/>
      <c r="C41" s="32" t="s">
        <v>71</v>
      </c>
      <c r="D41" s="23">
        <v>6397600</v>
      </c>
      <c r="E41">
        <v>41</v>
      </c>
    </row>
    <row r="42" spans="1:5" s="29" customFormat="1" ht="12.75" customHeight="1" x14ac:dyDescent="0.25">
      <c r="A42" s="30"/>
      <c r="B42" s="34"/>
      <c r="C42" s="32" t="s">
        <v>72</v>
      </c>
      <c r="D42" s="23">
        <v>69324200</v>
      </c>
      <c r="E42">
        <v>42</v>
      </c>
    </row>
    <row r="43" spans="1:5" s="29" customFormat="1" ht="12.75" customHeight="1" x14ac:dyDescent="0.25">
      <c r="A43" s="30"/>
      <c r="B43" s="31"/>
      <c r="C43" s="32" t="s">
        <v>73</v>
      </c>
      <c r="D43" s="23">
        <v>583000</v>
      </c>
      <c r="E43">
        <v>43</v>
      </c>
    </row>
    <row r="44" spans="1:5" s="36" customFormat="1" ht="12.75" customHeight="1" thickBot="1" x14ac:dyDescent="0.3">
      <c r="A44" s="35"/>
      <c r="B44" s="31"/>
      <c r="C44" s="22" t="s">
        <v>64</v>
      </c>
      <c r="D44" s="23">
        <v>4200000</v>
      </c>
      <c r="E44">
        <v>44</v>
      </c>
    </row>
    <row r="45" spans="1:5" ht="12.75" customHeight="1" thickTop="1" thickBot="1" x14ac:dyDescent="0.3">
      <c r="A45" s="58" t="s">
        <v>24</v>
      </c>
      <c r="B45" s="59"/>
      <c r="C45" s="59"/>
      <c r="D45" s="37">
        <f>SUM(D36:D44)</f>
        <v>97232354</v>
      </c>
      <c r="E45">
        <v>45</v>
      </c>
    </row>
    <row r="46" spans="1:5" s="29" customFormat="1" ht="12.75" customHeight="1" thickTop="1" x14ac:dyDescent="0.25">
      <c r="A46" s="30">
        <v>5</v>
      </c>
      <c r="B46" s="31" t="s">
        <v>8</v>
      </c>
      <c r="C46" s="32" t="s">
        <v>67</v>
      </c>
      <c r="D46" s="23">
        <v>1956233</v>
      </c>
      <c r="E46">
        <v>46</v>
      </c>
    </row>
    <row r="47" spans="1:5" s="29" customFormat="1" ht="12.75" customHeight="1" x14ac:dyDescent="0.25">
      <c r="A47" s="30"/>
      <c r="B47" s="31"/>
      <c r="C47" s="32" t="s">
        <v>56</v>
      </c>
      <c r="D47" s="23">
        <v>700319</v>
      </c>
      <c r="E47">
        <v>47</v>
      </c>
    </row>
    <row r="48" spans="1:5" s="29" customFormat="1" ht="12.75" customHeight="1" x14ac:dyDescent="0.25">
      <c r="A48" s="30"/>
      <c r="B48" s="31"/>
      <c r="C48" s="32" t="s">
        <v>68</v>
      </c>
      <c r="D48" s="23">
        <v>431002</v>
      </c>
      <c r="E48">
        <v>48</v>
      </c>
    </row>
    <row r="49" spans="1:5" s="29" customFormat="1" ht="12.75" customHeight="1" x14ac:dyDescent="0.25">
      <c r="A49" s="30"/>
      <c r="B49" s="31"/>
      <c r="C49" s="32" t="s">
        <v>69</v>
      </c>
      <c r="D49" s="23">
        <v>8140000</v>
      </c>
      <c r="E49">
        <v>49</v>
      </c>
    </row>
    <row r="50" spans="1:5" s="29" customFormat="1" ht="12.75" customHeight="1" x14ac:dyDescent="0.25">
      <c r="A50" s="30"/>
      <c r="B50" s="31"/>
      <c r="C50" s="32" t="s">
        <v>70</v>
      </c>
      <c r="D50" s="23">
        <v>5500000</v>
      </c>
      <c r="E50">
        <v>50</v>
      </c>
    </row>
    <row r="51" spans="1:5" s="29" customFormat="1" ht="12.75" customHeight="1" x14ac:dyDescent="0.25">
      <c r="A51" s="30"/>
      <c r="B51" s="31"/>
      <c r="C51" s="32" t="s">
        <v>71</v>
      </c>
      <c r="D51" s="23">
        <v>6397600</v>
      </c>
      <c r="E51">
        <v>51</v>
      </c>
    </row>
    <row r="52" spans="1:5" s="29" customFormat="1" ht="12.75" customHeight="1" x14ac:dyDescent="0.25">
      <c r="A52" s="30"/>
      <c r="B52" s="31"/>
      <c r="C52" s="32" t="s">
        <v>72</v>
      </c>
      <c r="D52" s="23">
        <v>69324200</v>
      </c>
      <c r="E52">
        <v>52</v>
      </c>
    </row>
    <row r="53" spans="1:5" s="29" customFormat="1" ht="12.75" customHeight="1" x14ac:dyDescent="0.25">
      <c r="A53" s="30"/>
      <c r="B53" s="31"/>
      <c r="C53" s="32" t="s">
        <v>73</v>
      </c>
      <c r="D53" s="23">
        <v>583000</v>
      </c>
      <c r="E53">
        <v>53</v>
      </c>
    </row>
    <row r="54" spans="1:5" s="29" customFormat="1" ht="12.75" customHeight="1" thickBot="1" x14ac:dyDescent="0.3">
      <c r="A54" s="30"/>
      <c r="B54" s="31"/>
      <c r="C54" s="33" t="s">
        <v>64</v>
      </c>
      <c r="D54" s="23">
        <v>3675000</v>
      </c>
      <c r="E54">
        <v>54</v>
      </c>
    </row>
    <row r="55" spans="1:5" ht="12.75" customHeight="1" thickTop="1" thickBot="1" x14ac:dyDescent="0.3">
      <c r="A55" s="58" t="s">
        <v>24</v>
      </c>
      <c r="B55" s="59"/>
      <c r="C55" s="59"/>
      <c r="D55" s="37">
        <f>SUM(D46:D54)</f>
        <v>96707354</v>
      </c>
      <c r="E55">
        <v>55</v>
      </c>
    </row>
    <row r="56" spans="1:5" s="29" customFormat="1" ht="12.75" customHeight="1" thickTop="1" thickBot="1" x14ac:dyDescent="0.3">
      <c r="A56" s="30">
        <v>6</v>
      </c>
      <c r="B56" s="31" t="s">
        <v>9</v>
      </c>
      <c r="C56" s="38" t="s">
        <v>78</v>
      </c>
      <c r="D56" s="23">
        <v>0</v>
      </c>
      <c r="E56">
        <v>56</v>
      </c>
    </row>
    <row r="57" spans="1:5" ht="12.75" customHeight="1" thickTop="1" thickBot="1" x14ac:dyDescent="0.3">
      <c r="A57" s="58" t="s">
        <v>24</v>
      </c>
      <c r="B57" s="59"/>
      <c r="C57" s="59"/>
      <c r="D57" s="37">
        <f>SUM(D56:D56)</f>
        <v>0</v>
      </c>
      <c r="E57">
        <v>57</v>
      </c>
    </row>
    <row r="58" spans="1:5" s="29" customFormat="1" ht="12.75" customHeight="1" thickTop="1" x14ac:dyDescent="0.25">
      <c r="A58" s="30">
        <v>7</v>
      </c>
      <c r="B58" s="31" t="s">
        <v>10</v>
      </c>
      <c r="C58" s="32" t="s">
        <v>67</v>
      </c>
      <c r="D58" s="23">
        <v>1956233</v>
      </c>
      <c r="E58">
        <v>58</v>
      </c>
    </row>
    <row r="59" spans="1:5" s="29" customFormat="1" ht="12.75" customHeight="1" x14ac:dyDescent="0.25">
      <c r="A59" s="30"/>
      <c r="B59" s="31"/>
      <c r="C59" s="32" t="s">
        <v>56</v>
      </c>
      <c r="D59" s="23">
        <v>700319</v>
      </c>
      <c r="E59">
        <v>59</v>
      </c>
    </row>
    <row r="60" spans="1:5" s="29" customFormat="1" ht="12.75" customHeight="1" x14ac:dyDescent="0.25">
      <c r="A60" s="30"/>
      <c r="B60" s="31"/>
      <c r="C60" s="32" t="s">
        <v>68</v>
      </c>
      <c r="D60" s="23">
        <v>431002</v>
      </c>
      <c r="E60">
        <v>60</v>
      </c>
    </row>
    <row r="61" spans="1:5" s="29" customFormat="1" ht="12.75" customHeight="1" x14ac:dyDescent="0.25">
      <c r="A61" s="30"/>
      <c r="B61" s="31"/>
      <c r="C61" s="32" t="s">
        <v>69</v>
      </c>
      <c r="D61" s="23">
        <v>8140000</v>
      </c>
      <c r="E61">
        <v>61</v>
      </c>
    </row>
    <row r="62" spans="1:5" s="29" customFormat="1" ht="12.75" customHeight="1" x14ac:dyDescent="0.25">
      <c r="A62" s="30"/>
      <c r="B62" s="31"/>
      <c r="C62" s="32" t="s">
        <v>70</v>
      </c>
      <c r="D62" s="23">
        <v>5500000</v>
      </c>
      <c r="E62">
        <v>62</v>
      </c>
    </row>
    <row r="63" spans="1:5" s="29" customFormat="1" ht="12.75" customHeight="1" x14ac:dyDescent="0.25">
      <c r="A63" s="30"/>
      <c r="B63" s="31"/>
      <c r="C63" s="32" t="s">
        <v>71</v>
      </c>
      <c r="D63" s="23">
        <v>6397600</v>
      </c>
      <c r="E63">
        <v>63</v>
      </c>
    </row>
    <row r="64" spans="1:5" s="29" customFormat="1" ht="12.75" customHeight="1" x14ac:dyDescent="0.25">
      <c r="A64" s="30"/>
      <c r="B64" s="31"/>
      <c r="C64" s="32" t="s">
        <v>72</v>
      </c>
      <c r="D64" s="23">
        <v>69324200</v>
      </c>
      <c r="E64">
        <v>64</v>
      </c>
    </row>
    <row r="65" spans="1:5" s="29" customFormat="1" ht="12.75" customHeight="1" x14ac:dyDescent="0.25">
      <c r="A65" s="30"/>
      <c r="B65" s="31"/>
      <c r="C65" s="32" t="s">
        <v>73</v>
      </c>
      <c r="D65" s="23">
        <v>583000</v>
      </c>
      <c r="E65">
        <v>65</v>
      </c>
    </row>
    <row r="66" spans="1:5" s="29" customFormat="1" ht="12.75" customHeight="1" thickBot="1" x14ac:dyDescent="0.3">
      <c r="A66" s="30"/>
      <c r="B66" s="31"/>
      <c r="C66" s="33" t="s">
        <v>64</v>
      </c>
      <c r="D66" s="23">
        <v>3675000</v>
      </c>
      <c r="E66">
        <v>66</v>
      </c>
    </row>
    <row r="67" spans="1:5" ht="12.75" customHeight="1" thickTop="1" thickBot="1" x14ac:dyDescent="0.3">
      <c r="A67" s="58" t="s">
        <v>24</v>
      </c>
      <c r="B67" s="59"/>
      <c r="C67" s="59"/>
      <c r="D67" s="37">
        <f>SUM(D58:D66)</f>
        <v>96707354</v>
      </c>
      <c r="E67">
        <v>67</v>
      </c>
    </row>
    <row r="68" spans="1:5" s="29" customFormat="1" ht="12.75" customHeight="1" thickTop="1" x14ac:dyDescent="0.25">
      <c r="A68" s="30">
        <v>8</v>
      </c>
      <c r="B68" s="31" t="s">
        <v>11</v>
      </c>
      <c r="C68" s="32" t="s">
        <v>67</v>
      </c>
      <c r="D68" s="23">
        <v>1956233</v>
      </c>
      <c r="E68">
        <v>68</v>
      </c>
    </row>
    <row r="69" spans="1:5" s="29" customFormat="1" ht="12.75" customHeight="1" x14ac:dyDescent="0.25">
      <c r="A69" s="30"/>
      <c r="B69" s="31"/>
      <c r="C69" s="32" t="s">
        <v>56</v>
      </c>
      <c r="D69" s="23">
        <v>700319</v>
      </c>
      <c r="E69">
        <v>69</v>
      </c>
    </row>
    <row r="70" spans="1:5" s="29" customFormat="1" ht="12.75" customHeight="1" x14ac:dyDescent="0.25">
      <c r="A70" s="30"/>
      <c r="B70" s="31"/>
      <c r="C70" s="32" t="s">
        <v>68</v>
      </c>
      <c r="D70" s="23">
        <v>431002</v>
      </c>
      <c r="E70">
        <v>70</v>
      </c>
    </row>
    <row r="71" spans="1:5" s="29" customFormat="1" ht="12.75" customHeight="1" x14ac:dyDescent="0.25">
      <c r="A71" s="30"/>
      <c r="B71" s="31"/>
      <c r="C71" s="32" t="s">
        <v>69</v>
      </c>
      <c r="D71" s="23">
        <v>8140000</v>
      </c>
      <c r="E71">
        <v>71</v>
      </c>
    </row>
    <row r="72" spans="1:5" s="29" customFormat="1" ht="12.75" customHeight="1" x14ac:dyDescent="0.25">
      <c r="A72" s="30"/>
      <c r="B72" s="31"/>
      <c r="C72" s="32" t="s">
        <v>70</v>
      </c>
      <c r="D72" s="23">
        <v>5500000</v>
      </c>
      <c r="E72">
        <v>72</v>
      </c>
    </row>
    <row r="73" spans="1:5" s="29" customFormat="1" ht="12.75" customHeight="1" x14ac:dyDescent="0.25">
      <c r="A73" s="30"/>
      <c r="B73" s="31"/>
      <c r="C73" s="32" t="s">
        <v>71</v>
      </c>
      <c r="D73" s="23">
        <v>6397600</v>
      </c>
      <c r="E73">
        <v>73</v>
      </c>
    </row>
    <row r="74" spans="1:5" s="29" customFormat="1" ht="12.75" customHeight="1" x14ac:dyDescent="0.25">
      <c r="A74" s="30"/>
      <c r="B74" s="31"/>
      <c r="C74" s="32" t="s">
        <v>72</v>
      </c>
      <c r="D74" s="23">
        <v>69324200</v>
      </c>
      <c r="E74">
        <v>74</v>
      </c>
    </row>
    <row r="75" spans="1:5" s="29" customFormat="1" ht="12.75" customHeight="1" x14ac:dyDescent="0.25">
      <c r="A75" s="30"/>
      <c r="B75" s="31"/>
      <c r="C75" s="32" t="s">
        <v>73</v>
      </c>
      <c r="D75" s="23">
        <v>583000</v>
      </c>
      <c r="E75">
        <v>75</v>
      </c>
    </row>
    <row r="76" spans="1:5" s="29" customFormat="1" ht="12.75" customHeight="1" thickBot="1" x14ac:dyDescent="0.3">
      <c r="A76" s="30"/>
      <c r="B76" s="31"/>
      <c r="C76" s="33" t="s">
        <v>64</v>
      </c>
      <c r="D76" s="23">
        <v>3150000</v>
      </c>
      <c r="E76">
        <v>76</v>
      </c>
    </row>
    <row r="77" spans="1:5" ht="12.75" customHeight="1" thickTop="1" thickBot="1" x14ac:dyDescent="0.3">
      <c r="A77" s="58" t="s">
        <v>24</v>
      </c>
      <c r="B77" s="59"/>
      <c r="C77" s="59"/>
      <c r="D77" s="37">
        <f>SUM(D68:D76)</f>
        <v>96182354</v>
      </c>
      <c r="E77">
        <v>77</v>
      </c>
    </row>
    <row r="78" spans="1:5" s="36" customFormat="1" ht="12.75" customHeight="1" thickTop="1" x14ac:dyDescent="0.25">
      <c r="A78" s="39">
        <v>9</v>
      </c>
      <c r="B78" s="40" t="s">
        <v>79</v>
      </c>
      <c r="C78" s="41" t="s">
        <v>67</v>
      </c>
      <c r="D78" s="42">
        <v>1956233</v>
      </c>
      <c r="E78">
        <v>78</v>
      </c>
    </row>
    <row r="79" spans="1:5" s="36" customFormat="1" ht="12.75" customHeight="1" x14ac:dyDescent="0.25">
      <c r="A79" s="39"/>
      <c r="B79" s="40"/>
      <c r="C79" s="41" t="s">
        <v>56</v>
      </c>
      <c r="D79" s="42">
        <v>700319</v>
      </c>
      <c r="E79">
        <v>79</v>
      </c>
    </row>
    <row r="80" spans="1:5" s="36" customFormat="1" ht="12.75" customHeight="1" x14ac:dyDescent="0.25">
      <c r="A80" s="39"/>
      <c r="B80" s="40"/>
      <c r="C80" s="41" t="s">
        <v>68</v>
      </c>
      <c r="D80" s="42">
        <v>431002</v>
      </c>
      <c r="E80">
        <v>80</v>
      </c>
    </row>
    <row r="81" spans="1:5" s="36" customFormat="1" ht="12.75" customHeight="1" x14ac:dyDescent="0.25">
      <c r="A81" s="39"/>
      <c r="B81" s="40"/>
      <c r="C81" s="41" t="s">
        <v>69</v>
      </c>
      <c r="D81" s="42">
        <v>8140000</v>
      </c>
      <c r="E81">
        <v>81</v>
      </c>
    </row>
    <row r="82" spans="1:5" s="36" customFormat="1" ht="12.75" customHeight="1" x14ac:dyDescent="0.25">
      <c r="A82" s="39"/>
      <c r="B82" s="40"/>
      <c r="C82" s="41" t="s">
        <v>70</v>
      </c>
      <c r="D82" s="42">
        <v>5500000</v>
      </c>
      <c r="E82">
        <v>82</v>
      </c>
    </row>
    <row r="83" spans="1:5" s="36" customFormat="1" ht="12.75" customHeight="1" x14ac:dyDescent="0.25">
      <c r="A83" s="39"/>
      <c r="B83" s="40"/>
      <c r="C83" s="41" t="s">
        <v>71</v>
      </c>
      <c r="D83" s="42">
        <v>6397600</v>
      </c>
      <c r="E83">
        <v>83</v>
      </c>
    </row>
    <row r="84" spans="1:5" s="36" customFormat="1" ht="12.75" customHeight="1" x14ac:dyDescent="0.25">
      <c r="A84" s="39"/>
      <c r="B84" s="40"/>
      <c r="C84" s="41" t="s">
        <v>72</v>
      </c>
      <c r="D84" s="42">
        <v>69324200</v>
      </c>
      <c r="E84">
        <v>84</v>
      </c>
    </row>
    <row r="85" spans="1:5" s="36" customFormat="1" ht="12.75" customHeight="1" x14ac:dyDescent="0.25">
      <c r="A85" s="39"/>
      <c r="B85" s="40"/>
      <c r="C85" s="41" t="s">
        <v>73</v>
      </c>
      <c r="D85" s="42">
        <v>583000</v>
      </c>
      <c r="E85">
        <v>85</v>
      </c>
    </row>
    <row r="86" spans="1:5" s="29" customFormat="1" ht="12.75" customHeight="1" thickBot="1" x14ac:dyDescent="0.3">
      <c r="A86" s="30"/>
      <c r="B86" s="31"/>
      <c r="C86" s="33" t="s">
        <v>64</v>
      </c>
      <c r="D86" s="23">
        <v>2625000</v>
      </c>
      <c r="E86">
        <v>86</v>
      </c>
    </row>
    <row r="87" spans="1:5" ht="12.75" customHeight="1" thickTop="1" thickBot="1" x14ac:dyDescent="0.3">
      <c r="A87" s="58" t="s">
        <v>24</v>
      </c>
      <c r="B87" s="59"/>
      <c r="C87" s="59"/>
      <c r="D87" s="37">
        <f>SUM(D78:D86)</f>
        <v>95657354</v>
      </c>
      <c r="E87">
        <v>87</v>
      </c>
    </row>
    <row r="88" spans="1:5" s="19" customFormat="1" ht="12.75" customHeight="1" thickTop="1" x14ac:dyDescent="0.25">
      <c r="A88" s="43">
        <v>10</v>
      </c>
      <c r="B88" s="44" t="s">
        <v>80</v>
      </c>
      <c r="C88" s="45" t="s">
        <v>67</v>
      </c>
      <c r="D88" s="46">
        <v>1956233</v>
      </c>
      <c r="E88">
        <v>88</v>
      </c>
    </row>
    <row r="89" spans="1:5" s="19" customFormat="1" ht="12.75" customHeight="1" x14ac:dyDescent="0.25">
      <c r="A89" s="43"/>
      <c r="B89" s="44" t="s">
        <v>81</v>
      </c>
      <c r="C89" s="45" t="s">
        <v>56</v>
      </c>
      <c r="D89" s="46">
        <v>700319</v>
      </c>
      <c r="E89">
        <v>89</v>
      </c>
    </row>
    <row r="90" spans="1:5" s="19" customFormat="1" ht="12.75" customHeight="1" x14ac:dyDescent="0.25">
      <c r="A90" s="43"/>
      <c r="B90" s="44"/>
      <c r="C90" s="45" t="s">
        <v>68</v>
      </c>
      <c r="D90" s="46">
        <v>431002</v>
      </c>
      <c r="E90">
        <v>90</v>
      </c>
    </row>
    <row r="91" spans="1:5" s="19" customFormat="1" ht="12.75" customHeight="1" x14ac:dyDescent="0.25">
      <c r="A91" s="43"/>
      <c r="B91" s="44"/>
      <c r="C91" s="45" t="s">
        <v>69</v>
      </c>
      <c r="D91" s="46">
        <v>8140000</v>
      </c>
      <c r="E91">
        <v>91</v>
      </c>
    </row>
    <row r="92" spans="1:5" s="19" customFormat="1" ht="12.75" customHeight="1" x14ac:dyDescent="0.25">
      <c r="A92" s="43"/>
      <c r="B92" s="44"/>
      <c r="C92" s="45" t="s">
        <v>70</v>
      </c>
      <c r="D92" s="46">
        <v>5500000</v>
      </c>
      <c r="E92">
        <v>92</v>
      </c>
    </row>
    <row r="93" spans="1:5" s="19" customFormat="1" ht="12.75" customHeight="1" x14ac:dyDescent="0.25">
      <c r="A93" s="43"/>
      <c r="B93" s="44"/>
      <c r="C93" s="45" t="s">
        <v>71</v>
      </c>
      <c r="D93" s="46">
        <v>6397600</v>
      </c>
      <c r="E93">
        <v>93</v>
      </c>
    </row>
    <row r="94" spans="1:5" s="19" customFormat="1" ht="12.75" customHeight="1" x14ac:dyDescent="0.25">
      <c r="A94" s="43"/>
      <c r="B94" s="44"/>
      <c r="C94" s="45" t="s">
        <v>72</v>
      </c>
      <c r="D94" s="46">
        <v>69324200</v>
      </c>
      <c r="E94">
        <v>94</v>
      </c>
    </row>
    <row r="95" spans="1:5" s="19" customFormat="1" ht="12.75" customHeight="1" x14ac:dyDescent="0.25">
      <c r="A95" s="43"/>
      <c r="B95" s="44"/>
      <c r="C95" s="45" t="s">
        <v>73</v>
      </c>
      <c r="D95" s="46">
        <v>583000</v>
      </c>
      <c r="E95">
        <v>95</v>
      </c>
    </row>
    <row r="96" spans="1:5" s="29" customFormat="1" ht="12.75" customHeight="1" thickBot="1" x14ac:dyDescent="0.3">
      <c r="A96" s="30"/>
      <c r="B96" s="31"/>
      <c r="C96" s="33" t="s">
        <v>64</v>
      </c>
      <c r="D96" s="23">
        <v>4725000</v>
      </c>
      <c r="E96">
        <v>96</v>
      </c>
    </row>
    <row r="97" spans="1:5" ht="12.75" customHeight="1" thickTop="1" thickBot="1" x14ac:dyDescent="0.3">
      <c r="A97" s="58" t="s">
        <v>24</v>
      </c>
      <c r="B97" s="59"/>
      <c r="C97" s="59"/>
      <c r="D97" s="37">
        <f>SUM(D88:D96)</f>
        <v>97757354</v>
      </c>
      <c r="E97">
        <v>97</v>
      </c>
    </row>
    <row r="98" spans="1:5" s="19" customFormat="1" ht="12" customHeight="1" thickTop="1" x14ac:dyDescent="0.25">
      <c r="A98" s="43">
        <v>11</v>
      </c>
      <c r="B98" s="44" t="s">
        <v>14</v>
      </c>
      <c r="C98" s="45" t="s">
        <v>67</v>
      </c>
      <c r="D98" s="46">
        <v>1956233</v>
      </c>
      <c r="E98">
        <v>98</v>
      </c>
    </row>
    <row r="99" spans="1:5" s="19" customFormat="1" ht="12" customHeight="1" x14ac:dyDescent="0.25">
      <c r="A99" s="43"/>
      <c r="B99" s="44"/>
      <c r="C99" s="45" t="s">
        <v>56</v>
      </c>
      <c r="D99" s="46">
        <v>700319</v>
      </c>
      <c r="E99">
        <v>99</v>
      </c>
    </row>
    <row r="100" spans="1:5" s="19" customFormat="1" ht="12" customHeight="1" x14ac:dyDescent="0.25">
      <c r="A100" s="43"/>
      <c r="B100" s="44"/>
      <c r="C100" s="45" t="s">
        <v>68</v>
      </c>
      <c r="D100" s="46">
        <v>431002</v>
      </c>
      <c r="E100">
        <v>100</v>
      </c>
    </row>
    <row r="101" spans="1:5" s="29" customFormat="1" ht="12" customHeight="1" x14ac:dyDescent="0.25">
      <c r="A101" s="43"/>
      <c r="B101" s="44"/>
      <c r="C101" s="45" t="s">
        <v>69</v>
      </c>
      <c r="D101" s="46">
        <v>8140000</v>
      </c>
      <c r="E101">
        <v>101</v>
      </c>
    </row>
    <row r="102" spans="1:5" s="29" customFormat="1" ht="12" customHeight="1" x14ac:dyDescent="0.25">
      <c r="A102" s="43"/>
      <c r="B102" s="44"/>
      <c r="C102" s="45" t="s">
        <v>70</v>
      </c>
      <c r="D102" s="46">
        <v>5500000</v>
      </c>
      <c r="E102">
        <v>102</v>
      </c>
    </row>
    <row r="103" spans="1:5" s="29" customFormat="1" ht="12" customHeight="1" x14ac:dyDescent="0.25">
      <c r="A103" s="43"/>
      <c r="B103" s="44"/>
      <c r="C103" s="45" t="s">
        <v>71</v>
      </c>
      <c r="D103" s="46">
        <v>6397600</v>
      </c>
      <c r="E103">
        <v>103</v>
      </c>
    </row>
    <row r="104" spans="1:5" s="29" customFormat="1" ht="12" customHeight="1" x14ac:dyDescent="0.25">
      <c r="A104" s="43"/>
      <c r="B104" s="44"/>
      <c r="C104" s="45" t="s">
        <v>72</v>
      </c>
      <c r="D104" s="46">
        <v>69324200</v>
      </c>
      <c r="E104">
        <v>104</v>
      </c>
    </row>
    <row r="105" spans="1:5" s="29" customFormat="1" ht="12" customHeight="1" x14ac:dyDescent="0.25">
      <c r="A105" s="43"/>
      <c r="B105" s="44"/>
      <c r="C105" s="45" t="s">
        <v>73</v>
      </c>
      <c r="D105" s="46">
        <v>583000</v>
      </c>
      <c r="E105">
        <v>105</v>
      </c>
    </row>
    <row r="106" spans="1:5" s="29" customFormat="1" ht="12" customHeight="1" thickBot="1" x14ac:dyDescent="0.3">
      <c r="A106" s="30"/>
      <c r="B106" s="31"/>
      <c r="C106" s="33" t="s">
        <v>64</v>
      </c>
      <c r="D106" s="23">
        <v>4725000</v>
      </c>
      <c r="E106">
        <v>106</v>
      </c>
    </row>
    <row r="107" spans="1:5" ht="12" customHeight="1" thickTop="1" thickBot="1" x14ac:dyDescent="0.3">
      <c r="A107" s="58" t="s">
        <v>24</v>
      </c>
      <c r="B107" s="59"/>
      <c r="C107" s="59"/>
      <c r="D107" s="37">
        <f>SUM(D98:D106)</f>
        <v>97757354</v>
      </c>
      <c r="E107">
        <v>107</v>
      </c>
    </row>
    <row r="108" spans="1:5" s="29" customFormat="1" ht="12.75" customHeight="1" thickTop="1" x14ac:dyDescent="0.25">
      <c r="A108" s="43">
        <v>12</v>
      </c>
      <c r="B108" s="44" t="s">
        <v>15</v>
      </c>
      <c r="C108" s="45" t="s">
        <v>67</v>
      </c>
      <c r="D108" s="46">
        <v>1956233</v>
      </c>
      <c r="E108">
        <v>108</v>
      </c>
    </row>
    <row r="109" spans="1:5" s="29" customFormat="1" ht="12.75" customHeight="1" x14ac:dyDescent="0.25">
      <c r="A109" s="43"/>
      <c r="B109" s="44"/>
      <c r="C109" s="45" t="s">
        <v>56</v>
      </c>
      <c r="D109" s="46">
        <v>700319</v>
      </c>
      <c r="E109">
        <v>109</v>
      </c>
    </row>
    <row r="110" spans="1:5" s="29" customFormat="1" ht="12.75" customHeight="1" x14ac:dyDescent="0.25">
      <c r="A110" s="43"/>
      <c r="B110" s="44"/>
      <c r="C110" s="45" t="s">
        <v>68</v>
      </c>
      <c r="D110" s="46">
        <v>431002</v>
      </c>
      <c r="E110">
        <v>110</v>
      </c>
    </row>
    <row r="111" spans="1:5" s="29" customFormat="1" x14ac:dyDescent="0.25">
      <c r="A111" s="43"/>
      <c r="B111" s="44"/>
      <c r="C111" s="45" t="s">
        <v>69</v>
      </c>
      <c r="D111" s="46">
        <v>8140000</v>
      </c>
      <c r="E111">
        <v>111</v>
      </c>
    </row>
    <row r="112" spans="1:5" s="29" customFormat="1" ht="12.75" customHeight="1" x14ac:dyDescent="0.25">
      <c r="A112" s="43"/>
      <c r="B112" s="44"/>
      <c r="C112" s="45" t="s">
        <v>70</v>
      </c>
      <c r="D112" s="46">
        <v>5500000</v>
      </c>
      <c r="E112">
        <v>112</v>
      </c>
    </row>
    <row r="113" spans="1:5" s="29" customFormat="1" ht="12.75" customHeight="1" x14ac:dyDescent="0.25">
      <c r="A113" s="43"/>
      <c r="B113" s="44"/>
      <c r="C113" s="45" t="s">
        <v>82</v>
      </c>
      <c r="D113" s="46">
        <v>7260000</v>
      </c>
      <c r="E113">
        <v>113</v>
      </c>
    </row>
    <row r="114" spans="1:5" s="29" customFormat="1" ht="12.75" customHeight="1" x14ac:dyDescent="0.25">
      <c r="A114" s="43"/>
      <c r="B114" s="44"/>
      <c r="C114" s="45" t="s">
        <v>83</v>
      </c>
      <c r="D114" s="46">
        <v>85338000</v>
      </c>
      <c r="E114">
        <v>114</v>
      </c>
    </row>
    <row r="115" spans="1:5" s="29" customFormat="1" ht="12.75" customHeight="1" x14ac:dyDescent="0.25">
      <c r="A115" s="43"/>
      <c r="B115" s="44"/>
      <c r="C115" s="45" t="s">
        <v>73</v>
      </c>
      <c r="D115" s="46">
        <v>583000</v>
      </c>
      <c r="E115">
        <v>115</v>
      </c>
    </row>
    <row r="116" spans="1:5" s="29" customFormat="1" ht="12" customHeight="1" thickBot="1" x14ac:dyDescent="0.3">
      <c r="A116" s="30"/>
      <c r="B116" s="31"/>
      <c r="C116" s="33" t="s">
        <v>64</v>
      </c>
      <c r="D116" s="23">
        <v>3150000</v>
      </c>
      <c r="E116">
        <v>116</v>
      </c>
    </row>
    <row r="117" spans="1:5" ht="12" customHeight="1" thickTop="1" thickBot="1" x14ac:dyDescent="0.3">
      <c r="A117" s="58" t="s">
        <v>24</v>
      </c>
      <c r="B117" s="59"/>
      <c r="C117" s="59"/>
      <c r="D117" s="37">
        <f>SUM(D108:D116)</f>
        <v>113058554</v>
      </c>
      <c r="E117">
        <v>117</v>
      </c>
    </row>
    <row r="118" spans="1:5" s="36" customFormat="1" ht="14.25" customHeight="1" thickTop="1" x14ac:dyDescent="0.25">
      <c r="A118" s="66" t="s">
        <v>84</v>
      </c>
      <c r="B118" s="67"/>
      <c r="C118" s="67"/>
      <c r="D118" s="47">
        <f>D15+D25+D35+D45+D55+D57+D67+D77+D87+D97+D107+D117</f>
        <v>1726078986</v>
      </c>
      <c r="E118">
        <v>118</v>
      </c>
    </row>
    <row r="119" spans="1:5" x14ac:dyDescent="0.25">
      <c r="A119" s="48"/>
      <c r="B119" s="48"/>
      <c r="C119" s="49"/>
      <c r="D119" s="48"/>
    </row>
    <row r="120" spans="1:5" x14ac:dyDescent="0.25">
      <c r="A120" s="50"/>
      <c r="B120" s="50"/>
      <c r="C120" s="51"/>
      <c r="D120" s="50"/>
    </row>
  </sheetData>
  <mergeCells count="13">
    <mergeCell ref="A118:C118"/>
    <mergeCell ref="A67:C67"/>
    <mergeCell ref="A77:C77"/>
    <mergeCell ref="A87:C87"/>
    <mergeCell ref="A97:C97"/>
    <mergeCell ref="A107:C107"/>
    <mergeCell ref="A117:C117"/>
    <mergeCell ref="A57:C57"/>
    <mergeCell ref="A15:C15"/>
    <mergeCell ref="A25:C25"/>
    <mergeCell ref="A35:C35"/>
    <mergeCell ref="A45:C45"/>
    <mergeCell ref="A55:C5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H14" sqref="H14"/>
    </sheetView>
  </sheetViews>
  <sheetFormatPr defaultRowHeight="15.75" x14ac:dyDescent="0.25"/>
  <cols>
    <col min="1" max="1" width="5" style="53" customWidth="1"/>
    <col min="2" max="2" width="18" style="53" customWidth="1"/>
    <col min="3" max="3" width="12.42578125" style="54" bestFit="1" customWidth="1"/>
    <col min="4" max="4" width="13.28515625" style="54" customWidth="1"/>
    <col min="5" max="6" width="12.42578125" style="54" bestFit="1" customWidth="1"/>
    <col min="7" max="8" width="11.28515625" style="54" bestFit="1" customWidth="1"/>
    <col min="9" max="10" width="12.42578125" style="54" bestFit="1" customWidth="1"/>
    <col min="11" max="11" width="14.28515625" style="53" customWidth="1"/>
    <col min="12" max="12" width="14.5703125" style="53" customWidth="1"/>
    <col min="13" max="16384" width="9.140625" style="53"/>
  </cols>
  <sheetData>
    <row r="1" spans="1:12" x14ac:dyDescent="0.25">
      <c r="A1" s="53" t="s">
        <v>85</v>
      </c>
    </row>
    <row r="3" spans="1:12" x14ac:dyDescent="0.25">
      <c r="A3" s="53" t="s">
        <v>1</v>
      </c>
      <c r="B3" s="53" t="s">
        <v>3</v>
      </c>
      <c r="C3" s="68">
        <v>521131</v>
      </c>
      <c r="D3" s="68"/>
      <c r="E3" s="68">
        <v>521241</v>
      </c>
      <c r="F3" s="68"/>
      <c r="G3" s="68">
        <v>521841</v>
      </c>
      <c r="H3" s="68"/>
      <c r="I3" s="68">
        <v>522192</v>
      </c>
      <c r="J3" s="68"/>
    </row>
    <row r="4" spans="1:12" x14ac:dyDescent="0.25">
      <c r="C4" s="54" t="s">
        <v>86</v>
      </c>
      <c r="D4" s="54" t="s">
        <v>87</v>
      </c>
      <c r="E4" s="54" t="s">
        <v>86</v>
      </c>
      <c r="F4" s="54" t="s">
        <v>87</v>
      </c>
      <c r="G4" s="54" t="s">
        <v>86</v>
      </c>
      <c r="H4" s="54" t="s">
        <v>87</v>
      </c>
      <c r="I4" s="54" t="s">
        <v>86</v>
      </c>
      <c r="J4" s="54" t="s">
        <v>87</v>
      </c>
      <c r="K4" s="54" t="s">
        <v>99</v>
      </c>
      <c r="L4" s="54" t="s">
        <v>100</v>
      </c>
    </row>
    <row r="5" spans="1:12" x14ac:dyDescent="0.25">
      <c r="A5" s="53">
        <v>1</v>
      </c>
      <c r="B5" s="53" t="s">
        <v>4</v>
      </c>
      <c r="C5" s="54">
        <v>37992000</v>
      </c>
      <c r="D5" s="54">
        <v>37992000</v>
      </c>
      <c r="E5" s="54">
        <v>144099000</v>
      </c>
      <c r="F5" s="54">
        <v>142614357</v>
      </c>
      <c r="I5" s="54">
        <v>150058000</v>
      </c>
      <c r="J5" s="54">
        <v>149210732</v>
      </c>
      <c r="K5" s="54">
        <f>C5+E5+G5+I5</f>
        <v>332149000</v>
      </c>
      <c r="L5" s="54">
        <f>D5+F5+H5+J5</f>
        <v>329817089</v>
      </c>
    </row>
    <row r="6" spans="1:12" x14ac:dyDescent="0.25">
      <c r="A6" s="53">
        <v>2</v>
      </c>
      <c r="B6" s="53" t="s">
        <v>88</v>
      </c>
      <c r="C6" s="54">
        <v>13458000</v>
      </c>
      <c r="D6" s="54">
        <v>13130050</v>
      </c>
      <c r="E6" s="54">
        <v>71444000</v>
      </c>
      <c r="F6" s="54">
        <v>63318268</v>
      </c>
      <c r="I6" s="54">
        <v>86270000</v>
      </c>
      <c r="J6" s="54">
        <v>74638000</v>
      </c>
      <c r="K6" s="54">
        <f t="shared" ref="K6:K16" si="0">C6+E6+G6+I6</f>
        <v>171172000</v>
      </c>
      <c r="L6" s="54">
        <f t="shared" ref="L6:L16" si="1">D6+F6+H6+J6</f>
        <v>151086318</v>
      </c>
    </row>
    <row r="7" spans="1:12" x14ac:dyDescent="0.25">
      <c r="A7" s="53">
        <v>3</v>
      </c>
      <c r="B7" s="53" t="s">
        <v>89</v>
      </c>
      <c r="C7" s="54">
        <v>12850000</v>
      </c>
      <c r="D7" s="54">
        <v>12197627</v>
      </c>
      <c r="E7" s="54">
        <v>61750000</v>
      </c>
      <c r="F7" s="54">
        <v>52173500</v>
      </c>
      <c r="I7" s="54">
        <v>91377000</v>
      </c>
      <c r="J7" s="54">
        <v>85232400</v>
      </c>
      <c r="K7" s="54">
        <f t="shared" si="0"/>
        <v>165977000</v>
      </c>
      <c r="L7" s="54">
        <f t="shared" si="1"/>
        <v>149603527</v>
      </c>
    </row>
    <row r="8" spans="1:12" x14ac:dyDescent="0.25">
      <c r="A8" s="53">
        <v>4</v>
      </c>
      <c r="B8" s="53" t="s">
        <v>90</v>
      </c>
      <c r="C8" s="54">
        <v>13411000</v>
      </c>
      <c r="D8" s="54">
        <v>13410084</v>
      </c>
      <c r="E8" s="54">
        <v>35633000</v>
      </c>
      <c r="F8" s="54">
        <v>35374000</v>
      </c>
      <c r="I8" s="54">
        <v>64026000</v>
      </c>
      <c r="J8" s="54">
        <v>63711000</v>
      </c>
      <c r="K8" s="54">
        <f t="shared" si="0"/>
        <v>113070000</v>
      </c>
      <c r="L8" s="54">
        <f t="shared" si="1"/>
        <v>112495084</v>
      </c>
    </row>
    <row r="9" spans="1:12" x14ac:dyDescent="0.25">
      <c r="A9" s="53">
        <v>5</v>
      </c>
      <c r="B9" s="53" t="s">
        <v>91</v>
      </c>
      <c r="C9" s="54">
        <v>12100000</v>
      </c>
      <c r="D9" s="54">
        <v>12100000</v>
      </c>
      <c r="E9" s="54">
        <v>49737000</v>
      </c>
      <c r="F9" s="54">
        <v>36577100</v>
      </c>
      <c r="I9" s="54">
        <v>64762000</v>
      </c>
      <c r="J9" s="54">
        <v>49487000</v>
      </c>
      <c r="K9" s="54">
        <f t="shared" si="0"/>
        <v>126599000</v>
      </c>
      <c r="L9" s="54">
        <f t="shared" si="1"/>
        <v>98164100</v>
      </c>
    </row>
    <row r="10" spans="1:12" x14ac:dyDescent="0.25">
      <c r="A10" s="53">
        <v>6</v>
      </c>
      <c r="B10" s="53" t="s">
        <v>92</v>
      </c>
      <c r="C10" s="54">
        <v>13071000</v>
      </c>
      <c r="D10" s="54">
        <v>13062895</v>
      </c>
      <c r="E10" s="54">
        <v>91285000</v>
      </c>
      <c r="F10" s="54">
        <v>70737460</v>
      </c>
      <c r="G10" s="54">
        <v>11640000</v>
      </c>
      <c r="H10" s="54">
        <v>11390000</v>
      </c>
      <c r="I10" s="54">
        <v>92754000</v>
      </c>
      <c r="J10" s="54">
        <v>76920600</v>
      </c>
      <c r="K10" s="54">
        <f t="shared" si="0"/>
        <v>208750000</v>
      </c>
      <c r="L10" s="54">
        <f t="shared" si="1"/>
        <v>172110955</v>
      </c>
    </row>
    <row r="11" spans="1:12" x14ac:dyDescent="0.25">
      <c r="A11" s="53">
        <v>7</v>
      </c>
      <c r="B11" s="53" t="s">
        <v>93</v>
      </c>
      <c r="C11" s="54">
        <v>2600000</v>
      </c>
      <c r="D11" s="54">
        <v>2600000</v>
      </c>
      <c r="E11" s="54">
        <v>73590000</v>
      </c>
      <c r="F11" s="54">
        <v>70420000</v>
      </c>
      <c r="I11" s="54">
        <v>113102000</v>
      </c>
      <c r="J11" s="54">
        <v>108238000</v>
      </c>
      <c r="K11" s="54">
        <f t="shared" si="0"/>
        <v>189292000</v>
      </c>
      <c r="L11" s="54">
        <f t="shared" si="1"/>
        <v>181258000</v>
      </c>
    </row>
    <row r="12" spans="1:12" x14ac:dyDescent="0.25">
      <c r="A12" s="53">
        <v>8</v>
      </c>
      <c r="B12" s="53" t="s">
        <v>94</v>
      </c>
      <c r="C12" s="54">
        <v>24980000</v>
      </c>
      <c r="D12" s="54">
        <v>24958510</v>
      </c>
      <c r="E12" s="54">
        <v>38120000</v>
      </c>
      <c r="F12" s="54">
        <v>33006750</v>
      </c>
      <c r="I12" s="54">
        <v>86734000</v>
      </c>
      <c r="J12" s="54">
        <v>76798000</v>
      </c>
      <c r="K12" s="54">
        <f t="shared" si="0"/>
        <v>149834000</v>
      </c>
      <c r="L12" s="54">
        <f t="shared" si="1"/>
        <v>134763260</v>
      </c>
    </row>
    <row r="13" spans="1:12" x14ac:dyDescent="0.25">
      <c r="A13" s="53">
        <v>9</v>
      </c>
      <c r="B13" s="53" t="s">
        <v>95</v>
      </c>
      <c r="C13" s="54">
        <v>17190000</v>
      </c>
      <c r="D13" s="54">
        <v>17163273</v>
      </c>
      <c r="E13" s="54">
        <v>66938000</v>
      </c>
      <c r="F13" s="54">
        <v>36557446</v>
      </c>
      <c r="G13" s="54">
        <v>2109000</v>
      </c>
      <c r="H13" s="54">
        <v>2109000</v>
      </c>
      <c r="I13" s="54">
        <v>55311000</v>
      </c>
      <c r="J13" s="54">
        <v>20037800</v>
      </c>
      <c r="K13" s="54">
        <f t="shared" si="0"/>
        <v>141548000</v>
      </c>
      <c r="L13" s="54">
        <f t="shared" si="1"/>
        <v>75867519</v>
      </c>
    </row>
    <row r="14" spans="1:12" x14ac:dyDescent="0.25">
      <c r="A14" s="53">
        <v>10</v>
      </c>
      <c r="B14" s="53" t="s">
        <v>96</v>
      </c>
      <c r="C14" s="54">
        <v>10650000</v>
      </c>
      <c r="D14" s="54">
        <v>10550100</v>
      </c>
      <c r="E14" s="54">
        <v>21670000</v>
      </c>
      <c r="F14" s="54">
        <v>18871360</v>
      </c>
      <c r="G14" s="54">
        <v>35242000</v>
      </c>
      <c r="H14" s="54">
        <v>35237000</v>
      </c>
      <c r="I14" s="54">
        <v>46850000</v>
      </c>
      <c r="J14" s="54">
        <v>44121000</v>
      </c>
      <c r="K14" s="54">
        <f t="shared" si="0"/>
        <v>114412000</v>
      </c>
      <c r="L14" s="54">
        <f t="shared" si="1"/>
        <v>108779460</v>
      </c>
    </row>
    <row r="15" spans="1:12" x14ac:dyDescent="0.25">
      <c r="A15" s="53">
        <v>11</v>
      </c>
      <c r="B15" s="53" t="s">
        <v>97</v>
      </c>
      <c r="C15" s="54">
        <v>7935000</v>
      </c>
      <c r="D15" s="54">
        <v>7909000</v>
      </c>
      <c r="E15" s="54">
        <v>49818000</v>
      </c>
      <c r="F15" s="54">
        <v>45693400</v>
      </c>
      <c r="I15" s="54">
        <v>57245000</v>
      </c>
      <c r="J15" s="54">
        <v>56182000</v>
      </c>
      <c r="K15" s="54">
        <f t="shared" si="0"/>
        <v>114998000</v>
      </c>
      <c r="L15" s="54">
        <f t="shared" si="1"/>
        <v>109784400</v>
      </c>
    </row>
    <row r="16" spans="1:12" x14ac:dyDescent="0.25">
      <c r="A16" s="53">
        <v>12</v>
      </c>
      <c r="B16" s="53" t="s">
        <v>98</v>
      </c>
      <c r="C16" s="54">
        <v>2091000</v>
      </c>
      <c r="D16" s="54">
        <v>2040000</v>
      </c>
      <c r="E16" s="54">
        <v>42020000</v>
      </c>
      <c r="F16" s="54">
        <v>34756000</v>
      </c>
      <c r="I16" s="54">
        <v>84558000</v>
      </c>
      <c r="J16" s="54">
        <v>73324000</v>
      </c>
      <c r="K16" s="54">
        <f t="shared" si="0"/>
        <v>128669000</v>
      </c>
      <c r="L16" s="54">
        <f t="shared" si="1"/>
        <v>110120000</v>
      </c>
    </row>
    <row r="17" spans="1:12" x14ac:dyDescent="0.25">
      <c r="A17" s="53" t="s">
        <v>24</v>
      </c>
      <c r="C17" s="54">
        <f>SUM(C5:C16)</f>
        <v>168328000</v>
      </c>
      <c r="D17" s="54">
        <f t="shared" ref="D17:L17" si="2">SUM(D5:D16)</f>
        <v>167113539</v>
      </c>
      <c r="E17" s="54">
        <f t="shared" si="2"/>
        <v>746104000</v>
      </c>
      <c r="F17" s="54">
        <f t="shared" si="2"/>
        <v>640099641</v>
      </c>
      <c r="G17" s="54">
        <f t="shared" si="2"/>
        <v>48991000</v>
      </c>
      <c r="H17" s="54">
        <f t="shared" si="2"/>
        <v>48736000</v>
      </c>
      <c r="I17" s="54">
        <f t="shared" si="2"/>
        <v>993047000</v>
      </c>
      <c r="J17" s="54">
        <f t="shared" si="2"/>
        <v>877900532</v>
      </c>
      <c r="K17" s="54">
        <f t="shared" si="2"/>
        <v>1956470000</v>
      </c>
      <c r="L17" s="54">
        <f t="shared" si="2"/>
        <v>1733849712</v>
      </c>
    </row>
  </sheetData>
  <mergeCells count="4">
    <mergeCell ref="C3:D3"/>
    <mergeCell ref="E3:F3"/>
    <mergeCell ref="G3:H3"/>
    <mergeCell ref="I3:J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3" sqref="B3:B14"/>
    </sheetView>
  </sheetViews>
  <sheetFormatPr defaultRowHeight="15" x14ac:dyDescent="0.25"/>
  <cols>
    <col min="2" max="2" width="24.42578125" style="5" customWidth="1"/>
    <col min="3" max="3" width="25.7109375" customWidth="1"/>
    <col min="4" max="4" width="20.7109375" customWidth="1"/>
    <col min="5" max="5" width="11.140625" bestFit="1" customWidth="1"/>
    <col min="7" max="7" width="24.42578125" style="5" customWidth="1"/>
    <col min="8" max="8" width="25.7109375" customWidth="1"/>
    <col min="9" max="9" width="20.7109375" customWidth="1"/>
  </cols>
  <sheetData>
    <row r="1" spans="1:9" x14ac:dyDescent="0.25">
      <c r="A1" t="s">
        <v>103</v>
      </c>
      <c r="F1" t="s">
        <v>107</v>
      </c>
    </row>
    <row r="2" spans="1:9" x14ac:dyDescent="0.25">
      <c r="A2" t="s">
        <v>50</v>
      </c>
      <c r="B2" s="5" t="s">
        <v>104</v>
      </c>
      <c r="C2" t="s">
        <v>105</v>
      </c>
      <c r="D2" t="s">
        <v>106</v>
      </c>
      <c r="F2" t="s">
        <v>50</v>
      </c>
      <c r="G2" s="5" t="s">
        <v>104</v>
      </c>
      <c r="H2" t="s">
        <v>105</v>
      </c>
      <c r="I2" t="s">
        <v>106</v>
      </c>
    </row>
    <row r="3" spans="1:9" ht="47.25" x14ac:dyDescent="0.25">
      <c r="A3" s="55" t="s">
        <v>4</v>
      </c>
      <c r="B3" s="56">
        <v>370546083</v>
      </c>
      <c r="C3" s="5">
        <v>1589250</v>
      </c>
      <c r="D3" s="5">
        <f>SUM(B3:C3)</f>
        <v>372135333</v>
      </c>
      <c r="F3" s="55" t="s">
        <v>4</v>
      </c>
      <c r="G3" s="56">
        <v>370492083</v>
      </c>
      <c r="H3" s="5">
        <v>1589250</v>
      </c>
      <c r="I3" s="5">
        <f>SUM(G3:H3)</f>
        <v>372081333</v>
      </c>
    </row>
    <row r="4" spans="1:9" ht="47.25" x14ac:dyDescent="0.25">
      <c r="A4" s="55" t="s">
        <v>66</v>
      </c>
      <c r="B4" s="56">
        <v>14270940</v>
      </c>
      <c r="C4" s="5"/>
      <c r="D4" s="5">
        <f t="shared" ref="D4:D14" si="0">SUM(B4:C4)</f>
        <v>14270940</v>
      </c>
      <c r="F4" s="55" t="s">
        <v>66</v>
      </c>
      <c r="G4" s="56">
        <v>14010940</v>
      </c>
      <c r="H4" s="5"/>
      <c r="I4" s="5">
        <f t="shared" ref="I4:I14" si="1">SUM(G4:H4)</f>
        <v>14010940</v>
      </c>
    </row>
    <row r="5" spans="1:9" ht="63" x14ac:dyDescent="0.25">
      <c r="A5" s="55" t="s">
        <v>75</v>
      </c>
      <c r="B5" s="56">
        <v>20397986</v>
      </c>
      <c r="C5" s="5"/>
      <c r="D5" s="5">
        <f t="shared" si="0"/>
        <v>20397986</v>
      </c>
      <c r="F5" s="55" t="s">
        <v>75</v>
      </c>
      <c r="G5" s="56">
        <v>20397986</v>
      </c>
      <c r="H5" s="5"/>
      <c r="I5" s="5">
        <f t="shared" si="1"/>
        <v>20397986</v>
      </c>
    </row>
    <row r="6" spans="1:9" ht="63" x14ac:dyDescent="0.25">
      <c r="A6" s="55" t="s">
        <v>101</v>
      </c>
      <c r="B6" s="56">
        <v>23662328</v>
      </c>
      <c r="C6" s="5"/>
      <c r="D6" s="5">
        <f t="shared" si="0"/>
        <v>23662328</v>
      </c>
      <c r="F6" s="55" t="s">
        <v>101</v>
      </c>
      <c r="G6" s="56">
        <v>23662328</v>
      </c>
      <c r="H6" s="5"/>
      <c r="I6" s="5">
        <f t="shared" si="1"/>
        <v>23662328</v>
      </c>
    </row>
    <row r="7" spans="1:9" ht="63" x14ac:dyDescent="0.25">
      <c r="A7" s="55" t="s">
        <v>8</v>
      </c>
      <c r="B7" s="56">
        <v>9653724</v>
      </c>
      <c r="C7" s="5"/>
      <c r="D7" s="5">
        <f t="shared" si="0"/>
        <v>9653724</v>
      </c>
      <c r="F7" s="55" t="s">
        <v>8</v>
      </c>
      <c r="G7" s="56">
        <v>9653724</v>
      </c>
      <c r="H7" s="5"/>
      <c r="I7" s="5">
        <f t="shared" si="1"/>
        <v>9653724</v>
      </c>
    </row>
    <row r="8" spans="1:9" ht="47.25" x14ac:dyDescent="0.25">
      <c r="A8" s="55" t="s">
        <v>9</v>
      </c>
      <c r="B8" s="56">
        <v>41636524</v>
      </c>
      <c r="C8" s="5"/>
      <c r="D8" s="5">
        <f t="shared" si="0"/>
        <v>41636524</v>
      </c>
      <c r="F8" s="55" t="s">
        <v>9</v>
      </c>
      <c r="G8" s="56">
        <v>41636524</v>
      </c>
      <c r="H8" s="5"/>
      <c r="I8" s="5">
        <f t="shared" si="1"/>
        <v>41636524</v>
      </c>
    </row>
    <row r="9" spans="1:9" ht="47.25" x14ac:dyDescent="0.25">
      <c r="A9" s="55" t="s">
        <v>10</v>
      </c>
      <c r="B9" s="56">
        <v>11511700</v>
      </c>
      <c r="C9" s="5"/>
      <c r="D9" s="5">
        <f t="shared" si="0"/>
        <v>11511700</v>
      </c>
      <c r="F9" s="55" t="s">
        <v>10</v>
      </c>
      <c r="G9" s="56">
        <v>11511700</v>
      </c>
      <c r="H9" s="5"/>
      <c r="I9" s="5">
        <f t="shared" si="1"/>
        <v>11511700</v>
      </c>
    </row>
    <row r="10" spans="1:9" ht="47.25" x14ac:dyDescent="0.25">
      <c r="A10" s="55" t="s">
        <v>11</v>
      </c>
      <c r="B10" s="56">
        <v>6065668</v>
      </c>
      <c r="C10" s="5"/>
      <c r="D10" s="5">
        <f t="shared" si="0"/>
        <v>6065668</v>
      </c>
      <c r="F10" s="55" t="s">
        <v>11</v>
      </c>
      <c r="G10" s="56">
        <v>6065668</v>
      </c>
      <c r="H10" s="5"/>
      <c r="I10" s="5">
        <f t="shared" si="1"/>
        <v>6065668</v>
      </c>
    </row>
    <row r="11" spans="1:9" ht="63" x14ac:dyDescent="0.25">
      <c r="A11" s="55" t="s">
        <v>12</v>
      </c>
      <c r="B11" s="56">
        <v>49982746</v>
      </c>
      <c r="C11" s="5"/>
      <c r="D11" s="5">
        <f t="shared" si="0"/>
        <v>49982746</v>
      </c>
      <c r="F11" s="55" t="s">
        <v>12</v>
      </c>
      <c r="G11" s="56">
        <v>49982746</v>
      </c>
      <c r="H11" s="5"/>
      <c r="I11" s="5">
        <f t="shared" si="1"/>
        <v>49982746</v>
      </c>
    </row>
    <row r="12" spans="1:9" ht="78.75" x14ac:dyDescent="0.25">
      <c r="A12" s="55" t="s">
        <v>102</v>
      </c>
      <c r="B12" s="56">
        <v>44230899</v>
      </c>
      <c r="C12" s="5"/>
      <c r="D12" s="5">
        <f t="shared" si="0"/>
        <v>44230899</v>
      </c>
      <c r="F12" s="55" t="s">
        <v>102</v>
      </c>
      <c r="G12" s="56">
        <v>44236899</v>
      </c>
      <c r="H12" s="5"/>
      <c r="I12" s="5">
        <f t="shared" si="1"/>
        <v>44236899</v>
      </c>
    </row>
    <row r="13" spans="1:9" ht="47.25" x14ac:dyDescent="0.25">
      <c r="A13" s="55" t="s">
        <v>14</v>
      </c>
      <c r="B13" s="56">
        <v>82900295</v>
      </c>
      <c r="C13" s="5"/>
      <c r="D13" s="5">
        <f t="shared" si="0"/>
        <v>82900295</v>
      </c>
      <c r="F13" s="55" t="s">
        <v>14</v>
      </c>
      <c r="G13" s="56">
        <v>82932295</v>
      </c>
      <c r="H13" s="5"/>
      <c r="I13" s="5">
        <f t="shared" si="1"/>
        <v>82932295</v>
      </c>
    </row>
    <row r="14" spans="1:9" ht="63" x14ac:dyDescent="0.25">
      <c r="A14" s="55" t="s">
        <v>15</v>
      </c>
      <c r="B14" s="56">
        <v>6478970</v>
      </c>
      <c r="C14" s="5"/>
      <c r="D14" s="5">
        <f t="shared" si="0"/>
        <v>6478970</v>
      </c>
      <c r="F14" s="55" t="s">
        <v>15</v>
      </c>
      <c r="G14" s="56">
        <v>6478970</v>
      </c>
      <c r="H14" s="5"/>
      <c r="I14" s="5">
        <f t="shared" si="1"/>
        <v>6478970</v>
      </c>
    </row>
    <row r="16" spans="1:9" x14ac:dyDescent="0.25">
      <c r="B16" s="5">
        <f>SUM(B3:B14)</f>
        <v>681337863</v>
      </c>
      <c r="C16" s="5">
        <f t="shared" ref="C16" si="2">SUM(C3:C14)</f>
        <v>1589250</v>
      </c>
      <c r="D16" s="5">
        <f>SUM(D3:D14)</f>
        <v>682927113</v>
      </c>
      <c r="E16" s="5">
        <f>B16+C16</f>
        <v>682927113</v>
      </c>
      <c r="G16" s="5">
        <f>SUM(G3:G14)</f>
        <v>681061863</v>
      </c>
      <c r="H16" s="5">
        <f t="shared" ref="H16" si="3">SUM(H3:H14)</f>
        <v>1589250</v>
      </c>
      <c r="I16" s="5">
        <f>SUM(I3:I14)</f>
        <v>682651113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Anggaran</vt:lpstr>
      <vt:lpstr>UtangPihakke3</vt:lpstr>
      <vt:lpstr>Reklas</vt:lpstr>
      <vt:lpstr>Sheet1</vt:lpstr>
      <vt:lpstr>Realisasi.Covid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2022-02-04T09:51:50Z</dcterms:created>
  <dcterms:modified xsi:type="dcterms:W3CDTF">2022-08-08T08:41:26Z</dcterms:modified>
</cp:coreProperties>
</file>