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li/Desktop/Results/"/>
    </mc:Choice>
  </mc:AlternateContent>
  <xr:revisionPtr revIDLastSave="0" documentId="13_ncr:1_{B1B3F14B-5977-5D4A-B092-AA39134A499F}" xr6:coauthVersionLast="45" xr6:coauthVersionMax="45" xr10:uidLastSave="{00000000-0000-0000-0000-000000000000}"/>
  <bookViews>
    <workbookView xWindow="7100" yWindow="460" windowWidth="26500" windowHeight="20540" xr2:uid="{E4191DF4-318B-414C-B9B3-6C1A571EC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7" i="1" s="1"/>
  <c r="D8" i="1" l="1"/>
  <c r="D6" i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/>
  <c r="E7" i="1"/>
  <c r="E8" i="1"/>
  <c r="K7" i="1"/>
  <c r="G7" i="1" s="1"/>
  <c r="E6" i="1" l="1"/>
  <c r="D18" i="1"/>
  <c r="H7" i="1"/>
  <c r="E18" i="1"/>
  <c r="G6" i="1"/>
  <c r="H6" i="1" s="1"/>
  <c r="G14" i="1"/>
  <c r="H14" i="1" s="1"/>
  <c r="G13" i="1"/>
  <c r="H13" i="1" s="1"/>
  <c r="G12" i="1"/>
  <c r="H12" i="1" s="1"/>
  <c r="G11" i="1"/>
  <c r="H11" i="1" s="1"/>
  <c r="G10" i="1"/>
  <c r="H10" i="1" s="1"/>
  <c r="G8" i="1"/>
  <c r="H8" i="1" s="1"/>
  <c r="G16" i="1"/>
  <c r="H16" i="1" s="1"/>
  <c r="G15" i="1"/>
  <c r="H15" i="1" s="1"/>
  <c r="G9" i="1"/>
  <c r="H9" i="1" s="1"/>
  <c r="H18" i="1" l="1"/>
  <c r="I18" i="1" s="1"/>
</calcChain>
</file>

<file path=xl/sharedStrings.xml><?xml version="1.0" encoding="utf-8"?>
<sst xmlns="http://schemas.openxmlformats.org/spreadsheetml/2006/main" count="24" uniqueCount="24">
  <si>
    <t>Beta</t>
  </si>
  <si>
    <t>% Portfolio</t>
  </si>
  <si>
    <t>Weighted Beta</t>
  </si>
  <si>
    <t>E(RRR)</t>
  </si>
  <si>
    <t>Weighted</t>
  </si>
  <si>
    <t>Ticker</t>
  </si>
  <si>
    <t>IVV</t>
  </si>
  <si>
    <t>EFA</t>
  </si>
  <si>
    <t>EEM</t>
  </si>
  <si>
    <t>VIG</t>
  </si>
  <si>
    <t>SHY</t>
  </si>
  <si>
    <t>EMB</t>
  </si>
  <si>
    <t>MUB</t>
  </si>
  <si>
    <t>TIP</t>
  </si>
  <si>
    <t>XLE</t>
  </si>
  <si>
    <t>LQD</t>
  </si>
  <si>
    <t>VNQ</t>
  </si>
  <si>
    <t>Rm</t>
  </si>
  <si>
    <t>Rf</t>
  </si>
  <si>
    <t>Market Risk Premium</t>
  </si>
  <si>
    <t>%</t>
  </si>
  <si>
    <t>Net Assets ($Bn)</t>
  </si>
  <si>
    <t>CAPM Expected Rate of Return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</si>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</sst>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0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355600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30E203-80C0-8748-83A4-B044AE2C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06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33CF-8116-A447-90CA-E0748D4E580D}">
  <dimension ref="A1:K23"/>
  <sheetViews>
    <sheetView tabSelected="1" topLeftCell="D2" zoomScale="156" workbookViewId="0">
      <selection activeCell="J19" sqref="J19"/>
    </sheetView>
  </sheetViews>
  <sheetFormatPr baseColWidth="10" defaultRowHeight="16" x14ac:dyDescent="0.2"/>
  <cols>
    <col min="3" max="3" width="15" bestFit="1" customWidth="1"/>
    <col min="4" max="4" width="12.5" customWidth="1"/>
    <col min="5" max="5" width="15.83203125" customWidth="1"/>
    <col min="7" max="7" width="12.6640625" bestFit="1" customWidth="1"/>
    <col min="8" max="8" width="14.5" customWidth="1"/>
    <col min="9" max="9" width="6.83203125" bestFit="1" customWidth="1"/>
    <col min="10" max="10" width="19" bestFit="1" customWidth="1"/>
  </cols>
  <sheetData>
    <row r="1" spans="1:11" x14ac:dyDescent="0.2">
      <c r="A1" t="s">
        <v>22</v>
      </c>
    </row>
    <row r="5" spans="1:11" s="5" customFormat="1" x14ac:dyDescent="0.2">
      <c r="A5" s="4" t="s">
        <v>5</v>
      </c>
      <c r="B5" s="4" t="s">
        <v>0</v>
      </c>
      <c r="C5" s="4" t="s">
        <v>21</v>
      </c>
      <c r="D5" s="4" t="s">
        <v>1</v>
      </c>
      <c r="E5" s="4" t="s">
        <v>2</v>
      </c>
      <c r="G5" s="4" t="s">
        <v>3</v>
      </c>
      <c r="H5" s="4" t="s">
        <v>4</v>
      </c>
      <c r="I5" s="4" t="s">
        <v>20</v>
      </c>
      <c r="J5" s="5" t="s">
        <v>17</v>
      </c>
      <c r="K5" s="5">
        <v>6.4000000000000001E-2</v>
      </c>
    </row>
    <row r="6" spans="1:11" x14ac:dyDescent="0.2">
      <c r="A6" t="s">
        <v>6</v>
      </c>
      <c r="B6">
        <v>1</v>
      </c>
      <c r="C6">
        <v>181.9</v>
      </c>
      <c r="D6" s="1">
        <f>C6/C$18</f>
        <v>0.36899545602077249</v>
      </c>
      <c r="E6">
        <f>D6*B6</f>
        <v>0.36899545602077249</v>
      </c>
      <c r="G6">
        <f t="shared" ref="G6:G16" si="0">$K$6+$K$7*B6</f>
        <v>6.4000000000000001E-2</v>
      </c>
      <c r="H6">
        <f>G6*E6</f>
        <v>2.3615709185329441E-2</v>
      </c>
      <c r="J6" s="2" t="s">
        <v>18</v>
      </c>
      <c r="K6" s="2">
        <v>0.01</v>
      </c>
    </row>
    <row r="7" spans="1:11" x14ac:dyDescent="0.2">
      <c r="A7" t="s">
        <v>7</v>
      </c>
      <c r="B7">
        <v>0.96</v>
      </c>
      <c r="C7">
        <v>57.52</v>
      </c>
      <c r="D7" s="1">
        <f t="shared" ref="D7:D16" si="1">C7/C$18</f>
        <v>0.11668289516390783</v>
      </c>
      <c r="E7">
        <f t="shared" ref="E7:E16" si="2">D7*B7</f>
        <v>0.11201557935735151</v>
      </c>
      <c r="G7">
        <f t="shared" si="0"/>
        <v>6.1839999999999999E-2</v>
      </c>
      <c r="H7">
        <f t="shared" ref="H7:H16" si="3">G7*E7</f>
        <v>6.9270434274586179E-3</v>
      </c>
      <c r="J7" t="s">
        <v>19</v>
      </c>
      <c r="K7">
        <f>K5-K6</f>
        <v>5.3999999999999999E-2</v>
      </c>
    </row>
    <row r="8" spans="1:11" x14ac:dyDescent="0.2">
      <c r="A8" t="s">
        <v>8</v>
      </c>
      <c r="B8">
        <v>1.1499999999999999</v>
      </c>
      <c r="C8">
        <v>24.63</v>
      </c>
      <c r="D8" s="1">
        <f t="shared" si="1"/>
        <v>4.9963485881207401E-2</v>
      </c>
      <c r="E8">
        <f t="shared" si="2"/>
        <v>5.7458008763388503E-2</v>
      </c>
      <c r="G8">
        <f t="shared" si="0"/>
        <v>7.2099999999999997E-2</v>
      </c>
      <c r="H8">
        <f t="shared" si="3"/>
        <v>4.1427224318403106E-3</v>
      </c>
    </row>
    <row r="9" spans="1:11" x14ac:dyDescent="0.2">
      <c r="A9" t="s">
        <v>9</v>
      </c>
      <c r="B9">
        <v>0.92</v>
      </c>
      <c r="C9">
        <v>46.47</v>
      </c>
      <c r="D9" s="1">
        <f t="shared" si="1"/>
        <v>9.4267283349561831E-2</v>
      </c>
      <c r="E9">
        <f t="shared" si="2"/>
        <v>8.6725900681596885E-2</v>
      </c>
      <c r="G9">
        <f t="shared" si="0"/>
        <v>5.9680000000000004E-2</v>
      </c>
      <c r="H9">
        <f t="shared" si="3"/>
        <v>5.1758017526777021E-3</v>
      </c>
    </row>
    <row r="10" spans="1:11" x14ac:dyDescent="0.2">
      <c r="A10" t="s">
        <v>10</v>
      </c>
      <c r="B10">
        <v>0.26</v>
      </c>
      <c r="C10">
        <v>17.73</v>
      </c>
      <c r="D10" s="1">
        <f t="shared" si="1"/>
        <v>3.5966407010710813E-2</v>
      </c>
      <c r="E10">
        <f t="shared" si="2"/>
        <v>9.3512658227848117E-3</v>
      </c>
      <c r="G10">
        <f t="shared" si="0"/>
        <v>2.4039999999999999E-2</v>
      </c>
      <c r="H10">
        <f t="shared" si="3"/>
        <v>2.2480443037974687E-4</v>
      </c>
    </row>
    <row r="11" spans="1:11" x14ac:dyDescent="0.2">
      <c r="A11" t="s">
        <v>15</v>
      </c>
      <c r="B11">
        <v>1.39</v>
      </c>
      <c r="C11">
        <v>36.549999999999997</v>
      </c>
      <c r="D11" s="1">
        <f t="shared" si="1"/>
        <v>7.4143946770529046E-2</v>
      </c>
      <c r="E11">
        <f t="shared" si="2"/>
        <v>0.10306008601103536</v>
      </c>
      <c r="G11">
        <f t="shared" si="0"/>
        <v>8.5059999999999983E-2</v>
      </c>
      <c r="H11">
        <f t="shared" si="3"/>
        <v>8.7662909160986669E-3</v>
      </c>
    </row>
    <row r="12" spans="1:11" x14ac:dyDescent="0.2">
      <c r="A12" t="s">
        <v>11</v>
      </c>
      <c r="B12">
        <v>1.07</v>
      </c>
      <c r="C12">
        <v>15.69</v>
      </c>
      <c r="D12" s="1">
        <f t="shared" si="1"/>
        <v>3.1828140214216163E-2</v>
      </c>
      <c r="E12">
        <f t="shared" si="2"/>
        <v>3.4056110029211294E-2</v>
      </c>
      <c r="G12">
        <f t="shared" si="0"/>
        <v>6.7780000000000007E-2</v>
      </c>
      <c r="H12">
        <f t="shared" si="3"/>
        <v>2.3083231377799417E-3</v>
      </c>
    </row>
    <row r="13" spans="1:11" x14ac:dyDescent="0.2">
      <c r="A13" t="s">
        <v>12</v>
      </c>
      <c r="B13">
        <v>0.96</v>
      </c>
      <c r="C13">
        <v>14.16</v>
      </c>
      <c r="D13" s="1">
        <f t="shared" si="1"/>
        <v>2.8724440116845183E-2</v>
      </c>
      <c r="E13">
        <f t="shared" si="2"/>
        <v>2.7575462512171373E-2</v>
      </c>
      <c r="G13">
        <f t="shared" si="0"/>
        <v>6.1839999999999999E-2</v>
      </c>
      <c r="H13">
        <f t="shared" si="3"/>
        <v>1.7052666017526776E-3</v>
      </c>
    </row>
    <row r="14" spans="1:11" x14ac:dyDescent="0.2">
      <c r="A14" t="s">
        <v>13</v>
      </c>
      <c r="B14">
        <v>0.84</v>
      </c>
      <c r="C14">
        <v>20.39</v>
      </c>
      <c r="D14" s="1">
        <f t="shared" si="1"/>
        <v>4.1362382343395003E-2</v>
      </c>
      <c r="E14">
        <f t="shared" si="2"/>
        <v>3.4744401168451802E-2</v>
      </c>
      <c r="G14">
        <f t="shared" si="0"/>
        <v>5.5359999999999999E-2</v>
      </c>
      <c r="H14">
        <f t="shared" si="3"/>
        <v>1.9234500486854918E-3</v>
      </c>
    </row>
    <row r="15" spans="1:11" x14ac:dyDescent="0.2">
      <c r="A15" t="s">
        <v>16</v>
      </c>
      <c r="B15">
        <v>0.54</v>
      </c>
      <c r="C15">
        <v>67.849999999999994</v>
      </c>
      <c r="D15" s="1">
        <f t="shared" si="1"/>
        <v>0.13763794222654982</v>
      </c>
      <c r="E15">
        <f t="shared" si="2"/>
        <v>7.4324488802336913E-2</v>
      </c>
      <c r="G15">
        <f t="shared" si="0"/>
        <v>3.916E-2</v>
      </c>
      <c r="H15">
        <f t="shared" si="3"/>
        <v>2.9105469814995136E-3</v>
      </c>
    </row>
    <row r="16" spans="1:11" x14ac:dyDescent="0.2">
      <c r="A16" t="s">
        <v>14</v>
      </c>
      <c r="B16">
        <v>1.38</v>
      </c>
      <c r="C16">
        <v>10.07</v>
      </c>
      <c r="D16" s="1">
        <f t="shared" si="1"/>
        <v>2.0427620902304447E-2</v>
      </c>
      <c r="E16">
        <f t="shared" si="2"/>
        <v>2.8190116845180135E-2</v>
      </c>
      <c r="G16">
        <f t="shared" si="0"/>
        <v>8.4519999999999984E-2</v>
      </c>
      <c r="H16">
        <f t="shared" si="3"/>
        <v>2.3826286757546245E-3</v>
      </c>
    </row>
    <row r="18" spans="1:9" x14ac:dyDescent="0.2">
      <c r="A18" s="4" t="s">
        <v>23</v>
      </c>
      <c r="C18">
        <f>SUM(C6:C16)</f>
        <v>492.96</v>
      </c>
      <c r="D18" s="1">
        <f>SUM(D6:D16)</f>
        <v>1</v>
      </c>
      <c r="E18">
        <f>SUM(E6:E16)</f>
        <v>0.936496876014281</v>
      </c>
      <c r="H18" s="4">
        <f>SUM(H6:H16)</f>
        <v>6.0082587589256733E-2</v>
      </c>
      <c r="I18" s="8">
        <f>H18*100</f>
        <v>6.0082587589256731</v>
      </c>
    </row>
    <row r="21" spans="1:9" x14ac:dyDescent="0.2">
      <c r="A21" s="6"/>
    </row>
    <row r="22" spans="1:9" x14ac:dyDescent="0.2">
      <c r="A22" s="7"/>
      <c r="E22" s="3"/>
      <c r="F22" s="3"/>
      <c r="G22" s="3"/>
      <c r="H22" s="3"/>
      <c r="I22" s="3"/>
    </row>
    <row r="23" spans="1:9" x14ac:dyDescent="0.2">
      <c r="E23" s="3"/>
      <c r="F23" s="3"/>
      <c r="G23" s="3"/>
      <c r="H23" s="3"/>
      <c r="I23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Li</dc:creator>
  <cp:lastModifiedBy>Fiona Li</cp:lastModifiedBy>
  <dcterms:created xsi:type="dcterms:W3CDTF">2019-09-09T12:13:14Z</dcterms:created>
  <dcterms:modified xsi:type="dcterms:W3CDTF">2019-09-19T09:27:27Z</dcterms:modified>
</cp:coreProperties>
</file>