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9F8BC05C-5068-49C2-A557-D99FEAB57701}" xr6:coauthVersionLast="47" xr6:coauthVersionMax="47" xr10:uidLastSave="{00000000-0000-0000-0000-000000000000}"/>
  <bookViews>
    <workbookView xWindow="-289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<sst xmlns="http://schemas.openxmlformats.org/spreadsheetml/2006/main" count="200615" uniqueCount="49263">
  <si>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</si>
  <si>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</si>
  <si>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</si>
  <si>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</si>
  <si>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</si>
  <si>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</si>
  <si>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</si>
  <si>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</si>
  <si>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</si>
  <si>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</si>
  <si>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</si>
  <si>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</si>
  <si>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</si>
  <si>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</si>
  <si>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</si>
  <si>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</si>
  <si>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</si>
  <si>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</si>
  <si>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</si>
  <si>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</si>
  <si>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</si>
  <si>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</si>
  <si>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</si>
  <si>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</si>
  <si>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</si>
  <si>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</si>
  <si>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</si>
  <si>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</si>
  <si>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</si>
  <si>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</si>
  <si>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</si>
  <si>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</si>
  <si>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</si>
  <si>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</si>
  <si>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</si>
  <si>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</si>
  <si>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</si>
  <si>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</si>
  <si>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</si>
  <si>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</si>
  <si>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</si>
  <si>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</si>
  <si>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</si>
  <si>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</si>
  <si>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</si>
  <si>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</si>
  <si>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</si>
  <si>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</si>
  <si>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</si>
  <si>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</si>
  <si>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</si>
  <si>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</si>
  <si>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</si>
  <si>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</si>
  <si>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</si>
  <si>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</si>
  <si>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</si>
  <si>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</si>
  <si>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</si>
  <si>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</si>
  <si>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</si>
  <si>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</si>
  <si>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</si>
  <si>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</si>
  <si>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</si>
  <si>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</si>
  <si>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</si>
  <si>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</si>
  <si>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</si>
  <si>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</si>
  <si>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</si>
  <si>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</si>
  <si>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</si>
  <si>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</si>
  <si>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</si>
  <si>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</si>
  <si>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</si>
  <si>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</si>
  <si>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</si>
  <si>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</si>
  <si>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</si>
  <si>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</si>
  <si>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</si>
  <si>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</si>
  <si>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</si>
  <si>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</si>
  <si>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</si>
  <si>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</si>
  <si>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</si>
  <si>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</si>
  <si>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</si>
  <si>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</si>
  <si>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</si>
  <si>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</si>
  <si>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</si>
  <si>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</si>
  <si>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</si>
  <si>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</si>
  <si>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</si>
  <si>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</si>
  <si>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</si>
  <si>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</si>
  <si>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</si>
  <si>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</si>
  <si>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</si>
  <si>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</si>
  <si>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</si>
  <si>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</si>
  <si>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</si>
  <si>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</si>
  <si>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</si>
  <si>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</si>
  <si>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</si>
  <si>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</si>
  <si>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</si>
  <si>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</si>
  <si>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</si>
  <si>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</si>
  <si>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</si>
  <si>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</si>
  <si>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</si>
  <si>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</si>
  <si>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</si>
  <si>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</si>
  <si>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</si>
  <si>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</si>
  <si>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</si>
  <si>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</si>
  <si>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</si>
  <si>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</si>
  <si>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</si>
  <si>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</si>
  <si>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</si>
  <si>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</si>
  <si>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</si>
  <si>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</si>
  <si>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</si>
  <si>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</si>
  <si>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</si>
  <si>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</si>
  <si>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</si>
  <si>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</si>
  <si>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</si>
  <si>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</si>
  <si>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</si>
  <si>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</si>
  <si>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</si>
  <si>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</si>
  <si>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</si>
  <si>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</si>
  <si>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</si>
  <si>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</si>
  <si>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</si>
  <si>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</si>
  <si>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</si>
  <si>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</si>
  <si>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</si>
  <si>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</si>
  <si>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</si>
  <si>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</si>
  <si>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</si>
  <si>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</si>
  <si>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</si>
  <si>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</si>
  <si>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</si>
  <si>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</si>
  <si>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</si>
  <si>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</si>
  <si>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</si>
  <si>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</si>
  <si>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</si>
  <si>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</si>
  <si>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</si>
  <si>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</si>
  <si>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</si>
  <si>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</si>
  <si>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</si>
  <si>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</si>
  <si>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</si>
  <si>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</si>
  <si>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</si>
  <si>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</si>
  <si>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</si>
  <si>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</si>
  <si>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</si>
  <si>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</si>
  <si>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</si>
  <si>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</si>
  <si>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</si>
  <si>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</si>
  <si>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</si>
  <si>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</si>
  <si>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</si>
  <si>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</si>
  <si>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</si>
  <si>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</si>
  <si>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</si>
  <si>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</si>
  <si>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</si>
  <si>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</si>
  <si>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</si>
  <si>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</si>
  <si>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</si>
  <si>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</si>
  <si>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</si>
  <si>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</si>
  <si>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</si>
  <si>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</si>
  <si>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</si>
  <si>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</si>
  <si>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</si>
  <si>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</si>
  <si>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</si>
  <si>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</si>
  <si>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</si>
  <si>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</si>
  <si>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</si>
  <si>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</si>
  <si>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</si>
  <si>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</si>
  <si>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</si>
  <si>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</si>
  <si>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</si>
  <si>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</si>
  <si>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</si>
  <si>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</si>
  <si>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</si>
  <si>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</si>
  <si>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</si>
  <si>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</si>
  <si>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</si>
  <si>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</si>
  <si>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</si>
  <si>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</si>
  <si>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</si>
  <si>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</si>
  <si>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</si>
  <si>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</si>
  <si>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</si>
  <si>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</si>
  <si>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</si>
  <si>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</si>
  <si>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</si>
  <si>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</si>
  <si>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</si>
  <si>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</si>
  <si>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</si>
  <si>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</si>
  <si>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</si>
  <si>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</si>
  <si>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</si>
  <si>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</si>
  <si>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</si>
  <si>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</si>
  <si>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</si>
  <si>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</si>
  <si>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</si>
  <si>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</si>
  <si>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</si>
  <si>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</si>
  <si>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</si>
  <si>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</si>
  <si>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</si>
  <si>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</si>
  <si>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</si>
  <si>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</si>
  <si>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</si>
  <si>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</si>
  <si>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</si>
  <si>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</si>
  <si>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</si>
  <si>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</si>
  <si>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</si>
  <si>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</si>
  <si>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</si>
  <si>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</si>
  <si>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</si>
  <si>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</si>
  <si>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</si>
  <si>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</si>
  <si>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</si>
  <si>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</si>
  <si>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</si>
  <si>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</si>
  <si>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</si>
  <si>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</si>
  <si>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</si>
  <si>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</si>
  <si>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</si>
  <si>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</si>
  <si>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</si>
  <si>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</si>
  <si>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</si>
  <si>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</si>
  <si>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</si>
  <si>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</si>
  <si>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</si>
  <si>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</si>
  <si>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</si>
  <si>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</si>
  <si>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</si>
  <si>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</si>
  <si>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</si>
  <si>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</si>
  <si>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</si>
  <si>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</si>
  <si>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</si>
  <si>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</si>
  <si>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</si>
  <si>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</si>
  <si>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</si>
  <si>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</si>
  <si>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</si>
  <si>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</si>
  <si>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</si>
  <si>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</si>
  <si>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</si>
  <si>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</si>
  <si>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</si>
  <si>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</si>
  <si>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</si>
  <si>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</si>
  <si>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</si>
  <si>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</si>
  <si>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</si>
  <si>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</si>
  <si>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</si>
  <si>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</si>
  <si>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</si>
  <si>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</si>
  <si>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</si>
  <si>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</si>
  <si>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</si>
  <si>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</si>
  <si>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</si>
  <si>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</si>
  <si>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</si>
  <si>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</si>
  <si>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</si>
  <si>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</si>
  <si>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</si>
  <si>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</si>
  <si>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</si>
  <si>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</si>
  <si>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</si>
  <si>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</si>
  <si>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</si>
  <si>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</si>
  <si>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</si>
  <si>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</si>
  <si>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</si>
  <si>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</si>
  <si>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</si>
  <si>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</si>
  <si>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</si>
  <si>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</si>
  <si>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</si>
  <si>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</si>
  <si>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</si>
  <si>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</si>
  <si>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</si>
  <si>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</si>
  <si>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</si>
  <si>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</si>
  <si>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</si>
  <si>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</si>
  <si>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</si>
  <si>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</si>
  <si>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</si>
  <si>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</si>
  <si>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</si>
  <si>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</si>
  <si>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</si>
  <si>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</si>
  <si>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</si>
  <si>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</si>
  <si>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</si>
  <si>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</si>
  <si>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</si>
  <si>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</si>
  <si>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</si>
  <si>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</si>
  <si>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</si>
  <si>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</si>
  <si>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</si>
  <si>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</si>
  <si>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</si>
  <si>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</si>
  <si>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</si>
  <si>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</si>
  <si>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</si>
  <si>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</si>
  <si>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</si>
  <si>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</si>
  <si>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</si>
  <si>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</si>
  <si>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</si>
  <si>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</si>
  <si>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</si>
  <si>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</si>
  <si>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</si>
  <si>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</si>
  <si>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</si>
  <si>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</si>
  <si>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</si>
  <si>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</si>
  <si>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</si>
  <si>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</si>
  <si>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</si>
  <si>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</si>
  <si>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</si>
  <si>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</si>
  <si>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</si>
  <si>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</si>
  <si>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</si>
  <si>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</si>
  <si>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</si>
  <si>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</si>
  <si>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</si>
  <si>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</si>
  <si>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</si>
  <si>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</si>
  <si>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</si>
  <si>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</si>
  <si>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</si>
  <si>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</si>
  <si>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</si>
  <si>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</si>
  <si>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</si>
  <si>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</si>
  <si>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</si>
  <si>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</si>
  <si>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</si>
  <si>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</si>
  <si>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</si>
  <si>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</si>
  <si>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</si>
  <si>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</si>
  <si>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</si>
  <si>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</si>
  <si>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</si>
  <si>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</si>
  <si>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</si>
  <si>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</si>
  <si>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</si>
  <si>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</si>
  <si>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</si>
  <si>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</si>
  <si>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</si>
  <si>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</si>
  <si>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</si>
  <si>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</si>
  <si>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</si>
  <si>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</si>
  <si>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</si>
  <si>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</si>
  <si>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</si>
  <si>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</si>
  <si>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</si>
  <si>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</si>
  <si>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</si>
  <si>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</si>
  <si>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</si>
  <si>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</si>
  <si>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</si>
  <si>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</si>
  <si>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</si>
  <si>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</si>
  <si>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</si>
  <si>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</si>
  <si>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</si>
  <si>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</si>
  <si>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</si>
  <si>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</si>
  <si>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</si>
  <si>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</si>
  <si>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</si>
  <si>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</si>
  <si>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</si>
  <si>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</si>
  <si>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</si>
  <si>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</si>
  <si>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</si>
  <si>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</si>
  <si>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</si>
  <si>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</si>
  <si>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</si>
  <si>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</si>
  <si>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</si>
  <si>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</si>
  <si>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</si>
  <si>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</si>
  <si>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</si>
  <si>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</si>
  <si>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</si>
  <si>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</si>
  <si>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</si>
  <si>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</si>
  <si>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</si>
  <si>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</si>
  <si>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</si>
  <si>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</si>
  <si>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</si>
  <si>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</si>
  <si>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</si>
  <si>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</si>
  <si>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</si>
  <si>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</si>
  <si>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</si>
  <si>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</si>
  <si>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</si>
  <si>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</si>
  <si>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</si>
  <si>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</si>
  <si>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</si>
  <si>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</si>
  <si>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</si>
  <si>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</si>
  <si>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</si>
  <si>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</si>
  <si>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</si>
  <si>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</si>
  <si>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</si>
  <si>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</si>
  <si>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</si>
  <si>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</si>
  <si>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</si>
  <si>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</si>
  <si>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</si>
  <si>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</si>
  <si>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</si>
  <si>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</si>
  <si>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</si>
  <si>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</si>
  <si>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</si>
  <si>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</si>
  <si>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</si>
  <si>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</si>
  <si>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</si>
  <si>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</si>
  <si>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</si>
  <si>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</si>
  <si>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</si>
  <si>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</si>
  <si>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</si>
  <si>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</si>
  <si>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</si>
  <si>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</si>
  <si>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</si>
  <si>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</si>
  <si>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</si>
  <si>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</si>
  <si>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</si>
  <si>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</si>
  <si>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</si>
  <si>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</si>
  <si>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</si>
  <si>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</si>
  <si>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</si>
  <si>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</si>
  <si>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</si>
  <si>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</si>
  <si>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</si>
  <si>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</si>
  <si>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</si>
  <si>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</si>
  <si>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</si>
  <si>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</si>
  <si>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</si>
  <si>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</si>
  <si>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</si>
  <si>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</si>
  <si>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</si>
  <si>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</si>
  <si>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</si>
  <si>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</si>
  <si>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</si>
  <si>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</si>
  <si>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</si>
  <si>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</si>
  <si>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</si>
  <si>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</si>
  <si>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</si>
  <si>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</si>
  <si>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</si>
  <si>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</si>
  <si>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</si>
  <si>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</si>
  <si>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</si>
  <si>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</si>
  <si>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</si>
  <si>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</si>
  <si>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</si>
  <si>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</si>
  <si>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</si>
  <si>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</si>
  <si>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</si>
  <si>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</si>
  <si>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</si>
  <si>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</si>
  <si>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</si>
  <si>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</si>
  <si>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</si>
  <si>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</si>
  <si>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</si>
  <si>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</si>
  <si>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</si>
  <si>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</si>
  <si>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</si>
  <si>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</si>
  <si>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</si>
  <si>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</si>
  <si>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</si>
  <si>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</si>
  <si>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</si>
  <si>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</si>
  <si>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</si>
  <si>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</si>
  <si>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</si>
  <si>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</si>
  <si>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</si>
  <si>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</si>
  <si>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</si>
  <si>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</si>
  <si>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</si>
  <si>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</si>
  <si>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</si>
  <si>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</si>
  <si>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</si>
  <si>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</si>
  <si>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</si>
  <si>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</si>
  <si>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</si>
  <si>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</si>
  <si>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</si>
  <si>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</si>
  <si>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</si>
  <si>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</si>
  <si>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</si>
  <si>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</si>
  <si>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</si>
  <si>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</si>
  <si>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</si>
  <si>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</si>
  <si>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</si>
  <si>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</si>
  <si>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</si>
  <si>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</si>
  <si>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</si>
  <si>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</si>
  <si>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</si>
  <si>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</si>
  <si>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</si>
  <si>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</si>
  <si>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</si>
  <si>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</si>
  <si>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</si>
  <si>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</si>
  <si>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</si>
  <si>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</si>
  <si>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</si>
  <si>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</si>
  <si>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</si>
  <si>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</si>
  <si>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</si>
  <si>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</si>
  <si>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</si>
  <si>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</si>
  <si>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</si>
  <si>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</si>
  <si>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</si>
  <si>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</si>
  <si>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</si>
  <si>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</si>
  <si>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</si>
  <si>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</si>
  <si>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</si>
  <si>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</si>
  <si>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</si>
  <si>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</si>
  <si>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</si>
  <si>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</si>
  <si>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</si>
  <si>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</si>
  <si>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</si>
  <si>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</si>
  <si>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</si>
  <si>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</si>
  <si>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</si>
  <si>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</si>
  <si>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</si>
  <si>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</si>
  <si>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</si>
  <si>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</si>
  <si>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</si>
  <si>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</si>
  <si>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</si>
  <si>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</si>
  <si>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</si>
  <si>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</si>
  <si>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</si>
  <si>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</si>
  <si>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</si>
  <si>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</si>
  <si>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</si>
  <si>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</si>
  <si>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</si>
  <si>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</si>
  <si>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</si>
  <si>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</si>
  <si>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</si>
  <si>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</si>
  <si>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</si>
  <si>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</si>
  <si>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</si>
  <si>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</si>
  <si>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</si>
  <si>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</si>
  <si>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</si>
  <si>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</si>
  <si>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</si>
  <si>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</si>
  <si>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</si>
  <si>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</si>
  <si>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</si>
  <si>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</si>
  <si>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</si>
  <si>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</si>
  <si>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</si>
  <si>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</si>
  <si>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</si>
  <si>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</si>
  <si>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</si>
  <si>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</si>
  <si>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</si>
  <si>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</si>
  <si>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</si>
  <si>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</si>
  <si>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</si>
  <si>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</si>
  <si>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</si>
  <si>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</si>
  <si>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</si>
  <si>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</si>
  <si>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</si>
  <si>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</si>
  <si>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</si>
  <si>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</si>
  <si>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</si>
  <si>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</si>
  <si>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</si>
  <si>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</si>
  <si>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</si>
  <si>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</si>
  <si>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</si>
  <si>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</si>
  <si>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</si>
  <si>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</si>
  <si>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</si>
  <si>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</si>
  <si>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</si>
  <si>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</si>
  <si>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</si>
  <si>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</si>
  <si>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</si>
  <si>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</si>
  <si>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</si>
  <si>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</si>
  <si>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</si>
  <si>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</si>
  <si>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</si>
  <si>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</si>
  <si>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</si>
  <si>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</si>
  <si>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</si>
  <si>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</si>
  <si>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</si>
  <si>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</si>
  <si>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</si>
  <si>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</si>
  <si>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</si>
  <si>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</si>
  <si>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</si>
  <si>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</si>
  <si>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</si>
  <si>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</si>
  <si>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</si>
  <si>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</si>
  <si>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</si>
  <si>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</si>
  <si>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</si>
  <si>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</si>
  <si>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</si>
  <si>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</si>
  <si>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</si>
  <si>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</si>
  <si>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</si>
  <si>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</si>
  <si>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</si>
  <si>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</si>
  <si>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</si>
  <si>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</si>
  <si>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</si>
  <si>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</si>
  <si>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</si>
  <si>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</si>
  <si>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</si>
  <si>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</si>
  <si>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</si>
  <si>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</si>
  <si>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</si>
  <si>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</si>
  <si>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</si>
  <si>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</si>
  <si>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</si>
  <si>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</si>
  <si>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</si>
  <si>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</si>
  <si>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</si>
  <si>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</si>
  <si>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</si>
  <si>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</si>
  <si>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</si>
  <si>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</si>
  <si>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</si>
  <si>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</si>
  <si>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</si>
  <si>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</si>
  <si>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</si>
  <si>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</si>
  <si>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</si>
  <si>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</si>
  <si>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</si>
  <si>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</si>
  <si>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</si>
  <si>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</si>
  <si>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</si>
  <si>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</si>
  <si>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</si>
  <si>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</si>
  <si>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</si>
  <si>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</si>
  <si>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</si>
  <si>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</si>
  <si>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</si>
  <si>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</si>
  <si>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</si>
  <si>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</si>
  <si>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</si>
  <si>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</si>
  <si>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</si>
  <si>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</si>
  <si>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</si>
  <si>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</si>
  <si>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</si>
  <si>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</si>
  <si>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</si>
  <si>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</si>
  <si>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</si>
  <si>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</si>
  <si>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</si>
  <si>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</si>
  <si>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</si>
  <si>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</si>
  <si>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</si>
  <si>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</si>
  <si>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</si>
  <si>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</si>
  <si>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</si>
  <si>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</si>
  <si>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</si>
  <si>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</si>
  <si>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</si>
  <si>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</si>
  <si>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</si>
  <si>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</si>
  <si>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</si>
  <si>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</si>
  <si>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</si>
  <si>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</si>
  <si>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</si>
  <si>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</si>
  <si>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</si>
  <si>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</si>
  <si>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</si>
  <si>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</si>
  <si>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</si>
  <si>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</si>
  <si>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</si>
  <si>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</si>
  <si>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</si>
  <si>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</si>
  <si>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</si>
  <si>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</si>
  <si>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</si>
  <si>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</si>
  <si>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</si>
  <si>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</si>
  <si>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</si>
  <si>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</si>
  <si>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</si>
  <si>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</si>
  <si>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</si>
  <si>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</si>
  <si>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</si>
  <si>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</si>
  <si>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</si>
  <si>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</si>
  <si>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</si>
  <si>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</si>
  <si>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</si>
  <si>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</si>
  <si>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</si>
  <si>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</si>
  <si>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</si>
  <si>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</si>
  <si>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</si>
  <si>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</si>
  <si>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</si>
  <si>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</si>
  <si>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</si>
  <si>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</si>
  <si>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</si>
  <si>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</si>
  <si>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</si>
  <si>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</si>
  <si>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</si>
  <si>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</si>
  <si>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</si>
  <si>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</si>
  <si>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</si>
  <si>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</si>
  <si>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</si>
  <si>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</si>
  <si>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</si>
  <si>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</si>
  <si>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</si>
  <si>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</si>
  <si>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</si>
  <si>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</si>
  <si>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</si>
  <si>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</si>
  <si>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</si>
  <si>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</si>
  <si>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</si>
  <si>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</si>
  <si>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</si>
  <si>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</si>
  <si>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</si>
  <si>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</si>
  <si>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</si>
  <si>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</si>
  <si>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</si>
  <si>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</si>
  <si>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</si>
  <si>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</si>
  <si>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</si>
  <si>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</si>
  <si>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</si>
  <si>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</si>
  <si>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</si>
  <si>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</si>
  <si>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</si>
  <si>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</si>
  <si>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</si>
  <si>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</si>
  <si>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</si>
  <si>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</si>
  <si>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</si>
  <si>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</si>
  <si>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</si>
  <si>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</si>
  <si>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</si>
  <si>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</si>
  <si>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</si>
  <si>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</si>
  <si>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</si>
  <si>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</si>
  <si>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</si>
  <si>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</si>
  <si>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</si>
  <si>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</si>
  <si>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</si>
  <si>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</si>
  <si>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</si>
  <si>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</si>
  <si>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</si>
  <si>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</si>
  <si>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</si>
  <si>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</si>
  <si>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</si>
  <si>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</si>
  <si>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</si>
  <si>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</si>
  <si>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</si>
  <si>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</si>
  <si>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</si>
  <si>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</si>
  <si>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</si>
  <si>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</si>
  <si>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</si>
  <si>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</si>
  <si>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</si>
  <si>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</si>
  <si>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</si>
  <si>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</si>
  <si>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</si>
  <si>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</si>
  <si>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</si>
  <si>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</si>
  <si>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</si>
  <si>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</si>
  <si>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</si>
  <si>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</si>
  <si>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</si>
  <si>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</si>
  <si>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</si>
  <si>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</si>
  <si>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</si>
  <si>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</si>
  <si>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</si>
  <si>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</si>
  <si>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</si>
  <si>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</si>
  <si>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</si>
  <si>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</si>
  <si>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</si>
  <si>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</si>
  <si>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</si>
  <si>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</si>
  <si>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</si>
  <si>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</si>
  <si>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</si>
  <si>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</si>
  <si>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</si>
  <si>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</si>
  <si>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</si>
  <si>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</si>
  <si>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</si>
  <si>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</si>
  <si>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</si>
  <si>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</si>
  <si>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</si>
  <si>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</si>
  <si>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</si>
  <si>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</si>
  <si>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</si>
  <si>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</si>
  <si>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</si>
  <si>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</si>
  <si>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</si>
  <si>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</si>
  <si>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</si>
  <si>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</si>
  <si>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</si>
  <si>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</si>
  <si>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</si>
  <si>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</si>
  <si>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</si>
  <si>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</si>
  <si>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</si>
  <si>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</si>
  <si>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</si>
  <si>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</si>
  <si>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</si>
  <si>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</si>
  <si>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</si>
  <si>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</si>
  <si>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</si>
  <si>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</si>
  <si>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</si>
  <si>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</si>
  <si>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</si>
  <si>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</si>
  <si>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</si>
  <si>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</si>
  <si>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</si>
  <si>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</si>
  <si>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</si>
  <si>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</si>
  <si>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</si>
  <si>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</si>
  <si>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</si>
  <si>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</si>
  <si>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</si>
  <si>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</si>
  <si>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</si>
  <si>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</si>
  <si>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</si>
  <si>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</si>
  <si>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</si>
  <si>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</si>
  <si>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</si>
  <si>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</si>
  <si>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</si>
  <si>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</si>
  <si>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</si>
  <si>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</si>
  <si>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</si>
  <si>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</si>
  <si>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</si>
  <si>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</si>
  <si>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</si>
  <si>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</si>
  <si>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</si>
  <si>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</si>
  <si>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</si>
  <si>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</si>
  <si>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</si>
  <si>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</si>
  <si>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</si>
  <si>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</si>
  <si>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</si>
  <si>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</si>
  <si>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</si>
  <si>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</si>
  <si>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</si>
  <si>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</si>
  <si>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</si>
  <si>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</si>
  <si>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</si>
  <si>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</si>
  <si>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</si>
  <si>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</si>
  <si>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</si>
  <si>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</si>
  <si>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</si>
  <si>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</si>
  <si>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</si>
  <si>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</si>
  <si>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</si>
  <si>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</si>
  <si>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</si>
  <si>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</si>
  <si>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</si>
  <si>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</si>
  <si>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</si>
  <si>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</si>
  <si>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</si>
  <si>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</si>
  <si>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</si>
  <si>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</si>
  <si>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</si>
  <si>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</si>
  <si>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</si>
  <si>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</si>
  <si>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</si>
  <si>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</si>
  <si>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</si>
  <si>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</si>
  <si>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</si>
  <si>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</si>
  <si>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</si>
  <si>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</si>
  <si>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</si>
  <si>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</si>
  <si>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</si>
  <si>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</si>
  <si>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</si>
  <si>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</si>
  <si>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</si>
  <si>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</si>
  <si>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</si>
  <si>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</si>
  <si>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</si>
  <si>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</si>
  <si>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</si>
  <si>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</si>
  <si>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</si>
  <si>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</si>
  <si>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</si>
  <si>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</si>
  <si>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</si>
  <si>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</si>
  <si>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</si>
  <si>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</si>
  <si>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</si>
  <si>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</si>
  <si>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</si>
  <si>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</si>
  <si>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</si>
  <si>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</si>
  <si>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</si>
  <si>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</si>
  <si>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</si>
  <si>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</si>
  <si>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</si>
  <si>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</si>
  <si>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</si>
  <si>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</si>
  <si>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</si>
  <si>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</si>
  <si>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</si>
  <si>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</si>
  <si>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</si>
  <si>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</si>
  <si>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</si>
  <si>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</si>
  <si>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</si>
  <si>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</si>
  <si>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</si>
  <si>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</si>
  <si>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</si>
  <si>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</si>
  <si>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</si>
  <si>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</si>
  <si>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</si>
  <si>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</si>
  <si>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</si>
  <si>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</si>
  <si>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</si>
  <si>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</si>
  <si>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</si>
  <si>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</si>
  <si>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</si>
  <si>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</si>
  <si>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</si>
  <si>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</si>
  <si>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</si>
  <si>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</si>
  <si>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</si>
  <si>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</si>
  <si>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</si>
  <si>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</si>
  <si>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</si>
  <si>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</si>
  <si>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</si>
  <si>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</si>
  <si>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</si>
  <si>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</si>
  <si>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</si>
  <si>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</si>
  <si>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</si>
  <si>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</si>
  <si>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</si>
  <si>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</si>
  <si>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</si>
  <si>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</si>
  <si>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</si>
  <si>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</si>
  <si>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</si>
  <si>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</si>
  <si>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</si>
  <si>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</si>
  <si>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</si>
  <si>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</si>
  <si>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</si>
  <si>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</si>
  <si>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</si>
  <si>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</si>
  <si>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</si>
  <si>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</si>
  <si>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</si>
  <si>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</si>
  <si>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</si>
  <si>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</si>
  <si>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</si>
  <si>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</si>
  <si>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</si>
  <si>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</si>
  <si>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</si>
  <si>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</si>
  <si>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</si>
  <si>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</si>
  <si>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</si>
  <si>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</si>
  <si>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</si>
  <si>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</si>
  <si>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</si>
  <si>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</si>
  <si>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</si>
  <si>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</si>
  <si>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</si>
  <si>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</si>
  <si>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</si>
  <si>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</si>
  <si>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</si>
  <si>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</si>
  <si>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</si>
  <si>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</si>
  <si>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</si>
  <si>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</si>
  <si>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</si>
  <si>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</si>
  <si>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</si>
  <si>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</si>
  <si>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</si>
  <si>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</si>
  <si>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</si>
  <si>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</si>
  <si>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</si>
  <si>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</si>
  <si>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</si>
  <si>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</si>
  <si>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</si>
  <si>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</si>
  <si>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</si>
  <si>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</si>
  <si>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</si>
  <si>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</si>
  <si>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</si>
  <si>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</si>
  <si>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</si>
  <si>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</si>
  <si>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</si>
  <si>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</si>
  <si>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</si>
  <si>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</si>
  <si>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</si>
  <si>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</si>
  <si>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</si>
  <si>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</si>
  <si>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</si>
  <si>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</si>
  <si>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</si>
  <si>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</si>
  <si>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</si>
  <si>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</si>
  <si>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</si>
  <si>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</si>
  <si>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</si>
  <si>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</si>
  <si>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</si>
  <si>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</si>
  <si>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</si>
  <si>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</si>
  <si>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</si>
  <si>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</si>
  <si>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</si>
  <si>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</si>
  <si>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</si>
  <si>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</si>
  <si>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</si>
  <si>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</si>
  <si>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</si>
  <si>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</si>
  <si>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</si>
  <si>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</si>
  <si>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</si>
  <si>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</si>
  <si>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</si>
  <si>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</si>
  <si>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</si>
  <si>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</si>
  <si>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</si>
  <si>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</si>
  <si>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</si>
  <si>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</si>
  <si>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</si>
  <si>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</si>
  <si>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</si>
  <si>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</si>
  <si>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</si>
  <si>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</si>
  <si>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</si>
  <si>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</si>
  <si>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</si>
  <si>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</si>
  <si>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</si>
  <si>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</si>
  <si>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</si>
  <si>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</si>
  <si>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</si>
  <si>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</si>
  <si>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</si>
  <si>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</si>
  <si>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</si>
  <si>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</si>
  <si>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</si>
  <si>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</si>
  <si>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</si>
  <si>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</si>
  <si>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</si>
  <si>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</si>
  <si>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</si>
  <si>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</si>
  <si>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</si>
  <si>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</si>
  <si>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</si>
  <si>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</si>
  <si>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</si>
  <si>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</si>
  <si>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</si>
  <si>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</si>
  <si>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</si>
  <si>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</si>
  <si>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</si>
  <si>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</si>
  <si>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</si>
  <si>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</si>
  <si>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</si>
  <si>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</si>
  <si>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</si>
  <si>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</si>
  <si>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</si>
  <si>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</si>
  <si>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</si>
  <si>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</si>
  <si>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</si>
  <si>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</si>
  <si>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</si>
  <si>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</si>
  <si>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</si>
  <si>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</si>
  <si>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</si>
  <si>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</si>
  <si>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</si>
  <si>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</si>
  <si>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</si>
  <si>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</si>
  <si>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</si>
  <si>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</si>
  <si>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</si>
  <si>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</si>
  <si>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</si>
  <si>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</si>
  <si>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</si>
  <si>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</si>
  <si>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</si>
  <si>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</si>
  <si>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</si>
  <si>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</si>
  <si>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</si>
  <si>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</si>
  <si>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</si>
  <si>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</si>
  <si>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</si>
  <si>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</si>
  <si>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</si>
  <si>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</si>
  <si>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</si>
  <si>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</si>
  <si>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</si>
  <si>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</si>
  <si>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</si>
  <si>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</si>
  <si>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</si>
  <si>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</si>
  <si>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</si>
  <si>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</si>
  <si>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</si>
  <si>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</si>
  <si>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</si>
  <si>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</si>
  <si>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</si>
  <si>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</si>
  <si>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</si>
  <si>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</si>
  <si>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</si>
  <si>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</si>
  <si>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</si>
  <si>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</si>
  <si>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</si>
  <si>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</si>
  <si>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</si>
  <si>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</si>
  <si>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</si>
  <si>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</si>
  <si>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</si>
  <si>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</si>
  <si>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</si>
  <si>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</si>
  <si>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</si>
  <si>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</si>
  <si>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</si>
  <si>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</si>
  <si>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</si>
  <si>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</si>
  <si>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</si>
  <si>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</si>
  <si>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</si>
  <si>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</si>
  <si>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</si>
  <si>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</si>
  <si>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</si>
  <si>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</si>
  <si>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</si>
  <si>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</si>
  <si>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</si>
  <si>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</si>
  <si>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</si>
  <si>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</si>
  <si>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</si>
  <si>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</si>
  <si>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</si>
  <si>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</si>
  <si>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</si>
  <si>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</si>
  <si>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</si>
  <si>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</si>
  <si>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</si>
  <si>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</si>
  <si>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</si>
  <si>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</si>
  <si>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</si>
  <si>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</si>
  <si>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</si>
  <si>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</si>
  <si>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</si>
  <si>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</si>
  <si>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</si>
  <si>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</si>
  <si>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</si>
  <si>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</si>
  <si>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</si>
  <si>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</si>
  <si>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</si>
  <si>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</si>
  <si>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</si>
  <si>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</si>
  <si>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</si>
  <si>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</si>
  <si>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</si>
  <si>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</si>
  <si>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</si>
  <si>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</si>
  <si>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</si>
  <si>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</si>
  <si>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</si>
  <si>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</si>
  <si>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</si>
  <si>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</si>
  <si>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</si>
  <si>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</si>
  <si>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</si>
  <si>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</si>
  <si>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</si>
  <si>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</si>
  <si>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</si>
  <si>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</si>
  <si>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</si>
  <si>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</si>
  <si>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</si>
  <si>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</si>
  <si>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</si>
  <si>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</si>
  <si>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</si>
  <si>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</si>
  <si>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</si>
  <si>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</si>
  <si>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</si>
  <si>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</si>
  <si>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</si>
  <si>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</si>
  <si>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</si>
  <si>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</si>
  <si>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</si>
  <si>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</si>
  <si>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</si>
  <si>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</si>
  <si>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</si>
  <si>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</si>
  <si>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</si>
  <si>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</si>
  <si>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</si>
  <si>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</si>
  <si>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</si>
  <si>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</si>
  <si>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</si>
  <si>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</si>
  <si>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</si>
  <si>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</si>
  <si>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</si>
  <si>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</si>
  <si>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</si>
  <si>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</si>
  <si>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</si>
  <si>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</si>
  <si>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</si>
  <si>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</si>
  <si>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</si>
  <si>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</si>
  <si>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</si>
  <si>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</si>
  <si>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</si>
  <si>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</si>
  <si>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</si>
  <si>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</si>
  <si>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</si>
  <si>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</si>
  <si>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</si>
  <si>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</si>
  <si>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</si>
  <si>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</si>
  <si>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</si>
  <si>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</si>
  <si>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</si>
  <si>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</si>
  <si>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</si>
  <si>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</si>
  <si>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</si>
  <si>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</si>
  <si>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</si>
  <si>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</si>
  <si>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</si>
  <si>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</si>
  <si>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</si>
  <si>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</si>
  <si>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</si>
  <si>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</si>
  <si>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</si>
  <si>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</si>
  <si>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</si>
  <si>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</si>
  <si>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</si>
  <si>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</si>
  <si>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</si>
  <si>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</si>
  <si>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</si>
  <si>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</si>
  <si>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</si>
  <si>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</si>
  <si>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</si>
  <si>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</si>
  <si>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</si>
  <si>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</si>
  <si>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</si>
  <si>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</si>
  <si>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</si>
  <si>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</si>
  <si>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</si>
  <si>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</si>
  <si>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</si>
  <si>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</si>
  <si>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</si>
  <si>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</si>
  <si>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</si>
  <si>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</si>
  <si>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</si>
  <si>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</si>
  <si>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</si>
  <si>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</si>
  <si>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</si>
  <si>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</si>
  <si>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</si>
  <si>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</si>
  <si>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</si>
  <si>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</si>
  <si>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</si>
  <si>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</si>
  <si>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</si>
  <si>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</si>
  <si>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</si>
  <si>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</si>
  <si>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</si>
  <si>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</si>
  <si>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</si>
  <si>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</si>
  <si>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</si>
  <si>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</si>
  <si>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</si>
  <si>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</si>
  <si>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</si>
  <si>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</si>
  <si>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</si>
  <si>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</si>
  <si>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</si>
  <si>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</si>
  <si>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</si>
  <si>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</si>
  <si>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</si>
  <si>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</si>
  <si>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</si>
  <si>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</si>
  <si>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</si>
  <si>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</si>
  <si>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</si>
  <si>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</si>
  <si>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</si>
  <si>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</si>
  <si>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</si>
  <si>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</si>
  <si>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</si>
  <si>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</si>
  <si>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</si>
  <si>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</si>
  <si>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</si>
  <si>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</si>
  <si>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</si>
  <si>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</si>
  <si>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</si>
  <si>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</si>
  <si>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</si>
  <si>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</si>
  <si>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</si>
  <si>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</si>
  <si>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</si>
  <si>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</si>
  <si>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</si>
  <si>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</si>
  <si>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</si>
  <si>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</si>
  <si>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</si>
  <si>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</si>
  <si>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</si>
  <si>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</si>
  <si>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</si>
  <si>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</si>
  <si>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</si>
  <si>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</si>
  <si>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</si>
  <si>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</si>
  <si>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</si>
  <si>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</si>
  <si>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</si>
  <si>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</si>
  <si>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</si>
  <si>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</si>
  <si>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</si>
  <si>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</si>
  <si>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</si>
  <si>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</si>
  <si>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</si>
  <si>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</si>
  <si>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</si>
  <si>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</si>
  <si>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</si>
  <si>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</si>
  <si>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</si>
  <si>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</si>
  <si>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</si>
  <si>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</si>
  <si>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</si>
  <si>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</si>
  <si>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</si>
  <si>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</si>
  <si>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</si>
  <si>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</si>
  <si>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</si>
  <si>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</si>
  <si>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</si>
  <si>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</si>
  <si>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</si>
  <si>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</si>
  <si>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</si>
  <si>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</si>
  <si>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</si>
  <si>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</si>
  <si>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</si>
  <si>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</si>
  <si>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</si>
  <si>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</si>
  <si>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</si>
  <si>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</si>
  <si>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</si>
  <si>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</si>
  <si>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</si>
  <si>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</si>
  <si>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</si>
  <si>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</si>
  <si>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</si>
  <si>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</si>
  <si>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</si>
  <si>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</si>
  <si>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</si>
  <si>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</si>
  <si>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</si>
  <si>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</si>
  <si>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</si>
  <si>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</si>
  <si>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</si>
  <si>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</si>
  <si>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</si>
  <si>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</si>
  <si>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</si>
  <si>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</si>
  <si>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</si>
  <si>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</si>
  <si>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</si>
  <si>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</si>
  <si>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</si>
  <si>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</si>
  <si>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</si>
  <si>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</si>
  <si>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</si>
  <si>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</si>
  <si>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</si>
  <si>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</si>
  <si>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</si>
  <si>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</si>
  <si>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</si>
  <si>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</si>
  <si>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</si>
  <si>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</si>
  <si>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</si>
  <si>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</si>
  <si>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</si>
  <si>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</si>
  <si>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</si>
  <si>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</si>
  <si>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</si>
  <si>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</si>
  <si>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</si>
  <si>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</si>
  <si>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</si>
  <si>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</si>
  <si>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</si>
  <si>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</si>
  <si>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</si>
  <si>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</si>
  <si>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</si>
  <si>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</si>
  <si>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</si>
  <si>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</si>
  <si>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</si>
  <si>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</si>
  <si>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</si>
  <si>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</si>
  <si>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</si>
  <si>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</si>
  <si>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</si>
  <si>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</si>
  <si>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</si>
  <si>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</si>
  <si>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</si>
  <si>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</si>
  <si>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</si>
  <si>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</si>
  <si>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</si>
  <si>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</si>
  <si>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</si>
  <si>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</si>
  <si>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</si>
  <si>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</si>
  <si>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</si>
  <si>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</si>
  <si>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</si>
  <si>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</si>
  <si>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</si>
  <si>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</si>
  <si>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</si>
  <si>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</si>
  <si>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</si>
  <si>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</si>
  <si>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</si>
  <si>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</si>
  <si>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</si>
  <si>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</si>
  <si>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</si>
  <si>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</si>
  <si>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</si>
  <si>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</si>
  <si>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</si>
  <si>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</si>
  <si>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</si>
  <si>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</si>
  <si>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</si>
  <si>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</si>
  <si>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</si>
  <si>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</si>
  <si>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</si>
  <si>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</si>
  <si>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</si>
  <si>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</si>
  <si>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</si>
  <si>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</si>
  <si>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</si>
  <si>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</si>
  <si>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</si>
  <si>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</si>
  <si>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</si>
  <si>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</si>
  <si>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</si>
  <si>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</si>
  <si>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</si>
  <si>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</si>
  <si>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</si>
  <si>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</si>
  <si>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</si>
  <si>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</si>
  <si>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</si>
  <si>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</si>
  <si>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</si>
  <si>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</si>
  <si>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</si>
  <si>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</si>
  <si>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</si>
  <si>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</si>
  <si>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</si>
  <si>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</si>
  <si>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</si>
  <si>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</si>
  <si>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</si>
  <si>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</si>
  <si>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</si>
  <si>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</si>
  <si>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</si>
  <si>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</si>
  <si>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</si>
  <si>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</si>
  <si>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</si>
  <si>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</si>
  <si>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</si>
  <si>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</si>
  <si>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</si>
  <si>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</si>
  <si>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</si>
  <si>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</si>
  <si>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</si>
  <si>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</si>
  <si>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</si>
  <si>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</si>
  <si>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</si>
  <si>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</si>
  <si>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</si>
  <si>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</si>
  <si>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</si>
  <si>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</si>
  <si>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</si>
  <si>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</si>
  <si>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</si>
  <si>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</si>
  <si>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</si>
  <si>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</si>
  <si>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</si>
  <si>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</si>
  <si>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</si>
  <si>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</si>
  <si>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</si>
  <si>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</si>
  <si>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</si>
  <si>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</si>
  <si>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</si>
  <si>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</si>
  <si>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</si>
  <si>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</si>
  <si>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</si>
  <si>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</si>
  <si>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</si>
  <si>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</si>
  <si>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</si>
  <si>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</si>
  <si>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</si>
  <si>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</si>
  <si>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</si>
  <si>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</si>
  <si>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</si>
  <si>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</si>
  <si>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</si>
  <si>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</si>
  <si>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</si>
  <si>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</si>
  <si>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</si>
  <si>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</si>
  <si>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</si>
  <si>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</si>
  <si>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</si>
  <si>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</si>
  <si>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</si>
  <si>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</si>
  <si>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</si>
  <si>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</si>
  <si>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</si>
  <si>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</si>
  <si>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</si>
  <si>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</si>
  <si>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</si>
  <si>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</si>
  <si>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</si>
  <si>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</si>
  <si>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</si>
  <si>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</si>
  <si>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</si>
  <si>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</si>
  <si>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</si>
  <si>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</si>
  <si>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</si>
  <si>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</si>
  <si>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</si>
  <si>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</si>
  <si>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</si>
  <si>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</si>
  <si>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</si>
  <si>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</si>
  <si>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</si>
  <si>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</si>
  <si>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</si>
  <si>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</si>
  <si>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</si>
  <si>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</si>
  <si>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</si>
  <si>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</si>
  <si>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</si>
  <si>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</si>
  <si>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</si>
  <si>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</si>
  <si>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</si>
  <si>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</si>
  <si>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</si>
  <si>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</si>
  <si>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</si>
  <si>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</si>
  <si>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</si>
  <si>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</si>
  <si>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</si>
  <si>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</si>
  <si>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</si>
  <si>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</si>
  <si>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</si>
  <si>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</si>
  <si>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</si>
  <si>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</si>
  <si>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</si>
  <si>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</si>
  <si>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</si>
  <si>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</si>
  <si>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</si>
  <si>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</si>
  <si>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</si>
  <si>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</si>
  <si>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</si>
  <si>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</si>
  <si>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</si>
  <si>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</si>
  <si>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</si>
  <si>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</si>
  <si>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</si>
  <si>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</si>
  <si>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</si>
  <si>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</si>
  <si>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</si>
  <si>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</si>
  <si>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</si>
  <si>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</si>
  <si>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</si>
  <si>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</si>
  <si>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</si>
  <si>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</si>
  <si>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</si>
  <si>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</si>
  <si>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</si>
  <si>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</si>
  <si>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</si>
  <si>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</si>
  <si>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</si>
  <si>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</si>
  <si>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</si>
  <si>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</si>
  <si>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</si>
  <si>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</si>
  <si>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</si>
  <si>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</si>
  <si>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</si>
  <si>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</si>
  <si>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</si>
  <si>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</si>
  <si>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</si>
  <si>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</si>
  <si>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</si>
  <si>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</si>
  <si>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</si>
  <si>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</si>
  <si>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</si>
  <si>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</si>
  <si>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</si>
  <si>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</si>
  <si>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</si>
  <si>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</si>
  <si>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</si>
  <si>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</si>
  <si>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</si>
  <si>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</si>
  <si>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</si>
  <si>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</si>
  <si>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</si>
  <si>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</si>
  <si>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</si>
  <si>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</si>
  <si>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</si>
  <si>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</si>
  <si>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</si>
  <si>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</si>
  <si>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</si>
  <si>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</si>
  <si>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</si>
  <si>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</si>
  <si>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</si>
  <si>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</si>
  <si>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</si>
  <si>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</si>
  <si>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</si>
  <si>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</si>
  <si>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</si>
  <si>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</si>
  <si>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</si>
  <si>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</si>
  <si>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</si>
  <si>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</si>
  <si>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</si>
  <si>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</si>
  <si>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</si>
  <si>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</si>
  <si>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</si>
  <si>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</si>
  <si>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</si>
  <si>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</si>
  <si>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</si>
  <si>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</si>
  <si>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</si>
  <si>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</si>
  <si>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</si>
  <si>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</si>
  <si>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</si>
  <si>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</si>
  <si>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</si>
  <si>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</si>
  <si>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</si>
  <si>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</si>
  <si>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</si>
  <si>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</si>
  <si>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</si>
  <si>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</si>
  <si>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</si>
  <si>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</si>
  <si>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</si>
  <si>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</si>
  <si>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</si>
  <si>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</si>
  <si>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</si>
  <si>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</si>
  <si>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</si>
  <si>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</si>
  <si>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</si>
  <si>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</si>
  <si>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</si>
  <si>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</si>
  <si>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</si>
  <si>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</si>
  <si>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</si>
  <si>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</si>
  <si>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</si>
  <si>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</si>
  <si>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</si>
  <si>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</si>
  <si>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</si>
  <si>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</si>
  <si>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</si>
  <si>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</si>
  <si>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</si>
  <si>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</si>
  <si>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</si>
  <si>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</si>
  <si>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</si>
  <si>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</si>
  <si>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</si>
  <si>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</si>
  <si>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</si>
  <si>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</si>
  <si>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</si>
  <si>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</si>
  <si>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</si>
  <si>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</si>
  <si>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</si>
  <si>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</si>
  <si>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</si>
  <si>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</si>
  <si>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</si>
  <si>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</si>
  <si>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</si>
  <si>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</si>
  <si>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</si>
  <si>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</si>
  <si>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</si>
  <si>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</si>
  <si>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</si>
  <si>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</si>
  <si>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</si>
  <si>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</si>
  <si>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</si>
  <si>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</si>
  <si>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</si>
  <si>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</si>
  <si>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</si>
  <si>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</si>
  <si>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</si>
  <si>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</si>
  <si>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</si>
  <si>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</si>
  <si>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</si>
  <si>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</si>
  <si>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</si>
  <si>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</si>
  <si>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</si>
  <si>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</si>
  <si>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</si>
  <si>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</si>
  <si>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</si>
  <si>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</si>
  <si>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</si>
  <si>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</si>
  <si>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</si>
  <si>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</si>
  <si>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</si>
  <si>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</si>
  <si>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</si>
  <si>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</si>
  <si>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</si>
  <si>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</si>
  <si>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</si>
  <si>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</si>
  <si>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</si>
  <si>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</si>
  <si>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</si>
  <si>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</si>
  <si>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</si>
  <si>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</si>
  <si>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</si>
  <si>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</si>
  <si>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</si>
  <si>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</si>
  <si>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</si>
  <si>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</si>
  <si>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</si>
  <si>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</si>
  <si>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</si>
  <si>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</si>
  <si>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</si>
  <si>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</si>
  <si>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</si>
  <si>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</si>
  <si>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</si>
  <si>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</si>
  <si>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</si>
  <si>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</si>
  <si>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</si>
  <si>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</si>
  <si>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</si>
  <si>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</si>
  <si>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</si>
  <si>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</si>
  <si>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</si>
  <si>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</si>
  <si>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</si>
  <si>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</si>
  <si>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</si>
  <si>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</si>
  <si>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</si>
  <si>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</si>
  <si>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</si>
  <si>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</si>
  <si>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</si>
  <si>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</si>
  <si>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</si>
  <si>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</si>
  <si>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</si>
  <si>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</si>
  <si>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</si>
  <si>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</si>
  <si>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</si>
  <si>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</si>
  <si>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</si>
  <si>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</si>
  <si>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</si>
  <si>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</si>
  <si>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</si>
  <si>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</si>
  <si>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</si>
  <si>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</si>
  <si>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</si>
  <si>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</si>
  <si>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</si>
  <si>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</si>
  <si>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</si>
  <si>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</si>
  <si>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</si>
  <si>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</si>
  <si>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</si>
  <si>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</si>
  <si>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</si>
  <si>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</si>
  <si>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</si>
  <si>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</si>
  <si>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</si>
  <si>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</si>
  <si>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</si>
  <si>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</si>
  <si>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</si>
  <si>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</si>
  <si>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</si>
  <si>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</si>
  <si>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</si>
  <si>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</si>
  <si>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</si>
  <si>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</si>
  <si>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</si>
  <si>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</si>
  <si>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</si>
  <si>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</si>
  <si>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</si>
  <si>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</si>
  <si>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</si>
  <si>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</si>
  <si>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</si>
  <si>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</si>
  <si>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</si>
  <si>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</si>
  <si>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</si>
  <si>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</si>
  <si>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</si>
  <si>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</si>
  <si>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</si>
  <si>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</si>
  <si>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</si>
  <si>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</si>
  <si>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</si>
  <si>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</si>
  <si>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</si>
  <si>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</si>
  <si>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</si>
  <si>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</si>
  <si>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</si>
  <si>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</si>
  <si>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</si>
  <si>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</si>
  <si>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</si>
  <si>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</si>
  <si>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</si>
  <si>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</si>
  <si>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</si>
  <si>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</si>
  <si>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</si>
  <si>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</si>
  <si>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</si>
  <si>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</si>
  <si>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</si>
  <si>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</si>
  <si>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</si>
  <si>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</si>
  <si>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</si>
  <si>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</si>
  <si>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</si>
  <si>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</si>
  <si>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</si>
  <si>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</si>
  <si>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</si>
  <si>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</si>
  <si>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</si>
  <si>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</si>
  <si>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</si>
  <si>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</si>
  <si>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</si>
  <si>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</si>
  <si>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</si>
  <si>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</si>
  <si>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</si>
  <si>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</si>
  <si>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</si>
  <si>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</si>
  <si>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</si>
  <si>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</si>
  <si>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</si>
  <si>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</si>
  <si>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</si>
  <si>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</si>
  <si>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</si>
  <si>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</si>
  <si>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</si>
  <si>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</si>
  <si>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</si>
  <si>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</si>
  <si>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</si>
  <si>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</si>
  <si>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</si>
  <si>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</si>
  <si>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</si>
  <si>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</si>
  <si>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</si>
  <si>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</si>
  <si>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</si>
  <si>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</si>
  <si>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</si>
  <si>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</si>
  <si>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</si>
  <si>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</si>
  <si>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</si>
  <si>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</si>
  <si>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</si>
  <si>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</si>
  <si>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</si>
  <si>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</si>
  <si>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</si>
  <si>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</si>
  <si>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</si>
  <si>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</si>
  <si>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</si>
  <si>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</si>
  <si>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</si>
  <si>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</si>
  <si>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</si>
  <si>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</si>
  <si>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</si>
  <si>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</si>
  <si>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</si>
  <si>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</si>
  <si>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</si>
  <si>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</si>
  <si>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</si>
  <si>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</si>
  <si>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</si>
  <si>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</si>
  <si>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</si>
  <si>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</si>
  <si>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</si>
  <si>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</si>
  <si>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</si>
  <si>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</si>
  <si>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</si>
  <si>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</si>
  <si>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</si>
  <si>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</si>
  <si>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</si>
  <si>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</si>
  <si>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</si>
  <si>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</si>
  <si>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</si>
  <si>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</si>
  <si>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</si>
  <si>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</si>
  <si>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</si>
  <si>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</si>
  <si>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</si>
  <si>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</si>
  <si>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</si>
  <si>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</si>
  <si>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</si>
  <si>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</si>
  <si>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</si>
  <si>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</si>
  <si>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</si>
  <si>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</si>
  <si>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</si>
  <si>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</si>
  <si>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</si>
  <si>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</si>
  <si>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</si>
  <si>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</si>
  <si>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</si>
  <si>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</si>
  <si>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</si>
  <si>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</si>
  <si>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</si>
  <si>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</si>
  <si>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</si>
  <si>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</si>
  <si>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</si>
  <si>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</si>
  <si>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</si>
  <si>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</si>
  <si>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</si>
  <si>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</si>
  <si>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</si>
  <si>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</si>
  <si>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</si>
  <si>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</si>
  <si>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</si>
  <si>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</si>
  <si>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</si>
  <si>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</si>
  <si>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</si>
  <si>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</si>
  <si>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</si>
  <si>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</si>
  <si>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</si>
  <si>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</si>
  <si>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</si>
  <si>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</si>
  <si>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</si>
  <si>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</si>
  <si>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</si>
  <si>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</si>
  <si>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</si>
  <si>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</si>
  <si>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</si>
  <si>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</si>
  <si>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</si>
  <si>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</si>
  <si>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</si>
  <si>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</si>
  <si>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</si>
  <si>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</si>
  <si>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</si>
  <si>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</si>
  <si>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</si>
  <si>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</si>
  <si>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</si>
  <si>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</si>
  <si>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</si>
  <si>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</si>
  <si>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</si>
  <si>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</si>
  <si>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</si>
  <si>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</si>
  <si>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</si>
  <si>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</si>
  <si>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</si>
  <si>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</si>
  <si>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</si>
  <si>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</si>
  <si>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</si>
  <si>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</si>
  <si>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</si>
  <si>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</si>
  <si>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</si>
  <si>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</si>
  <si>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</si>
  <si>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</si>
  <si>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</si>
  <si>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</si>
  <si>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</si>
  <si>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</si>
  <si>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</si>
  <si>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</si>
  <si>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</si>
  <si>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</si>
  <si>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</si>
  <si>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</si>
  <si>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</si>
  <si>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</si>
  <si>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</si>
  <si>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</si>
  <si>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</si>
  <si>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</si>
  <si>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</si>
  <si>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</si>
  <si>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</si>
  <si>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</si>
  <si>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</si>
  <si>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</si>
  <si>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</si>
  <si>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</si>
  <si>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</si>
  <si>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</si>
  <si>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</si>
  <si>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</si>
  <si>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</si>
  <si>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</si>
  <si>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</si>
  <si>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</si>
  <si>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</si>
  <si>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</si>
  <si>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</si>
  <si>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</si>
  <si>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</si>
  <si>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</si>
  <si>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</si>
  <si>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</si>
  <si>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</si>
  <si>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</si>
  <si>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</si>
  <si>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</si>
  <si>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</si>
  <si>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</si>
  <si>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</si>
  <si>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</si>
  <si>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</si>
  <si>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</si>
  <si>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</si>
  <si>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</si>
  <si>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</si>
  <si>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</si>
  <si>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</si>
  <si>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</si>
  <si>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</si>
  <si>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</si>
  <si>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</si>
  <si>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</si>
  <si>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</si>
  <si>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</si>
  <si>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</si>
  <si>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</si>
  <si>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</si>
  <si>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</si>
  <si>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</si>
  <si>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</si>
  <si>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</si>
  <si>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</si>
  <si>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</si>
  <si>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</si>
  <si>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</si>
  <si>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</si>
  <si>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</si>
  <si>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</si>
  <si>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</si>
  <si>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</si>
  <si>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</si>
  <si>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</si>
  <si>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</si>
  <si>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</si>
  <si>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</si>
  <si>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</si>
  <si>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</si>
  <si>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</si>
  <si>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</si>
  <si>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</si>
  <si>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</si>
  <si>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</si>
  <si>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</si>
  <si>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</si>
  <si>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</si>
  <si>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</si>
  <si>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</si>
  <si>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</si>
  <si>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</si>
  <si>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</si>
  <si>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</si>
  <si>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</si>
  <si>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</si>
  <si>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</si>
  <si>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</si>
  <si>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</si>
  <si>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</si>
  <si>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</si>
  <si>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</si>
  <si>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</si>
  <si>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</si>
  <si>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</si>
  <si>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</si>
  <si>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</si>
  <si>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</si>
  <si>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</si>
  <si>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</si>
  <si>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</si>
  <si>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</si>
  <si>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</si>
  <si>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</si>
  <si>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</si>
  <si>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</si>
  <si>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</si>
  <si>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</si>
  <si>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</si>
  <si>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</si>
  <si>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</si>
  <si>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</si>
  <si>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</si>
  <si>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</si>
  <si>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</si>
  <si>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</si>
  <si>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</si>
  <si>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</si>
  <si>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</si>
  <si>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</si>
  <si>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</si>
  <si>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</si>
  <si>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</si>
  <si>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</si>
  <si>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</si>
  <si>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</si>
  <si>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</si>
  <si>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</si>
  <si>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</si>
  <si>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</si>
  <si>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</si>
  <si>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</si>
  <si>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</si>
  <si>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</si>
  <si>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</si>
  <si>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</si>
  <si>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</si>
  <si>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</si>
  <si>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</si>
  <si>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</si>
  <si>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</si>
  <si>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</si>
  <si>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</si>
  <si>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</si>
  <si>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</si>
  <si>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</si>
  <si>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</si>
  <si>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</si>
  <si>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</si>
  <si>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</si>
  <si>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</si>
  <si>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</si>
  <si>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</si>
  <si>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</si>
  <si>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</si>
  <si>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</si>
  <si>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</si>
  <si>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</si>
  <si>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</si>
  <si>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</si>
  <si>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</si>
  <si>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</si>
  <si>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</si>
  <si>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</si>
  <si>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</si>
  <si>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</si>
  <si>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</si>
  <si>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</si>
  <si>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</si>
  <si>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</si>
  <si>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</si>
  <si>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</si>
  <si>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</si>
  <si>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</si>
  <si>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</si>
  <si>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</si>
  <si>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</si>
  <si>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</si>
  <si>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</si>
  <si>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</si>
  <si>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</si>
  <si>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</si>
  <si>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</si>
  <si>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</si>
  <si>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</si>
  <si>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</si>
  <si>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</si>
  <si>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</si>
  <si>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</si>
  <si>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</si>
  <si>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</si>
  <si>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</si>
  <si>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</si>
  <si>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</si>
  <si>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</si>
  <si>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</si>
  <si>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</si>
  <si>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</si>
  <si>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</si>
  <si>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</si>
  <si>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</si>
  <si>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</si>
  <si>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</si>
  <si>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</si>
  <si>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</si>
  <si>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</si>
  <si>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</si>
  <si>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</si>
  <si>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</si>
  <si>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</si>
  <si>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</si>
  <si>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</si>
  <si>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</si>
  <si>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</si>
  <si>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</si>
  <si>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</si>
  <si>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</si>
  <si>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</si>
  <si>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</si>
  <si>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</si>
  <si>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</si>
  <si>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</si>
  <si>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</si>
  <si>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</si>
  <si>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</si>
  <si>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</si>
  <si>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</si>
  <si>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</si>
  <si>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</si>
  <si>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</si>
  <si>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</si>
  <si>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</si>
  <si>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</si>
  <si>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</si>
  <si>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</si>
  <si>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</si>
  <si>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</si>
  <si>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</si>
  <si>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</si>
  <si>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</si>
  <si>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</si>
  <si>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</si>
  <si>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</si>
  <si>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</si>
  <si>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</si>
  <si>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</si>
  <si>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</si>
  <si>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</si>
  <si>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</si>
  <si>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</si>
  <si>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</si>
  <si>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</si>
  <si>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</si>
  <si>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</si>
  <si>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</si>
  <si>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</si>
  <si>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</si>
  <si>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</si>
  <si>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</si>
  <si>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</si>
  <si>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</si>
  <si>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</si>
  <si>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</si>
  <si>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</si>
  <si>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</si>
  <si>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</si>
  <si>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</si>
  <si>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</si>
  <si>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</si>
  <si>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</si>
  <si>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</si>
  <si>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</si>
  <si>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</si>
  <si>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</si>
  <si>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</si>
  <si>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</si>
  <si>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</si>
  <si>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</si>
  <si>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</si>
  <si>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</si>
  <si>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</si>
  <si>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</si>
  <si>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</si>
  <si>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</si>
  <si>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</si>
  <si>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</si>
  <si>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</si>
  <si>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</si>
  <si>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</si>
  <si>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</si>
  <si>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</si>
  <si>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</si>
  <si>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</si>
  <si>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</si>
  <si>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</si>
  <si>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</si>
  <si>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</si>
  <si>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</si>
  <si>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</si>
  <si>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</si>
  <si>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</si>
  <si>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</si>
  <si>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</si>
  <si>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</si>
  <si>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</si>
  <si>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</si>
  <si>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</si>
  <si>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</si>
  <si>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</si>
  <si>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</si>
  <si>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</si>
  <si>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</si>
  <si>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</si>
  <si>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</si>
  <si>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</si>
  <si>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</si>
  <si>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</si>
  <si>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</si>
  <si>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</si>
  <si>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</si>
  <si>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</si>
  <si>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</si>
  <si>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</si>
  <si>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</si>
  <si>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</si>
  <si>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</si>
  <si>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</si>
  <si>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</si>
  <si>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</si>
  <si>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</si>
  <si>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</si>
  <si>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</si>
  <si>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</si>
  <si>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</si>
  <si>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</si>
  <si>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</si>
  <si>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</si>
  <si>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</si>
  <si>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</si>
  <si>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</si>
  <si>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</si>
  <si>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</si>
  <si>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</si>
  <si>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</si>
  <si>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</si>
  <si>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</si>
  <si>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</si>
  <si>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</si>
  <si>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</si>
  <si>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</si>
  <si>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</si>
  <si>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</si>
  <si>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</si>
  <si>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</si>
  <si>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</si>
  <si>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</si>
  <si>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</si>
  <si>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</si>
  <si>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</si>
  <si>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</si>
  <si>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</si>
  <si>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</si>
  <si>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</si>
  <si>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</si>
  <si>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</si>
  <si>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</si>
  <si>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</si>
  <si>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</si>
  <si>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</si>
  <si>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</si>
  <si>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</si>
  <si>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</si>
  <si>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</si>
  <si>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</si>
  <si>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</si>
  <si>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</si>
  <si>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</si>
  <si>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</si>
  <si>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</si>
  <si>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</si>
  <si>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</si>
  <si>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</si>
  <si>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</si>
  <si>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</si>
  <si>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</si>
  <si>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</si>
  <si>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</si>
  <si>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</si>
  <si>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</si>
  <si>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</si>
  <si>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</si>
  <si>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</si>
  <si>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</si>
  <si>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</si>
  <si>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</si>
  <si>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</si>
  <si>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</si>
  <si>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</si>
  <si>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</si>
  <si>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</si>
  <si>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</si>
  <si>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</si>
  <si>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</si>
  <si>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</si>
  <si>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</si>
  <si>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</si>
  <si>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</si>
  <si>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</si>
  <si>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</si>
  <si>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</si>
  <si>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</si>
  <si>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</si>
  <si>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</si>
  <si>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</si>
  <si>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</si>
  <si>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</si>
  <si>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</si>
  <si>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</si>
  <si>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</si>
  <si>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</si>
  <si>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</si>
  <si>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</si>
  <si>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</si>
  <si>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</si>
  <si>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</si>
  <si>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</si>
  <si>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</si>
  <si>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</si>
  <si>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</si>
  <si>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</si>
  <si>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</si>
  <si>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</si>
  <si>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</si>
  <si>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</si>
  <si>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</si>
  <si>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</si>
  <si>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</si>
  <si>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</si>
  <si>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</si>
  <si>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</si>
  <si>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</si>
  <si>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</si>
  <si>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</si>
  <si>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</si>
  <si>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</si>
  <si>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</si>
  <si>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</si>
  <si>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</si>
  <si>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</si>
  <si>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</si>
  <si>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</si>
  <si>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</si>
  <si>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</si>
  <si>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</si>
  <si>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</si>
  <si>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</si>
  <si>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</si>
  <si>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</si>
  <si>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</si>
  <si>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</si>
  <si>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</si>
  <si>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</si>
  <si>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</si>
  <si>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</si>
  <si>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</si>
  <si>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</si>
  <si>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</si>
  <si>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</si>
  <si>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</si>
  <si>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</si>
  <si>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</si>
  <si>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</si>
  <si>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</si>
  <si>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</si>
  <si>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</si>
  <si>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</si>
  <si>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</si>
  <si>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</si>
  <si>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</si>
  <si>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</si>
  <si>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</si>
  <si>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</si>
  <si>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</si>
  <si>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</si>
  <si>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</si>
  <si>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</si>
  <si>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</si>
  <si>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</si>
  <si>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</si>
  <si>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</si>
  <si>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</si>
  <si>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</si>
  <si>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</si>
  <si>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</si>
  <si>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</si>
  <si>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</si>
  <si>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</si>
  <si>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</si>
  <si>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</si>
  <si>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</si>
  <si>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</si>
  <si>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</si>
  <si>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</si>
  <si>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</si>
  <si>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</si>
  <si>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</si>
  <si>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</si>
  <si>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</si>
  <si>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</si>
  <si>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</si>
  <si>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</si>
  <si>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</si>
  <si>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</si>
  <si>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</si>
  <si>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</si>
  <si>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</si>
  <si>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</si>
  <si>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</si>
  <si>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</si>
  <si>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</si>
  <si>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</si>
  <si>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</si>
  <si>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</si>
  <si>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</si>
  <si>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</si>
  <si>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</si>
  <si>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</si>
  <si>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</si>
  <si>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</si>
  <si>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</si>
  <si>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</si>
  <si>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</si>
  <si>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</si>
  <si>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</si>
  <si>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</si>
  <si>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</si>
  <si>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</si>
  <si>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</si>
  <si>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</si>
  <si>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</si>
  <si>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</si>
  <si>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</si>
  <si>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</si>
  <si>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</si>
  <si>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</si>
  <si>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</si>
  <si>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</si>
  <si>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</si>
  <si>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</si>
  <si>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</si>
  <si>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</si>
  <si>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</si>
  <si>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</si>
  <si>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</si>
  <si>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</si>
  <si>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</si>
  <si>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</si>
  <si>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</si>
  <si>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</si>
  <si>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</si>
  <si>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</si>
  <si>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</si>
  <si>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</si>
  <si>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</si>
  <si>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</si>
  <si>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</si>
  <si>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</si>
  <si>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</si>
  <si>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</si>
  <si>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</si>
  <si>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</si>
  <si>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</si>
  <si>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</si>
  <si>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</si>
  <si>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</si>
  <si>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</si>
  <si>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</si>
  <si>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</si>
  <si>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</si>
  <si>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</si>
  <si>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</si>
  <si>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</si>
  <si>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</si>
  <si>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</si>
  <si>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</si>
  <si>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</si>
  <si>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</si>
  <si>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</si>
  <si>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</si>
  <si>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</si>
  <si>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</si>
  <si>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</si>
  <si>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</si>
  <si>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</si>
  <si>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</si>
  <si>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</si>
  <si>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</si>
  <si>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</si>
  <si>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</si>
  <si>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</si>
  <si>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</si>
  <si>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</si>
  <si>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</si>
  <si>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</si>
  <si>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</si>
  <si>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</si>
  <si>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</si>
  <si>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</si>
  <si>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</si>
  <si>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</si>
  <si>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</si>
  <si>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</si>
  <si>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</si>
  <si>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</si>
  <si>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</si>
  <si>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</si>
  <si>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</si>
  <si>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</si>
  <si>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</si>
  <si>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</si>
  <si>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</si>
  <si>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</si>
  <si>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</si>
  <si>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</si>
  <si>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</si>
  <si>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</si>
  <si>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</si>
  <si>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</si>
  <si>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</si>
  <si>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</si>
  <si>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</si>
  <si>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</si>
  <si>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</si>
  <si>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</si>
  <si>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</si>
  <si>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</si>
  <si>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</si>
  <si>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</si>
  <si>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</si>
  <si>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</si>
  <si>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</si>
  <si>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</si>
  <si>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</si>
  <si>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</si>
  <si>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</si>
  <si>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</si>
  <si>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</si>
  <si>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</si>
  <si>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</si>
  <si>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</si>
  <si>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</si>
  <si>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</si>
  <si>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</si>
  <si>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</si>
  <si>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</si>
  <si>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</si>
  <si>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</si>
  <si>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</si>
  <si>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</si>
  <si>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</si>
  <si>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</si>
  <si>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</si>
  <si>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</si>
  <si>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</si>
  <si>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</si>
  <si>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</si>
  <si>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</si>
  <si>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</si>
  <si>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</si>
  <si>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</si>
  <si>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</si>
  <si>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</si>
  <si>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</si>
  <si>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</si>
  <si>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</si>
  <si>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</si>
  <si>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</si>
  <si>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</si>
  <si>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</si>
  <si>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</si>
  <si>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</si>
  <si>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</si>
  <si>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</si>
  <si>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</si>
  <si>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</si>
  <si>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</si>
  <si>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</si>
  <si>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</si>
  <si>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</si>
  <si>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</si>
  <si>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</si>
  <si>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</si>
  <si>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</si>
  <si>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</si>
  <si>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</si>
  <si>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</si>
  <si>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</si>
  <si>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</si>
  <si>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</si>
  <si>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</si>
  <si>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</si>
  <si>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</si>
  <si>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</si>
  <si>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</si>
  <si>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</si>
  <si>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</si>
  <si>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</si>
  <si>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</si>
  <si>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</si>
  <si>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</si>
  <si>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</si>
  <si>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</si>
  <si>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</si>
  <si>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</si>
  <si>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</si>
  <si>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</si>
  <si>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</si>
  <si>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</si>
  <si>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</si>
  <si>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</si>
  <si>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</si>
  <si>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</si>
  <si>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</si>
  <si>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</si>
  <si>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</si>
  <si>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</si>
  <si>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</si>
  <si>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</si>
  <si>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</si>
  <si>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</si>
  <si>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</si>
  <si>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</si>
  <si>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</si>
  <si>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</si>
  <si>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</si>
  <si>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</si>
  <si>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</si>
  <si>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</si>
  <si>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</si>
  <si>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</si>
  <si>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</si>
  <si>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</si>
  <si>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</si>
  <si>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</si>
  <si>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</si>
  <si>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</si>
  <si>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</si>
  <si>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</si>
  <si>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</si>
  <si>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</si>
  <si>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</si>
  <si>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</si>
  <si>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</si>
  <si>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</si>
  <si>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</si>
  <si>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</si>
  <si>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</si>
  <si>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</si>
  <si>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</si>
  <si>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</si>
  <si>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</si>
  <si>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</si>
  <si>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</si>
  <si>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</si>
  <si>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</si>
  <si>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</si>
  <si>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</si>
  <si>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</si>
  <si>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</si>
  <si>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</si>
  <si>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</si>
  <si>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</si>
  <si>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</si>
  <si>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</si>
  <si>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</si>
  <si>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</si>
  <si>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</si>
  <si>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</si>
  <si>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</si>
  <si>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</si>
  <si>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</si>
  <si>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</si>
  <si>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</si>
  <si>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</si>
  <si>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</si>
  <si>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</si>
  <si>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</si>
  <si>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</si>
  <si>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</si>
  <si>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</si>
  <si>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</si>
  <si>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</si>
  <si>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</si>
  <si>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</si>
  <si>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</si>
  <si>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</si>
  <si>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</si>
  <si>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</si>
  <si>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</si>
  <si>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</si>
  <si>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</si>
  <si>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</si>
  <si>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</si>
  <si>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</si>
  <si>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</si>
  <si>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</si>
  <si>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</si>
  <si>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</si>
  <si>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</si>
  <si>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</si>
  <si>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</si>
  <si>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</si>
  <si>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</si>
  <si>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</si>
  <si>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</si>
  <si>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</si>
  <si>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</si>
  <si>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</si>
  <si>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</si>
  <si>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</si>
  <si>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</si>
  <si>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</si>
  <si>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</si>
  <si>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</si>
  <si>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</si>
  <si>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</si>
  <si>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</si>
  <si>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</si>
  <si>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</si>
  <si>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</si>
  <si>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</si>
  <si>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</si>
  <si>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</si>
  <si>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</si>
  <si>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</si>
  <si>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</si>
  <si>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</si>
  <si>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</si>
  <si>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</si>
  <si>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</si>
  <si>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</si>
  <si>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</si>
  <si>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</si>
  <si>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</si>
  <si>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</si>
  <si>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</si>
  <si>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</si>
  <si>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</si>
  <si>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</si>
  <si>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</si>
  <si>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</si>
  <si>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</si>
  <si>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</si>
  <si>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</si>
  <si>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</si>
  <si>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</si>
  <si>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</si>
  <si>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</si>
  <si>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</si>
  <si>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</si>
  <si>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</si>
  <si>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</si>
  <si>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</si>
  <si>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</si>
  <si>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</si>
  <si>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</si>
  <si>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</si>
  <si>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</si>
  <si>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</si>
  <si>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</si>
  <si>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</si>
  <si>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</si>
  <si>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</si>
  <si>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</si>
  <si>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</si>
  <si>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</si>
  <si>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</si>
  <si>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</si>
  <si>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</si>
  <si>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</si>
  <si>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</si>
  <si>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</si>
  <si>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</si>
  <si>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</si>
  <si>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</si>
  <si>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</si>
  <si>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</si>
  <si>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</si>
  <si>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</si>
  <si>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</si>
  <si>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</si>
  <si>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</si>
  <si>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</si>
  <si>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</si>
  <si>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</si>
  <si>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</si>
  <si>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</si>
  <si>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</si>
  <si>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</si>
  <si>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</si>
  <si>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</si>
  <si>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</si>
  <si>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</si>
  <si>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</si>
  <si>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</si>
  <si>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</si>
  <si>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</si>
  <si>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</si>
  <si>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</si>
  <si>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</si>
  <si>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</si>
  <si>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</si>
  <si>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</si>
  <si>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</si>
  <si>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</si>
  <si>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</si>
  <si>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</si>
  <si>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</si>
  <si>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</si>
  <si>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</si>
  <si>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</si>
  <si>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</si>
  <si>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</si>
  <si>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</si>
  <si>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</si>
  <si>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</si>
  <si>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</si>
  <si>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</si>
  <si>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</si>
  <si>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</si>
  <si>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</si>
  <si>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</si>
  <si>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</si>
  <si>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</si>
  <si>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</si>
  <si>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</si>
  <si>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</si>
  <si>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</si>
  <si>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</si>
  <si>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</si>
  <si>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</si>
  <si>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</si>
  <si>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</si>
  <si>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</si>
  <si>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</si>
  <si>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</si>
  <si>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</si>
  <si>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</si>
  <si>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</si>
  <si>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</si>
  <si>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</si>
  <si>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</si>
  <si>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</si>
  <si>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</si>
  <si>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</si>
  <si>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</si>
  <si>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</si>
  <si>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</si>
  <si>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</si>
  <si>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</si>
  <si>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</si>
  <si>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</si>
  <si>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</si>
  <si>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</si>
  <si>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</si>
  <si>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</si>
  <si>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</si>
  <si>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</si>
  <si>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</si>
  <si>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</si>
  <si>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</si>
  <si>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</si>
  <si>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</si>
  <si>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</si>
  <si>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</si>
  <si>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</si>
  <si>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</si>
  <si>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</si>
  <si>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</si>
  <si>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</si>
  <si>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</si>
  <si>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</si>
  <si>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</si>
  <si>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</si>
  <si>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</si>
  <si>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</si>
  <si>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</si>
  <si>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</si>
  <si>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</si>
  <si>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</si>
  <si>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</si>
  <si>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</si>
  <si>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</si>
  <si>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</si>
  <si>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</si>
  <si>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</si>
  <si>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</si>
  <si>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</si>
  <si>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</si>
  <si>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</si>
  <si>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</si>
  <si>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</si>
  <si>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</si>
  <si>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</si>
  <si>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</si>
  <si>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</si>
  <si>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</si>
  <si>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</si>
  <si>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</si>
  <si>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</si>
  <si>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</si>
  <si>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</si>
  <si>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</si>
  <si>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</si>
  <si>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</si>
  <si>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</si>
  <si>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</si>
  <si>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</si>
  <si>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</si>
  <si>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</si>
  <si>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</si>
  <si>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</si>
  <si>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</si>
  <si>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</si>
  <si>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</si>
  <si>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</si>
  <si>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</si>
  <si>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</si>
  <si>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</si>
  <si>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</si>
  <si>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</si>
  <si>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</si>
  <si>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</si>
  <si>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</si>
  <si>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</si>
  <si>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</si>
  <si>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</si>
  <si>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</si>
  <si>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</si>
  <si>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</si>
  <si>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</si>
  <si>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</si>
  <si>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</si>
  <si>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</si>
  <si>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</si>
  <si>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</si>
  <si>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</si>
  <si>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</si>
  <si>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</si>
  <si>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</si>
  <si>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</si>
  <si>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</si>
  <si>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</si>
  <si>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</si>
  <si>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</si>
  <si>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</si>
  <si>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</si>
  <si>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</si>
  <si>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</si>
  <si>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</si>
  <si>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</si>
  <si>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</si>
  <si>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</si>
  <si>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</si>
  <si>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</si>
  <si>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</si>
  <si>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</si>
  <si>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</si>
  <si>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</si>
  <si>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</si>
  <si>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</si>
  <si>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</si>
  <si>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</si>
  <si>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</si>
  <si>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</si>
  <si>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</si>
  <si>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</si>
  <si>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</si>
  <si>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</si>
  <si>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</si>
  <si>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</si>
  <si>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</si>
  <si>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</si>
  <si>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</si>
  <si>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</si>
  <si>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</si>
  <si>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</si>
  <si>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</si>
  <si>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</si>
  <si>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</si>
  <si>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</si>
  <si>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</si>
  <si>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</si>
  <si>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</si>
  <si>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</si>
  <si>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</si>
  <si>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</si>
  <si>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</si>
  <si>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</si>
  <si>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</si>
  <si>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</si>
  <si>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</si>
  <si>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</si>
  <si>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</si>
  <si>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</si>
  <si>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</si>
  <si>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</si>
  <si>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</si>
  <si>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</si>
  <si>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</si>
  <si>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</si>
  <si>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</si>
  <si>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</si>
  <si>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</si>
  <si>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</si>
  <si>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</si>
  <si>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</si>
  <si>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</si>
  <si>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</si>
  <si>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</si>
  <si>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</si>
  <si>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</si>
  <si>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</si>
  <si>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</si>
  <si>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</si>
  <si>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</si>
  <si>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</si>
  <si>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</si>
  <si>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</si>
  <si>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</si>
  <si>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</si>
  <si>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</si>
  <si>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</si>
  <si>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</si>
  <si>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</si>
  <si>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</si>
  <si>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</si>
  <si>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</si>
  <si>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</si>
  <si>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</si>
  <si>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</si>
  <si>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</si>
  <si>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</si>
  <si>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</si>
  <si>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</si>
  <si>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</si>
  <si>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</si>
  <si>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</si>
  <si>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</si>
  <si>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</si>
  <si>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</si>
  <si>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</si>
  <si>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</si>
  <si>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</si>
  <si>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</si>
  <si>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</si>
  <si>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</si>
  <si>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</si>
  <si>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</si>
  <si>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</si>
  <si>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</si>
  <si>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</si>
  <si>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</si>
  <si>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</si>
  <si>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</si>
  <si>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</si>
  <si>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</si>
  <si>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</si>
  <si>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</si>
  <si>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</si>
  <si>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</si>
  <si>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</si>
  <si>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</si>
  <si>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</si>
  <si>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</si>
  <si>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</si>
  <si>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</si>
  <si>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</si>
  <si>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</si>
  <si>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</si>
  <si>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</si>
  <si>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</si>
  <si>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</si>
  <si>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</si>
  <si>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</si>
  <si>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</si>
  <si>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</si>
  <si>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</si>
  <si>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</si>
  <si>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</si>
  <si>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</si>
  <si>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</si>
  <si>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</si>
  <si>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</si>
  <si>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</si>
  <si>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</si>
  <si>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</si>
  <si>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</si>
  <si>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</si>
  <si>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</si>
  <si>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</si>
  <si>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</si>
  <si>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</si>
  <si>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</si>
  <si>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</si>
  <si>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</si>
  <si>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</si>
  <si>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</si>
  <si>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</si>
  <si>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</si>
  <si>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</si>
  <si>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</si>
  <si>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</si>
  <si>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</si>
  <si>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</si>
  <si>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</si>
  <si>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</si>
  <si>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</si>
  <si>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</si>
  <si>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</si>
  <si>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</si>
  <si>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</si>
  <si>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</si>
  <si>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</si>
  <si>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</si>
  <si>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</si>
  <si>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</si>
  <si>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</si>
  <si>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</si>
  <si>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</si>
  <si>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</si>
  <si>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</si>
  <si>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</si>
  <si>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</si>
  <si>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</si>
  <si>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</si>
  <si>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</si>
  <si>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</si>
  <si>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</si>
  <si>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</si>
  <si>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</si>
  <si>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</si>
  <si>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</si>
  <si>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</si>
  <si>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</si>
  <si>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</si>
  <si>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</si>
  <si>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</si>
  <si>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</si>
  <si>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</si>
  <si>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</si>
  <si>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</si>
  <si>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</si>
  <si>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</si>
  <si>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</si>
  <si>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</si>
  <si>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</si>
  <si>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</si>
  <si>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</si>
  <si>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</si>
  <si>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</si>
  <si>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</si>
  <si>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</si>
  <si>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</si>
  <si>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</si>
  <si>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</si>
  <si>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</si>
  <si>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</si>
  <si>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</si>
  <si>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</si>
  <si>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</si>
  <si>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</si>
  <si>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</si>
  <si>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</si>
  <si>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</si>
  <si>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</si>
  <si>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</si>
  <si>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</si>
  <si>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</si>
  <si>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</si>
  <si>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</si>
  <si>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</si>
  <si>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</si>
  <si>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</si>
  <si>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</si>
  <si>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</si>
  <si>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</si>
  <si>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</si>
  <si>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</si>
  <si>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</si>
  <si>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</si>
  <si>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</si>
  <si>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</si>
  <si>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</si>
  <si>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</si>
  <si>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</si>
  <si>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</si>
  <si>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</si>
  <si>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</si>
  <si>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</si>
  <si>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</si>
  <si>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</si>
  <si>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</si>
  <si>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</si>
  <si>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</si>
  <si>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</si>
  <si>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</si>
  <si>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</si>
  <si>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</si>
  <si>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</si>
  <si>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</si>
  <si>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</si>
  <si>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</si>
  <si>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</si>
  <si>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</si>
  <si>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</si>
  <si>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</si>
  <si>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</si>
  <si>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</si>
  <si>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</si>
  <si>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</si>
  <si>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</si>
  <si>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</si>
  <si>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</si>
  <si>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</si>
  <si>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</si>
  <si>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</si>
  <si>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</si>
  <si>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</si>
  <si>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</si>
  <si>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</si>
  <si>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</si>
  <si>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</si>
  <si>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</si>
  <si>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</si>
  <si>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</si>
  <si>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</si>
  <si>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</si>
  <si>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</si>
  <si>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</si>
  <si>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</si>
  <si>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</si>
  <si>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</si>
  <si>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</si>
  <si>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</si>
  <si>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</si>
  <si>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</si>
  <si>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</si>
  <si>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</si>
  <si>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</si>
  <si>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</si>
  <si>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</si>
  <si>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</si>
  <si>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</si>
  <si>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</si>
  <si>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</si>
  <si>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</si>
  <si>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</si>
  <si>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</si>
  <si>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</si>
  <si>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</si>
  <si>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</si>
  <si>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</si>
  <si>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</si>
  <si>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</si>
  <si>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</si>
  <si>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</si>
  <si>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</si>
  <si>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</si>
  <si>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</si>
  <si>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</si>
  <si>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</si>
  <si>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</si>
  <si>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</si>
  <si>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</si>
  <si>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</si>
  <si>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</si>
  <si>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</si>
  <si>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</si>
  <si>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</si>
  <si>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</si>
  <si>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</si>
  <si>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</si>
  <si>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</si>
  <si>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</si>
  <si>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</si>
  <si>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</si>
  <si>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</si>
  <si>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</si>
  <si>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</si>
  <si>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</si>
  <si>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</si>
  <si>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</si>
  <si>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</si>
  <si>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</si>
  <si>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</si>
  <si>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</si>
  <si>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</si>
  <si>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</si>
  <si>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</si>
  <si>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</si>
  <si>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</si>
  <si>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</si>
  <si>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</si>
  <si>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</si>
  <si>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</si>
  <si>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</si>
  <si>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</si>
  <si>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</si>
  <si>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</si>
  <si>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</si>
  <si>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</si>
  <si>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</si>
  <si>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</si>
  <si>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</si>
  <si>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</si>
  <si>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</si>
  <si>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</si>
  <si>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</si>
  <si>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</si>
  <si>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</si>
  <si>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</si>
  <si>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</si>
  <si>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</si>
  <si>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</si>
  <si>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</si>
  <si>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</si>
  <si>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</si>
  <si>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</si>
  <si>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</si>
  <si>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</si>
  <si>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</si>
  <si>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</si>
  <si>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</si>
  <si>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</si>
  <si>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</si>
  <si>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</si>
  <si>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</si>
  <si>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</si>
  <si>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</si>
  <si>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</si>
  <si>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</si>
  <si>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</si>
  <si>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</si>
  <si>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</si>
  <si>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</si>
  <si>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</si>
  <si>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</si>
  <si>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</si>
  <si>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</si>
  <si>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</si>
  <si>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</si>
  <si>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</si>
  <si>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</si>
  <si>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</si>
  <si>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</si>
  <si>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</si>
  <si>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</si>
  <si>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</si>
  <si>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</si>
  <si>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</si>
  <si>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</si>
  <si>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</si>
  <si>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</si>
  <si>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</si>
  <si>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</si>
  <si>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</si>
  <si>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</si>
  <si>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</si>
  <si>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</si>
  <si>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</si>
  <si>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</si>
  <si>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</si>
  <si>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</si>
  <si>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</si>
  <si>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</si>
  <si>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</si>
  <si>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</si>
  <si>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</si>
  <si>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</si>
  <si>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</si>
  <si>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</si>
  <si>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</si>
  <si>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</si>
  <si>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</si>
  <si>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</si>
  <si>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</si>
  <si>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</si>
  <si>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</si>
  <si>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</si>
  <si>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</si>
  <si>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</si>
  <si>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</si>
  <si>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</si>
  <si>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</si>
  <si>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</si>
  <si>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</si>
  <si>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</si>
  <si>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</si>
  <si>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</si>
  <si>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</si>
  <si>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</si>
  <si>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</si>
  <si>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</si>
  <si>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</si>
  <si>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</si>
  <si>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</si>
  <si>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</si>
  <si>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</si>
  <si>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</si>
  <si>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</si>
  <si>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</si>
  <si>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</si>
  <si>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</si>
  <si>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</si>
  <si>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</si>
  <si>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</si>
  <si>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</si>
  <si>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</si>
  <si>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</si>
  <si>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</si>
  <si>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</si>
  <si>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</si>
  <si>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</si>
  <si>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</si>
  <si>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</si>
  <si>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</si>
  <si>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</si>
  <si>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</si>
  <si>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</si>
  <si>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</si>
  <si>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</si>
  <si>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</si>
  <si>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</si>
  <si>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</si>
  <si>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</si>
  <si>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</si>
  <si>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</si>
  <si>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</si>
  <si>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</si>
  <si>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</si>
  <si>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</si>
  <si>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</si>
  <si>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</si>
  <si>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</si>
  <si>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</si>
  <si>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</si>
  <si>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</si>
  <si>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</si>
  <si>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</si>
  <si>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</si>
  <si>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</si>
  <si>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</si>
  <si>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</si>
  <si>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</si>
  <si>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</si>
  <si>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</si>
  <si>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</si>
  <si>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</si>
  <si>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</si>
  <si>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</si>
  <si>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</si>
  <si>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</si>
  <si>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</si>
  <si>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</si>
  <si>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</si>
  <si>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</si>
  <si>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</si>
  <si>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</si>
  <si>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</si>
  <si>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</si>
  <si>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</si>
  <si>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</si>
  <si>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</si>
  <si>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</si>
  <si>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</si>
  <si>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</si>
  <si>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</si>
  <si>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</si>
  <si>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</si>
  <si>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</si>
  <si>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</si>
  <si>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</si>
  <si>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</si>
  <si>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</si>
  <si>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</si>
  <si>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</si>
  <si>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</si>
  <si>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</si>
  <si>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</si>
  <si>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</si>
  <si>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</si>
  <si>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</si>
  <si>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</si>
  <si>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</si>
  <si>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</si>
  <si>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</si>
  <si>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</si>
  <si>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</si>
  <si>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</si>
  <si>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</si>
  <si>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</si>
  <si>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</si>
  <si>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</si>
  <si>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</si>
  <si>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</si>
  <si>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</si>
  <si>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</si>
  <si>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</si>
  <si>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</si>
  <si>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</si>
  <si>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</si>
  <si>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</si>
  <si>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</si>
  <si>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</si>
  <si>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</si>
  <si>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</si>
  <si>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</si>
  <si>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</si>
  <si>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</si>
  <si>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</si>
  <si>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</si>
  <si>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</si>
  <si>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</si>
  <si>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</si>
  <si>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</si>
  <si>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</si>
  <si>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</si>
  <si>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</si>
  <si>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</si>
  <si>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</si>
  <si>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</si>
  <si>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</si>
  <si>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</si>
  <si>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</si>
  <si>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</si>
  <si>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</si>
  <si>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</si>
  <si>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</si>
  <si>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</si>
  <si>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</si>
  <si>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</si>
  <si>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</si>
  <si>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</si>
  <si>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</si>
  <si>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</si>
  <si>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</si>
  <si>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</si>
  <si>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</si>
  <si>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</si>
  <si>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</si>
  <si>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</si>
  <si>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</si>
  <si>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</si>
  <si>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</si>
  <si>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</si>
  <si>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</si>
  <si>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</si>
  <si>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</si>
  <si>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</si>
  <si>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</si>
  <si>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</si>
  <si>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</si>
  <si>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</si>
  <si>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</si>
  <si>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</si>
  <si>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</si>
  <si>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</si>
  <si>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</si>
  <si>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</si>
  <si>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</si>
  <si>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</si>
  <si>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</si>
  <si>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</si>
  <si>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</si>
  <si>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</si>
  <si>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</si>
  <si>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</si>
  <si>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</si>
  <si>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</si>
  <si>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</si>
  <si>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</si>
  <si>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</si>
  <si>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</si>
  <si>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</si>
  <si>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</si>
  <si>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</si>
  <si>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</si>
  <si>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</si>
  <si>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</si>
  <si>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</si>
  <si>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</si>
  <si>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</si>
  <si>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</si>
  <si>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</si>
  <si>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</si>
  <si>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</si>
  <si>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</si>
  <si>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</si>
  <si>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</si>
  <si>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</si>
  <si>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</si>
  <si>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</si>
  <si>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</si>
  <si>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</si>
  <si>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</si>
  <si>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</si>
  <si>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</si>
  <si>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</si>
  <si>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</si>
  <si>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</si>
  <si>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</si>
  <si>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</si>
  <si>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</si>
  <si>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</si>
  <si>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</si>
  <si>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</si>
  <si>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</si>
  <si>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</si>
  <si>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</si>
  <si>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</si>
  <si>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</si>
  <si>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</si>
  <si>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</si>
  <si>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</si>
  <si>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</si>
  <si>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</si>
  <si>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</si>
  <si>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</si>
  <si>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</si>
  <si>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</si>
  <si>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</si>
  <si>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</si>
  <si>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</si>
  <si>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</si>
  <si>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</si>
  <si>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</si>
  <si>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</si>
  <si>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</si>
  <si>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</si>
  <si>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</si>
  <si>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</si>
  <si>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</si>
  <si>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</si>
  <si>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</si>
  <si>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</si>
  <si>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</si>
  <si>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</si>
  <si>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</si>
  <si>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</si>
  <si>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</si>
  <si>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</si>
  <si>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</si>
  <si>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</si>
  <si>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</si>
  <si>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</si>
  <si>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</si>
  <si>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</si>
  <si>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</si>
  <si>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</si>
  <si>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</si>
  <si>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</si>
  <si>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</si>
  <si>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</si>
  <si>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</si>
  <si>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</si>
  <si>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</si>
  <si>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</si>
  <si>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</si>
  <si>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</si>
  <si>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</si>
  <si>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</si>
  <si>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</si>
  <si>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</si>
  <si>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</si>
  <si>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</si>
  <si>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</si>
  <si>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</si>
  <si>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</si>
  <si>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</si>
  <si>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</si>
  <si>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</si>
  <si>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</si>
  <si>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</si>
  <si>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</si>
  <si>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</si>
  <si>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</si>
  <si>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</si>
  <si>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</si>
  <si>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</si>
  <si>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</si>
  <si>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</si>
  <si>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</si>
  <si>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</si>
  <si>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</si>
  <si>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</si>
  <si>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</si>
  <si>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</si>
  <si>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</si>
  <si>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</si>
  <si>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</si>
  <si>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</si>
  <si>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</si>
  <si>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</si>
  <si>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</si>
  <si>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</si>
  <si>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</si>
  <si>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</si>
  <si>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</si>
  <si>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</si>
  <si>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</si>
  <si>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</si>
  <si>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</si>
  <si>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</si>
  <si>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</si>
  <si>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</si>
  <si>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</si>
  <si>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</si>
  <si>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</si>
  <si>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</si>
  <si>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</si>
  <si>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</si>
  <si>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</si>
  <si>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</si>
  <si>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</si>
  <si>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</si>
  <si>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</si>
  <si>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</si>
  <si>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</si>
  <si>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</si>
  <si>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</si>
  <si>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</si>
  <si>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</si>
  <si>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</si>
  <si>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</si>
  <si>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</si>
  <si>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</si>
  <si>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</si>
  <si>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</si>
  <si>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</si>
  <si>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</si>
  <si>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</si>
  <si>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</si>
  <si>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</si>
  <si>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</si>
  <si>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</si>
  <si>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</si>
  <si>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</si>
  <si>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</si>
  <si>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</si>
  <si>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</si>
  <si>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</si>
  <si>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</si>
  <si>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</si>
  <si>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</si>
  <si>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</si>
  <si>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</si>
  <si>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</si>
  <si>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</si>
  <si>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</si>
  <si>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</si>
  <si>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</si>
  <si>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</si>
  <si>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</si>
  <si>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</si>
  <si>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</si>
  <si>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</si>
  <si>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</si>
  <si>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</si>
  <si>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</si>
  <si>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</si>
  <si>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</si>
  <si>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</si>
  <si>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</si>
  <si>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</si>
  <si>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</si>
  <si>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</si>
  <si>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</si>
  <si>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</si>
  <si>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</si>
  <si>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</si>
  <si>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</si>
  <si>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</si>
  <si>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</si>
  <si>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</si>
  <si>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</si>
  <si>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</si>
  <si>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</si>
  <si>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</si>
  <si>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</si>
  <si>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</si>
  <si>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</si>
  <si>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</si>
  <si>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</si>
  <si>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</si>
  <si>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</si>
  <si>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</si>
  <si>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</si>
  <si>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</si>
  <si>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</si>
  <si>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</si>
  <si>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</si>
  <si>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</si>
  <si>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</si>
  <si>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</si>
  <si>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</si>
  <si>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</si>
  <si>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</si>
  <si>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</si>
  <si>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</si>
  <si>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</si>
  <si>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</si>
  <si>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</si>
  <si>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</si>
  <si>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</si>
  <si>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</si>
  <si>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</si>
  <si>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</si>
  <si>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</si>
  <si>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</si>
  <si>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</si>
  <si>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</si>
  <si>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</si>
  <si>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</si>
  <si>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</si>
  <si>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</si>
  <si>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</si>
  <si>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</si>
  <si>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</si>
  <si>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</si>
  <si>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</si>
  <si>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</si>
  <si>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</si>
  <si>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</si>
  <si>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</si>
  <si>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</si>
  <si>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</si>
  <si>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</si>
  <si>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</si>
  <si>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</si>
  <si>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</si>
  <si>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</si>
  <si>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</si>
  <si>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</si>
  <si>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</si>
  <si>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</si>
  <si>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</si>
  <si>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</si>
  <si>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</si>
  <si>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</si>
  <si>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</si>
  <si>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</si>
  <si>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</si>
  <si>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</si>
  <si>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</si>
  <si>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</si>
  <si>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</si>
  <si>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</si>
  <si>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</si>
  <si>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</si>
  <si>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</si>
  <si>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</si>
  <si>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</si>
  <si>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</si>
  <si>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</si>
  <si>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</si>
  <si>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</si>
  <si>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</si>
  <si>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</si>
  <si>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</si>
  <si>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</si>
  <si>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</si>
  <si>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</si>
  <si>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</si>
  <si>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</si>
  <si>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</si>
  <si>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</si>
  <si>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</si>
  <si>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</si>
  <si>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</si>
  <si>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</si>
  <si>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</si>
  <si>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</si>
  <si>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</si>
  <si>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</si>
  <si>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</si>
  <si>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</si>
  <si>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</si>
  <si>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</si>
  <si>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</si>
  <si>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</si>
  <si>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</si>
  <si>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</si>
  <si>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</si>
  <si>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</si>
  <si>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</si>
  <si>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</si>
  <si>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</si>
  <si>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</si>
  <si>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</si>
  <si>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</si>
  <si>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</si>
  <si>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</si>
  <si>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</si>
  <si>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</si>
  <si>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</si>
  <si>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</si>
  <si>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</si>
  <si>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</si>
  <si>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</si>
  <si>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</si>
  <si>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</si>
  <si>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</si>
  <si>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</si>
  <si>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</si>
  <si>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</si>
  <si>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</si>
  <si>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</si>
  <si>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</si>
  <si>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</si>
  <si>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</si>
  <si>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</si>
  <si>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</si>
  <si>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</si>
  <si>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</si>
  <si>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</si>
  <si>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</si>
  <si>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</si>
  <si>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</si>
  <si>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</si>
  <si>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</si>
  <si>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</si>
  <si>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</si>
  <si>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</si>
  <si>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</si>
  <si>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</si>
  <si>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</si>
  <si>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</si>
  <si>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</si>
  <si>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</si>
  <si>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</si>
  <si>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</si>
  <si>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</si>
  <si>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</si>
  <si>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</si>
  <si>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</si>
  <si>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</si>
  <si>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</si>
  <si>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</si>
  <si>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</si>
  <si>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</si>
  <si>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</si>
  <si>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</si>
  <si>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</si>
  <si>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</si>
  <si>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</si>
  <si>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</si>
  <si>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</si>
  <si>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</si>
  <si>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</si>
  <si>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</si>
  <si>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</si>
  <si>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</si>
  <si>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</si>
  <si>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</si>
  <si>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</si>
  <si>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</si>
  <si>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</si>
  <si>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</si>
  <si>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</si>
  <si>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</si>
  <si>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</si>
  <si>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</si>
  <si>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</si>
  <si>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</si>
  <si>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</si>
  <si>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</si>
  <si>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</si>
  <si>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</si>
  <si>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</si>
  <si>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</si>
  <si>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</si>
  <si>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</si>
  <si>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</si>
  <si>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</si>
  <si>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</si>
  <si>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</si>
  <si>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</si>
  <si>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</si>
  <si>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</si>
  <si>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</si>
  <si>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</si>
  <si>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</si>
  <si>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</si>
  <si>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</si>
  <si>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</si>
  <si>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</si>
  <si>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</si>
  <si>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</si>
  <si>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</si>
  <si>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</si>
  <si>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</si>
  <si>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</si>
  <si>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</si>
  <si>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</si>
  <si>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</si>
  <si>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</si>
  <si>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</si>
  <si>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</si>
  <si>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</si>
  <si>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</si>
  <si>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</si>
  <si>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</si>
  <si>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</si>
  <si>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</si>
  <si>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</si>
  <si>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</si>
  <si>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</si>
  <si>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</si>
  <si>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</si>
  <si>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</si>
  <si>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</si>
  <si>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</si>
  <si>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</si>
  <si>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</si>
  <si>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</si>
  <si>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</si>
  <si>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</si>
  <si>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</si>
  <si>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</si>
  <si>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</si>
  <si>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</si>
  <si>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</si>
  <si>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</si>
  <si>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</si>
  <si>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</si>
  <si>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</si>
  <si>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</si>
  <si>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</si>
  <si>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</si>
  <si>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</si>
  <si>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</si>
  <si>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</si>
  <si>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</si>
  <si>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</si>
  <si>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</si>
  <si>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</si>
  <si>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</si>
  <si>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</si>
  <si>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</si>
  <si>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</si>
  <si>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</si>
  <si>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</si>
  <si>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</si>
  <si>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</si>
  <si>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</si>
  <si>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</si>
  <si>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</si>
  <si>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</si>
  <si>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</si>
  <si>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</si>
  <si>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</si>
  <si>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</si>
  <si>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</si>
  <si>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</si>
  <si>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</si>
  <si>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</si>
  <si>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</si>
  <si>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</si>
  <si>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</si>
  <si>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</si>
  <si>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</si>
  <si>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</si>
  <si>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</si>
  <si>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</si>
  <si>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</si>
  <si>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</si>
  <si>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</si>
  <si>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</si>
  <si>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</si>
  <si>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</si>
  <si>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</si>
  <si>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</si>
  <si>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</si>
  <si>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</si>
  <si>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</si>
  <si>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</si>
  <si>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</si>
  <si>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</si>
  <si>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</si>
  <si>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</si>
  <si>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</si>
  <si>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</si>
  <si>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</si>
  <si>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</si>
  <si>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</si>
  <si>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</si>
  <si>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</si>
  <si>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</si>
  <si>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</si>
  <si>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</si>
  <si>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</si>
  <si>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</si>
  <si>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</si>
  <si>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</si>
  <si>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</si>
  <si>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</si>
  <si>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</si>
  <si>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</si>
  <si>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</si>
  <si>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</si>
  <si>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</si>
  <si>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</si>
  <si>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</si>
  <si>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</si>
  <si>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</si>
  <si>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</si>
  <si>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</si>
  <si>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</si>
  <si>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</si>
  <si>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</si>
  <si>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</si>
  <si>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</si>
  <si>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</si>
  <si>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</si>
  <si>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</si>
  <si>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</si>
  <si>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</si>
  <si>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</si>
  <si>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</si>
  <si>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</si>
  <si>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</si>
  <si>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</si>
  <si>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</si>
  <si>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</si>
  <si>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</si>
  <si>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</si>
  <si>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</si>
  <si>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</si>
  <si>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</si>
  <si>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</si>
  <si>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</si>
  <si>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</si>
  <si>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</si>
  <si>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</si>
  <si>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</si>
  <si>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</si>
  <si>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</si>
  <si>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</si>
  <si>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</si>
  <si>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</si>
  <si>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</si>
  <si>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</si>
  <si>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</si>
  <si>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</si>
  <si>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</si>
  <si>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</si>
  <si>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</si>
  <si>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</si>
  <si>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</si>
  <si>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</si>
  <si>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</si>
  <si>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</si>
  <si>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</si>
  <si>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</si>
  <si>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</si>
  <si>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</si>
  <si>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</si>
  <si>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</si>
  <si>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</si>
  <si>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</si>
  <si>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</si>
  <si>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</si>
  <si>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</si>
  <si>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</si>
  <si>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</si>
  <si>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</si>
  <si>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</si>
  <si>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</si>
  <si>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</si>
  <si>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</si>
  <si>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</si>
  <si>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</si>
  <si>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</si>
  <si>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</si>
  <si>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</si>
  <si>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</si>
  <si>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</si>
  <si>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</si>
  <si>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</si>
  <si>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</si>
  <si>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</si>
  <si>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</si>
  <si>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</si>
  <si>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</si>
  <si>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</si>
  <si>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</si>
  <si>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</si>
  <si>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</si>
  <si>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</si>
  <si>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</si>
  <si>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</si>
  <si>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</si>
  <si>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</si>
  <si>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</si>
  <si>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</si>
  <si>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</si>
  <si>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</si>
  <si>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</si>
  <si>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</si>
  <si>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</si>
  <si>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</si>
  <si>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</si>
  <si>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</si>
  <si>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</si>
  <si>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</si>
  <si>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</si>
  <si>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</si>
  <si>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</si>
  <si>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</si>
  <si>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</si>
  <si>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</si>
  <si>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</si>
  <si>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</si>
  <si>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</si>
  <si>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</si>
  <si>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</si>
  <si>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</si>
  <si>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</si>
  <si>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</si>
  <si>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</si>
  <si>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</si>
  <si>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</si>
  <si>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</si>
  <si>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</si>
  <si>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</si>
  <si>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</si>
  <si>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</si>
  <si>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</si>
  <si>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</si>
  <si>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</si>
  <si>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</si>
  <si>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</si>
  <si>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</si>
  <si>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</si>
  <si>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</si>
  <si>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</si>
  <si>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</si>
  <si>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</si>
  <si>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</si>
  <si>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</si>
  <si>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</si>
  <si>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</si>
  <si>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</si>
  <si>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</si>
  <si>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</si>
  <si>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</si>
  <si>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</si>
  <si>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</si>
  <si>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</si>
  <si>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</si>
  <si>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</si>
  <si>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</si>
  <si>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</si>
  <si>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</si>
  <si>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</si>
  <si>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</si>
  <si>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</si>
  <si>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</si>
  <si>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</si>
  <si>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</si>
  <si>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</si>
  <si>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</si>
  <si>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</si>
  <si>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</si>
  <si>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</si>
  <si>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</si>
  <si>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</si>
  <si>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</si>
  <si>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</si>
  <si>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</si>
  <si>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</si>
  <si>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</si>
  <si>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</si>
  <si>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</si>
  <si>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</si>
  <si>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</si>
  <si>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</si>
  <si>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</si>
  <si>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</si>
  <si>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</si>
  <si>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</si>
  <si>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</si>
  <si>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</si>
  <si>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</si>
  <si>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</si>
  <si>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</si>
  <si>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</si>
  <si>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</si>
  <si>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</si>
  <si>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</si>
  <si>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</si>
  <si>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</si>
  <si>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</si>
  <si>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</si>
  <si>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</si>
  <si>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</si>
  <si>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</si>
  <si>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</si>
  <si>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</si>
  <si>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</si>
  <si>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</si>
  <si>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</si>
  <si>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</si>
  <si>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</si>
  <si>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</si>
  <si>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</si>
  <si>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</si>
  <si>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</si>
  <si>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</si>
  <si>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</si>
  <si>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</si>
  <si>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</si>
  <si>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</si>
  <si>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</si>
  <si>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</si>
  <si>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</si>
  <si>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</si>
  <si>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</si>
  <si>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</si>
  <si>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</si>
  <si>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</si>
  <si>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</si>
  <si>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</si>
  <si>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</si>
  <si>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</si>
  <si>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</si>
  <si>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</si>
  <si>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</si>
  <si>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</si>
  <si>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</si>
  <si>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</si>
  <si>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</si>
  <si>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</si>
  <si>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</si>
  <si>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</si>
  <si>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</si>
  <si>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</si>
  <si>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</si>
  <si>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</si>
  <si>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</si>
  <si>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</si>
  <si>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</si>
  <si>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</si>
  <si>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</si>
  <si>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</si>
  <si>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</si>
  <si>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</si>
  <si>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</si>
  <si>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</si>
  <si>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</si>
  <si>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</si>
  <si>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</si>
  <si>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</si>
  <si>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</si>
  <si>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</si>
  <si>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</si>
  <si>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</si>
  <si>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</si>
  <si>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</si>
  <si>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</si>
  <si>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</si>
  <si>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</si>
  <si>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</si>
  <si>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</si>
  <si>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</si>
  <si>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</si>
  <si>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</si>
  <si>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</si>
  <si>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</si>
  <si>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</si>
  <si>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</si>
  <si>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</si>
  <si>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</si>
  <si>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</si>
  <si>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</si>
  <si>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</si>
  <si>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</si>
  <si>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</si>
  <si>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</si>
  <si>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</si>
  <si>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</si>
  <si>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</si>
  <si>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</si>
  <si>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</si>
  <si>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</si>
  <si>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</si>
  <si>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</si>
  <si>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</si>
  <si>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</si>
  <si>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</si>
  <si>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</si>
  <si>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</si>
  <si>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</si>
  <si>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</si>
  <si>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</si>
  <si>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</si>
  <si>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</si>
  <si>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</si>
  <si>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</si>
  <si>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</si>
  <si>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</si>
  <si>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</si>
  <si>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</si>
  <si>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</si>
  <si>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</si>
  <si>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</si>
  <si>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</si>
  <si>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</si>
  <si>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</si>
  <si>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</si>
  <si>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</si>
  <si>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</si>
  <si>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</si>
  <si>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</si>
  <si>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</si>
  <si>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</si>
  <si>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</si>
  <si>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</si>
  <si>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</si>
  <si>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</si>
  <si>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</si>
  <si>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</si>
  <si>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</si>
  <si>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</si>
  <si>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</si>
  <si>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</si>
  <si>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</si>
  <si>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</si>
  <si>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</si>
  <si>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</si>
  <si>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</si>
  <si>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</si>
  <si>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</si>
  <si>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</si>
  <si>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</si>
  <si>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</si>
  <si>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</si>
  <si>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</si>
  <si>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</si>
  <si>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</si>
  <si>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</si>
  <si>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</si>
  <si>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</si>
  <si>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</si>
  <si>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</si>
  <si>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</si>
  <si>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</si>
  <si>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</si>
  <si>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</si>
  <si>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</si>
  <si>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</si>
  <si>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</si>
  <si>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</si>
  <si>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</si>
  <si>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</si>
  <si>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</si>
  <si>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</si>
  <si>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</si>
  <si>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</si>
  <si>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</si>
  <si>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</si>
  <si>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</si>
  <si>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</si>
  <si>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</si>
  <si>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</si>
  <si>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</si>
  <si>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</si>
  <si>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</si>
  <si>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</si>
  <si>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</si>
  <si>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</si>
  <si>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</si>
  <si>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</si>
  <si>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</si>
  <si>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</si>
  <si>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</si>
  <si>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</si>
  <si>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</si>
  <si>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</si>
  <si>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</si>
  <si>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</si>
  <si>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</si>
  <si>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</si>
  <si>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</si>
  <si>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</si>
  <si>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</si>
  <si>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</si>
  <si>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</si>
  <si>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</si>
  <si>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</si>
  <si>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</si>
  <si>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</si>
  <si>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</si>
  <si>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</si>
  <si>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</si>
  <si>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</si>
  <si>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</si>
  <si>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</si>
  <si>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</si>
  <si>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</si>
  <si>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</si>
  <si>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</si>
  <si>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</si>
  <si>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</si>
  <si>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</si>
  <si>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</si>
  <si>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</si>
  <si>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</si>
  <si>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</si>
  <si>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</si>
  <si>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</si>
  <si>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</si>
  <si>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</si>
  <si>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</si>
  <si>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</si>
  <si>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</si>
  <si>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</si>
  <si>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</si>
  <si>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</si>
  <si>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</si>
  <si>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</si>
  <si>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</si>
  <si>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</si>
  <si>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</si>
  <si>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</si>
  <si>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</si>
  <si>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</si>
  <si>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</si>
  <si>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</si>
  <si>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</si>
  <si>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</si>
  <si>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</si>
  <si>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</si>
  <si>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</si>
  <si>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</si>
  <si>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</si>
  <si>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</si>
  <si>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</si>
  <si>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</si>
  <si>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</si>
  <si>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</si>
  <si>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</si>
  <si>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</si>
  <si>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</si>
  <si>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</si>
  <si>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</si>
  <si>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</si>
  <si>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</si>
  <si>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</si>
  <si>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</si>
  <si>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</si>
  <si>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</si>
  <si>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</si>
  <si>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</si>
  <si>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</si>
  <si>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</si>
  <si>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</si>
  <si>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</si>
  <si>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</si>
  <si>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</si>
  <si>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</si>
  <si>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</si>
  <si>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</si>
  <si>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</si>
  <si>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</si>
  <si>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</si>
  <si>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</si>
  <si>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</si>
  <si>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</si>
  <si>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</si>
  <si>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</si>
  <si>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</si>
  <si>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</si>
  <si>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</si>
  <si>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</si>
  <si>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</si>
  <si>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</si>
  <si>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</si>
  <si>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</si>
  <si>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</si>
  <si>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</si>
  <si>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</si>
  <si>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</si>
  <si>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</si>
  <si>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</si>
  <si>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</si>
  <si>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</si>
  <si>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</si>
  <si>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</si>
  <si>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</si>
  <si>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</si>
  <si>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</si>
  <si>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</si>
  <si>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</si>
  <si>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</si>
  <si>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</si>
  <si>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</si>
  <si>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</si>
  <si>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</si>
  <si>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</si>
  <si>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</si>
  <si>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</si>
  <si>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</si>
  <si>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</si>
  <si>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</si>
  <si>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</si>
  <si>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</si>
  <si>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</si>
  <si>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</si>
  <si>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</si>
  <si>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</si>
  <si>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</si>
  <si>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</si>
  <si>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</si>
  <si>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</si>
  <si>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</si>
  <si>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</si>
  <si>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</si>
  <si>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</si>
  <si>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</si>
  <si>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</si>
  <si>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</si>
  <si>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</si>
  <si>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</si>
  <si>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</si>
  <si>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</si>
  <si>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</si>
  <si>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</si>
  <si>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</si>
  <si>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</si>
  <si>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</si>
  <si>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</si>
  <si>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</si>
  <si>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</si>
  <si>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</si>
  <si>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</si>
  <si>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</si>
  <si>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</si>
  <si>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</si>
  <si>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</si>
  <si>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</si>
  <si>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</si>
  <si>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</si>
  <si>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</si>
  <si>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</si>
  <si>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</si>
  <si>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</si>
  <si>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</si>
  <si>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</si>
  <si>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</si>
  <si>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</si>
  <si>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</si>
  <si>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</si>
  <si>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</si>
  <si>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</si>
  <si>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</si>
  <si>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</si>
  <si>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</si>
  <si>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</si>
  <si>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</si>
  <si>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</si>
  <si>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</si>
  <si>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</si>
  <si>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</si>
  <si>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</si>
  <si>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</si>
  <si>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</si>
  <si>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</si>
  <si>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</si>
  <si>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</si>
  <si>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</si>
  <si>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</si>
  <si>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</si>
  <si>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</si>
  <si>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</si>
  <si>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</si>
  <si>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</si>
  <si>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</si>
  <si>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</si>
  <si>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</si>
  <si>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</si>
  <si>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</si>
  <si>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</si>
  <si>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</si>
  <si>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</si>
  <si>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</si>
  <si>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</si>
  <si>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</si>
  <si>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</si>
  <si>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</si>
  <si>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</si>
  <si>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</si>
  <si>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</si>
  <si>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</si>
  <si>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</si>
  <si>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</si>
  <si>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</si>
  <si>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</si>
  <si>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</si>
  <si>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</si>
  <si>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</si>
  <si>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</si>
  <si>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</si>
  <si>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</si>
  <si>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</si>
  <si>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</si>
  <si>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</si>
  <si>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</si>
  <si>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</si>
  <si>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</si>
  <si>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</si>
  <si>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</si>
  <si>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</si>
  <si>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</si>
  <si>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</si>
  <si>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</si>
  <si>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</si>
  <si>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</si>
  <si>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</si>
  <si>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</si>
  <si>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</si>
  <si>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</si>
  <si>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</si>
  <si>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</si>
  <si>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</si>
  <si>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</si>
  <si>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</si>
  <si>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</si>
  <si>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</si>
  <si>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</si>
  <si>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</si>
  <si>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</si>
  <si>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</si>
  <si>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</si>
  <si>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</si>
  <si>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</si>
  <si>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</si>
  <si>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</si>
  <si>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</si>
  <si>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</si>
  <si>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</si>
  <si>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</si>
  <si>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</si>
  <si>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</si>
  <si>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</si>
  <si>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</si>
  <si>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</si>
  <si>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</si>
  <si>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</si>
  <si>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</si>
  <si>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</si>
  <si>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</si>
  <si>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</si>
  <si>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</si>
  <si>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</si>
  <si>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</si>
  <si>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</si>
  <si>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</si>
  <si>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</si>
  <si>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</si>
  <si>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</si>
  <si>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</si>
  <si>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</si>
  <si>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</si>
  <si>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</si>
  <si>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</si>
  <si>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</si>
  <si>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</si>
  <si>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</si>
  <si>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</si>
  <si>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</si>
  <si>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</si>
  <si>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</si>
  <si>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</si>
  <si>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</si>
  <si>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</si>
  <si>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</si>
  <si>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</si>
  <si>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</si>
  <si>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</si>
  <si>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</si>
  <si>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</si>
  <si>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</si>
  <si>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</si>
  <si>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</si>
  <si>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</si>
  <si>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</si>
  <si>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</si>
  <si>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</si>
  <si>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</si>
  <si>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</si>
  <si>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</si>
  <si>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</si>
  <si>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</si>
  <si>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</si>
  <si>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</si>
  <si>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</si>
  <si>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</si>
  <si>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</si>
  <si>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</si>
  <si>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</si>
  <si>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</si>
  <si>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</si>
  <si>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</si>
  <si>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</si>
  <si>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</si>
  <si>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</si>
  <si>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</si>
  <si>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</si>
  <si>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</si>
  <si>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</si>
  <si>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</si>
  <si>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</si>
  <si>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</si>
  <si>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</si>
  <si>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</si>
  <si>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</si>
  <si>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</si>
  <si>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</si>
  <si>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</si>
  <si>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</si>
  <si>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</si>
  <si>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</si>
  <si>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</si>
  <si>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</si>
  <si>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</si>
  <si>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</si>
  <si>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</si>
  <si>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</si>
  <si>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</si>
  <si>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</si>
  <si>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</si>
  <si>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</si>
  <si>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</si>
  <si>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</si>
  <si>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</si>
  <si>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</si>
  <si>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</si>
  <si>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</si>
  <si>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</si>
  <si>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</si>
  <si>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</si>
  <si>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</si>
  <si>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</si>
  <si>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</si>
  <si>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</si>
  <si>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</si>
  <si>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</si>
  <si>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</si>
  <si>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</si>
  <si>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</si>
  <si>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</si>
  <si>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</si>
  <si>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</si>
  <si>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</si>
  <si>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</si>
  <si>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</si>
  <si>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</si>
  <si>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</si>
  <si>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</si>
  <si>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</si>
  <si>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</si>
  <si>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</si>
  <si>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</si>
  <si>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</si>
  <si>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</si>
  <si>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</si>
  <si>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</si>
  <si>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</si>
  <si>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</si>
  <si>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</si>
  <si>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</si>
  <si>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</si>
  <si>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</si>
  <si>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</si>
  <si>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</si>
  <si>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</si>
  <si>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</si>
  <si>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</si>
  <si>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</si>
  <si>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</si>
  <si>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</si>
  <si>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</si>
  <si>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</si>
  <si>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</si>
  <si>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</si>
  <si>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</si>
  <si>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</si>
  <si>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</si>
  <si>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</si>
  <si>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</si>
  <si>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</si>
  <si>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</si>
  <si>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</si>
  <si>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</si>
  <si>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</si>
  <si>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</si>
  <si>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</si>
  <si>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</si>
  <si>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</si>
  <si>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</si>
  <si>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</si>
  <si>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</si>
  <si>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</si>
  <si>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</si>
  <si>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</si>
  <si>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</si>
  <si>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</si>
  <si>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</si>
  <si>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</si>
  <si>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</si>
  <si>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</si>
  <si>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</si>
  <si>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</si>
  <si>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</si>
  <si>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</si>
  <si>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</si>
  <si>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</si>
  <si>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</si>
  <si>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</si>
  <si>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</si>
  <si>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</si>
  <si>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</si>
  <si>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</si>
  <si>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</si>
  <si>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</si>
  <si>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</si>
  <si>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</si>
  <si>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</si>
  <si>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</si>
  <si>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</si>
  <si>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</si>
  <si>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</si>
  <si>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</si>
  <si>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</si>
  <si>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</si>
  <si>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</si>
  <si>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</si>
  <si>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</si>
  <si>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</si>
  <si>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</si>
  <si>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</si>
  <si>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</si>
  <si>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</si>
  <si>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</si>
  <si>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</si>
  <si>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</si>
  <si>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</si>
  <si>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</si>
  <si>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</si>
  <si>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</si>
  <si>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</si>
  <si>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</si>
  <si>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</si>
  <si>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</si>
  <si>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</si>
  <si>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</si>
  <si>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</si>
  <si>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</si>
  <si>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</si>
  <si>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</si>
  <si>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</si>
  <si>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</si>
  <si>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</si>
  <si>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</si>
  <si>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</si>
  <si>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</si>
  <si>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</si>
  <si>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</si>
  <si>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</si>
  <si>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</si>
  <si>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</si>
  <si>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</si>
  <si>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</si>
  <si>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</si>
  <si>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</si>
  <si>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</si>
  <si>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</si>
  <si>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</si>
  <si>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</si>
  <si>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</si>
  <si>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</si>
  <si>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</si>
  <si>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</si>
  <si>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</si>
  <si>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</si>
  <si>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</si>
  <si>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</si>
  <si>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</si>
  <si>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</si>
  <si>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</si>
  <si>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</si>
  <si>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</si>
  <si>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</si>
  <si>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</si>
  <si>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</si>
  <si>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</si>
  <si>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</si>
  <si>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</si>
  <si>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</si>
  <si>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</si>
  <si>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</si>
  <si>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</si>
  <si>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</si>
  <si>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</si>
  <si>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</si>
  <si>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</si>
  <si>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</si>
  <si>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</si>
  <si>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</si>
  <si>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</si>
  <si>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</si>
  <si>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</si>
  <si>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</si>
  <si>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</si>
  <si>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</si>
  <si>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</si>
  <si>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</si>
  <si>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</si>
  <si>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</si>
  <si>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</si>
  <si>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</si>
  <si>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</si>
  <si>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</si>
  <si>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</si>
  <si>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</si>
  <si>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</si>
  <si>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</si>
  <si>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</si>
  <si>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</si>
  <si>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</si>
  <si>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</si>
  <si>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</si>
  <si>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</si>
  <si>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</si>
  <si>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</si>
  <si>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</si>
  <si>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</si>
  <si>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</si>
  <si>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</si>
  <si>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</si>
  <si>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</si>
  <si>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</si>
  <si>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</si>
  <si>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</si>
  <si>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</si>
  <si>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</si>
  <si>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</si>
  <si>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</si>
  <si>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</si>
  <si>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</si>
  <si>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</si>
  <si>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</si>
  <si>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</si>
  <si>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</si>
  <si>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</si>
  <si>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</si>
  <si>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</si>
  <si>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</si>
  <si>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</si>
  <si>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</si>
  <si>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</si>
  <si>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</si>
  <si>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</si>
  <si>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</si>
  <si>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</si>
  <si>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</si>
  <si>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</si>
  <si>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</si>
  <si>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</si>
  <si>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</si>
  <si>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</si>
  <si>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</si>
  <si>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</si>
  <si>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</si>
  <si>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</si>
  <si>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</si>
  <si>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</si>
  <si>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</si>
  <si>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</si>
  <si>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</si>
  <si>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</si>
  <si>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</si>
  <si>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</si>
  <si>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</si>
  <si>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</si>
  <si>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</si>
  <si>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</si>
  <si>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</si>
  <si>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</si>
  <si>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</si>
  <si>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</si>
  <si>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</si>
  <si>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</si>
  <si>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</si>
  <si>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</si>
  <si>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</si>
  <si>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</si>
  <si>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</si>
  <si>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</si>
  <si>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</si>
  <si>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</si>
  <si>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</si>
  <si>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</si>
  <si>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</si>
  <si>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</si>
  <si>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</si>
  <si>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</si>
  <si>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</si>
  <si>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</si>
  <si>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</si>
  <si>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</si>
  <si>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</si>
  <si>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</si>
  <si>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</si>
  <si>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</si>
  <si>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</si>
  <si>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</si>
  <si>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</si>
  <si>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</si>
  <si>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</si>
  <si>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</si>
  <si>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</si>
  <si>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</si>
  <si>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</si>
  <si>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</si>
  <si>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</si>
  <si>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</si>
  <si>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</si>
  <si>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</si>
  <si>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</si>
  <si>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</si>
  <si>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</si>
  <si>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</si>
  <si>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</si>
  <si>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</si>
  <si>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</si>
  <si>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</si>
  <si>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</si>
  <si>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</si>
  <si>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</si>
  <si>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</si>
  <si>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</si>
  <si>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</si>
  <si>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</si>
  <si>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</si>
  <si>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</si>
  <si>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</si>
  <si>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</si>
  <si>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</si>
  <si>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</si>
  <si>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</si>
  <si>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</si>
  <si>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</si>
  <si>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</si>
  <si>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</si>
  <si>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</si>
  <si>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</si>
  <si>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</si>
  <si>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</si>
  <si>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</si>
  <si>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</si>
  <si>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</si>
  <si>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</si>
  <si>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</si>
  <si>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</si>
  <si>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</si>
  <si>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</si>
  <si>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</si>
  <si>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</si>
  <si>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</si>
  <si>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</si>
  <si>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</si>
  <si>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</si>
  <si>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</si>
  <si>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</si>
  <si>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</si>
  <si>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</si>
  <si>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</si>
  <si>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</si>
  <si>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</si>
  <si>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</si>
  <si>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</si>
  <si>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</si>
  <si>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</si>
  <si>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</si>
  <si>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</si>
  <si>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</si>
  <si>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</si>
  <si>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</si>
  <si>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</si>
  <si>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</si>
  <si>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</si>
  <si>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</si>
  <si>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</si>
  <si>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</si>
  <si>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</si>
  <si>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</si>
  <si>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</si>
  <si>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</si>
  <si>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</si>
  <si>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</si>
  <si>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</si>
  <si>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</si>
  <si>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</si>
  <si>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</si>
  <si>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</si>
  <si>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</si>
  <si>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</si>
  <si>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</si>
  <si>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</si>
  <si>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</si>
  <si>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</si>
  <si>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</si>
  <si>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</si>
  <si>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</si>
  <si>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</si>
  <si>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</si>
  <si>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</si>
  <si>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</si>
  <si>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</si>
  <si>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</si>
  <si>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</si>
  <si>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</si>
  <si>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</si>
  <si>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</si>
  <si>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</si>
  <si>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</si>
  <si>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</si>
  <si>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</si>
  <si>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</si>
  <si>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</si>
  <si>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</si>
  <si>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</si>
  <si>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</si>
  <si>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</si>
  <si>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</si>
  <si>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</si>
  <si>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</si>
  <si>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</si>
  <si>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</si>
  <si>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</si>
  <si>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</si>
  <si>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</si>
  <si>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</si>
  <si>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</si>
  <si>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</si>
  <si>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</si>
  <si>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</si>
  <si>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</si>
  <si>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</si>
  <si>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</si>
  <si>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</si>
  <si>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</si>
  <si>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</si>
  <si>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</si>
  <si>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</si>
  <si>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</si>
  <si>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</si>
  <si>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</si>
  <si>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</si>
  <si>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</si>
  <si>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</si>
  <si>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</si>
  <si>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</si>
  <si>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</si>
  <si>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</si>
  <si>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</si>
  <si>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</si>
  <si>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</si>
  <si>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</si>
  <si>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</si>
  <si>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</si>
  <si>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</si>
  <si>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</si>
  <si>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</si>
  <si>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</si>
  <si>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</si>
  <si>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</si>
  <si>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</si>
  <si>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</si>
  <si>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</si>
  <si>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</si>
  <si>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</si>
  <si>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</si>
  <si>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</si>
  <si>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</si>
  <si>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</si>
  <si>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</si>
  <si>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</si>
  <si>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</si>
  <si>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</si>
  <si>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</si>
  <si>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</si>
  <si>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</si>
  <si>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</si>
  <si>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</si>
  <si>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</si>
  <si>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</si>
  <si>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</si>
  <si>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</si>
  <si>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</si>
  <si>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</si>
  <si>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</si>
  <si>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</si>
  <si>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</si>
  <si>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</si>
  <si>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</si>
  <si>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</si>
  <si>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</si>
  <si>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</si>
  <si>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</si>
  <si>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</si>
  <si>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</si>
  <si>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</si>
  <si>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</si>
  <si>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</si>
  <si>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</si>
  <si>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</si>
  <si>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</si>
  <si>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</si>
  <si>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</si>
  <si>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</si>
  <si>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</si>
  <si>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</si>
  <si>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</si>
  <si>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</si>
  <si>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</si>
  <si>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</si>
  <si>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</si>
  <si>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</si>
  <si>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</si>
  <si>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</si>
  <si>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</si>
  <si>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</si>
  <si>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</si>
  <si>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</si>
  <si>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</si>
  <si>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</si>
  <si>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</si>
  <si>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</si>
  <si>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</si>
  <si>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</si>
  <si>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</si>
  <si>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</si>
  <si>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</si>
  <si>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</si>
  <si>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</si>
  <si>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</si>
  <si>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</si>
  <si>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</si>
  <si>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</si>
  <si>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</si>
  <si>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</si>
  <si>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</si>
  <si>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</si>
  <si>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</si>
  <si>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</si>
  <si>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</si>
  <si>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</si>
  <si>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</si>
  <si>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</si>
  <si>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</si>
  <si>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</si>
  <si>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</si>
  <si>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</si>
  <si>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</si>
  <si>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</si>
  <si>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</si>
  <si>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</si>
  <si>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</si>
  <si>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</si>
  <si>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</si>
  <si>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</si>
  <si>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</si>
  <si>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</si>
  <si>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</si>
  <si>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</si>
  <si>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</si>
  <si>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</si>
  <si>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</si>
  <si>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</si>
  <si>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</si>
  <si>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</si>
  <si>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</si>
  <si>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</si>
  <si>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</si>
  <si>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</si>
  <si>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</si>
  <si>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</si>
  <si>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</si>
  <si>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</si>
  <si>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</si>
  <si>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</si>
  <si>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</si>
  <si>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</si>
  <si>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</si>
  <si>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</si>
  <si>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</si>
  <si>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</si>
  <si>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</si>
  <si>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</si>
  <si>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</si>
  <si>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</si>
  <si>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</si>
  <si>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</si>
  <si>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</si>
  <si>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</si>
  <si>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</si>
  <si>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</si>
  <si>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</si>
  <si>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</si>
  <si>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</si>
  <si>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</si>
  <si>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</si>
  <si>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</si>
  <si>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</si>
  <si>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</si>
  <si>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</si>
  <si>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</si>
  <si>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</si>
  <si>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</si>
  <si>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</si>
  <si>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</si>
  <si>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</si>
  <si>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</si>
  <si>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</si>
  <si>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</si>
  <si>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</si>
  <si>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</si>
  <si>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</si>
  <si>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</si>
  <si>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</si>
  <si>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</si>
  <si>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</si>
  <si>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</si>
  <si>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</si>
  <si>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</si>
  <si>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</si>
  <si>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</si>
  <si>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</si>
  <si>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</si>
  <si>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</si>
  <si>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</si>
  <si>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</si>
  <si>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</si>
  <si>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</si>
  <si>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</si>
  <si>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</si>
  <si>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</si>
  <si>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</si>
  <si>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</si>
  <si>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</si>
  <si>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</si>
  <si>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</si>
  <si>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</si>
  <si>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</si>
  <si>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</si>
  <si>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</si>
  <si>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</si>
  <si>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</si>
  <si>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</si>
  <si>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</si>
  <si>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</si>
  <si>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</si>
  <si>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</si>
  <si>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</si>
  <si>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</si>
  <si>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</si>
  <si>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</si>
  <si>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</si>
  <si>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</si>
  <si>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</si>
  <si>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</si>
  <si>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</si>
  <si>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</si>
  <si>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</si>
  <si>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</si>
  <si>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</si>
  <si>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</si>
  <si>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</si>
  <si>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</si>
  <si>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</si>
  <si>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</si>
  <si>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</si>
  <si>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</si>
  <si>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</si>
  <si>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</si>
  <si>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</si>
  <si>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</si>
  <si>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</si>
  <si>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</si>
  <si>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</si>
  <si>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</si>
  <si>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</si>
  <si>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</si>
  <si>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</si>
  <si>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</si>
  <si>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</si>
  <si>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</si>
  <si>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</si>
  <si>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</si>
  <si>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</si>
  <si>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</si>
  <si>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</si>
  <si>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</si>
  <si>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</si>
  <si>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</si>
  <si>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</si>
  <si>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</si>
  <si>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</si>
  <si>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</si>
  <si>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</si>
  <si>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</si>
  <si>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</si>
  <si>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</si>
  <si>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</si>
  <si>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</si>
  <si>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</si>
  <si>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</si>
  <si>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</si>
  <si>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</si>
  <si>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</si>
  <si>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</si>
  <si>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</si>
  <si>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</si>
  <si>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</si>
  <si>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</si>
  <si>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</si>
  <si>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</si>
  <si>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</si>
  <si>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</si>
  <si>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</si>
  <si>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</si>
  <si>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</si>
  <si>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</si>
  <si>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</si>
  <si>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</si>
  <si>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</si>
  <si>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</si>
  <si>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</si>
  <si>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</si>
  <si>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</si>
  <si>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</si>
  <si>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</si>
  <si>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</si>
  <si>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</si>
  <si>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</si>
  <si>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</si>
  <si>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</si>
  <si>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</si>
  <si>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</si>
  <si>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</si>
  <si>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</si>
  <si>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</si>
  <si>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</si>
  <si>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</si>
  <si>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</si>
  <si>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</si>
  <si>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</si>
  <si>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</si>
  <si>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</si>
  <si>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</si>
  <si>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</si>
  <si>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</si>
  <si>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</si>
  <si>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</si>
  <si>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</si>
  <si>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</si>
  <si>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</si>
  <si>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</si>
  <si>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</si>
  <si>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</si>
  <si>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</si>
  <si>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</si>
  <si>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</si>
  <si>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</si>
  <si>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</si>
  <si>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</si>
  <si>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</si>
  <si>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</si>
  <si>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</si>
  <si>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</si>
  <si>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</si>
  <si>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</si>
  <si>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</si>
  <si>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</si>
  <si>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</si>
  <si>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</si>
  <si>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</si>
  <si>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</si>
  <si>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</si>
  <si>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</si>
  <si>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</si>
  <si>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</si>
  <si>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</si>
  <si>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</si>
  <si>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</si>
  <si>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</si>
  <si>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</si>
  <si>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</si>
  <si>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</si>
  <si>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</si>
  <si>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</si>
  <si>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</si>
  <si>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</si>
  <si>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</si>
  <si>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</si>
  <si>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</si>
  <si>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</si>
  <si>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</si>
  <si>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</si>
  <si>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</si>
  <si>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</si>
  <si>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</si>
  <si>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</si>
  <si>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</si>
  <si>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</si>
  <si>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</si>
  <si>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</si>
  <si>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</si>
  <si>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</si>
  <si>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</si>
  <si>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</si>
  <si>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</si>
  <si>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</si>
  <si>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</si>
  <si>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</si>
  <si>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</si>
  <si>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</si>
  <si>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</si>
  <si>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</si>
  <si>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</si>
  <si>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</si>
  <si>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</si>
  <si>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</si>
  <si>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</si>
  <si>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</si>
  <si>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</si>
  <si>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</si>
  <si>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</si>
  <si>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</si>
  <si>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</si>
  <si>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</si>
  <si>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</si>
  <si>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</si>
  <si>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</si>
  <si>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</si>
  <si>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</si>
  <si>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</si>
  <si>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</si>
  <si>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</si>
  <si>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</si>
  <si>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</si>
  <si>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</si>
  <si>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</si>
  <si>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</si>
  <si>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</si>
  <si>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</si>
  <si>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</si>
  <si>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</si>
  <si>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</si>
  <si>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</si>
  <si>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</si>
  <si>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</si>
  <si>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</si>
  <si>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</si>
  <si>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</si>
  <si>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</si>
  <si>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</si>
  <si>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</si>
  <si>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</si>
  <si>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</si>
  <si>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</si>
  <si>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</si>
  <si>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</si>
  <si>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</si>
  <si>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</si>
  <si>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</si>
  <si>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</si>
  <si>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</si>
  <si>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</si>
  <si>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</si>
  <si>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</si>
  <si>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</si>
  <si>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</si>
  <si>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</si>
  <si>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</si>
  <si>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</si>
  <si>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</si>
  <si>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</si>
  <si>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</si>
  <si>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</si>
  <si>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</si>
  <si>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</si>
  <si>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</si>
  <si>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</si>
  <si>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</si>
  <si>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</si>
  <si>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</si>
  <si>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</si>
  <si>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</si>
  <si>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</si>
  <si>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</si>
  <si>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</si>
  <si>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</si>
  <si>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</si>
  <si>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</si>
  <si>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</si>
  <si>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</si>
  <si>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</si>
  <si>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</si>
  <si>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</si>
  <si>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</si>
  <si>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</si>
  <si>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</si>
  <si>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</si>
  <si>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</si>
  <si>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</si>
  <si>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</si>
  <si>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</si>
  <si>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</si>
  <si>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</si>
  <si>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</si>
  <si>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</si>
  <si>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</si>
  <si>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</si>
  <si>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</si>
  <si>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</si>
  <si>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</si>
  <si>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</si>
  <si>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</si>
  <si>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</si>
  <si>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</si>
  <si>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</si>
  <si>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</si>
  <si>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</si>
  <si>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</si>
  <si>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</si>
  <si>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</si>
  <si>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</si>
  <si>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</si>
  <si>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</si>
  <si>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</si>
  <si>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</si>
  <si>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</si>
  <si>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</si>
  <si>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</si>
  <si>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</si>
  <si>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</si>
  <si>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</si>
  <si>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</si>
  <si>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</si>
  <si>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</si>
  <si>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</si>
  <si>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</si>
  <si>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</si>
  <si>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</si>
  <si>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</si>
  <si>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</si>
  <si>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</si>
  <si>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</si>
  <si>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</si>
  <si>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</si>
  <si>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</si>
  <si>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</si>
  <si>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</si>
  <si>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</si>
  <si>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</si>
  <si>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</si>
  <si>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</si>
  <si>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</si>
  <si>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</si>
  <si>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</si>
  <si>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</si>
  <si>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</si>
  <si>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</si>
  <si>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</si>
  <si>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</si>
  <si>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</si>
  <si>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</si>
  <si>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</si>
  <si>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</si>
  <si>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</si>
  <si>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</si>
  <si>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</si>
  <si>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</si>
  <si>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</si>
  <si>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</si>
  <si>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</si>
  <si>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</si>
  <si>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</si>
  <si>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</si>
  <si>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</si>
  <si>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</si>
  <si>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</si>
  <si>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</si>
  <si>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</si>
  <si>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</si>
  <si>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</si>
  <si>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</si>
  <si>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</si>
  <si>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</si>
  <si>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</si>
  <si>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</si>
  <si>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</si>
  <si>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</si>
  <si>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</si>
  <si>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</si>
  <si>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</si>
  <si>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</si>
  <si>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</si>
  <si>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</si>
  <si>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</si>
  <si>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</si>
  <si>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</si>
  <si>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</si>
  <si>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</si>
  <si>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</si>
  <si>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</si>
  <si>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</si>
  <si>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</si>
  <si>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</si>
  <si>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</si>
  <si>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</si>
  <si>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</si>
  <si>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</si>
  <si>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</si>
  <si>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</si>
  <si>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</si>
  <si>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</si>
  <si>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</si>
  <si>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</si>
  <si>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</si>
  <si>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</si>
  <si>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</si>
  <si>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</si>
  <si>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</si>
  <si>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</si>
  <si>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</si>
  <si>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</si>
  <si>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</si>
  <si>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</si>
  <si>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</si>
  <si>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</si>
  <si>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</si>
  <si>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</si>
  <si>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</si>
  <si>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</si>
  <si>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</si>
  <si>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</si>
  <si>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</si>
  <si>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</si>
  <si>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</si>
  <si>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</si>
  <si>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</si>
  <si>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</si>
  <si>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</si>
  <si>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</si>
  <si>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</si>
  <si>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</si>
  <si>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</si>
  <si>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</si>
  <si>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</si>
  <si>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</si>
  <si>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</si>
  <si>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</si>
  <si>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</si>
  <si>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</si>
  <si>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</si>
  <si>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</si>
  <si>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</si>
  <si>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</si>
  <si>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</si>
  <si>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</si>
  <si>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</si>
  <si>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</si>
  <si>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</si>
  <si>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</si>
  <si>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</si>
  <si>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</si>
  <si>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</si>
  <si>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</si>
  <si>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</si>
  <si>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</si>
  <si>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</si>
  <si>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</si>
  <si>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</si>
  <si>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</si>
  <si>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</si>
  <si>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</si>
  <si>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</si>
  <si>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</si>
  <si>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</si>
  <si>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</si>
  <si>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</si>
  <si>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</si>
  <si>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</si>
  <si>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</si>
  <si>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</si>
  <si>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</si>
  <si>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</si>
  <si>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</si>
  <si>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</si>
  <si>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</si>
  <si>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</si>
  <si>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</si>
  <si>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</si>
  <si>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</si>
  <si>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</si>
  <si>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</si>
  <si>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</si>
  <si>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</si>
  <si>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</si>
  <si>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</si>
  <si>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</si>
  <si>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</si>
  <si>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</si>
  <si>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</si>
  <si>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</si>
  <si>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</si>
  <si>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</si>
  <si>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</si>
  <si>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</si>
  <si>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</si>
  <si>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</si>
  <si>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</si>
  <si>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</si>
  <si>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</si>
  <si>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</si>
  <si>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</si>
  <si>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</si>
  <si>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</si>
  <si>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</si>
  <si>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</si>
  <si>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</si>
  <si>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</si>
  <si>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</si>
  <si>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</si>
  <si>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</si>
  <si>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</si>
  <si>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</si>
  <si>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</si>
  <si>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</si>
  <si>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</si>
  <si>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</si>
  <si>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</si>
  <si>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</si>
  <si>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</si>
  <si>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</si>
  <si>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</si>
  <si>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</si>
  <si>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</si>
  <si>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</si>
  <si>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</si>
  <si>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</si>
  <si>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</si>
  <si>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</si>
  <si>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</si>
  <si>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</si>
  <si>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</si>
  <si>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</si>
  <si>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</si>
  <si>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</si>
  <si>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</si>
  <si>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</si>
  <si>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</si>
  <si>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</si>
  <si>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</si>
  <si>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</si>
  <si>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</si>
  <si>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</si>
  <si>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</si>
  <si>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</si>
  <si>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</si>
  <si>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</si>
  <si>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</si>
  <si>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</si>
  <si>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</si>
  <si>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</si>
  <si>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</si>
  <si>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</si>
  <si>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</si>
  <si>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</si>
  <si>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</si>
  <si>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</si>
  <si>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</si>
  <si>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</si>
  <si>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</si>
  <si>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</si>
  <si>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</si>
  <si>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</si>
  <si>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</si>
  <si>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</si>
  <si>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</si>
  <si>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</si>
  <si>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</si>
  <si>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</si>
  <si>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</si>
  <si>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</si>
  <si>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</si>
  <si>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</si>
  <si>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</si>
  <si>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</si>
  <si>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</si>
  <si>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</si>
  <si>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</si>
  <si>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</si>
  <si>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</si>
  <si>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</si>
  <si>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</si>
  <si>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</si>
  <si>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</si>
  <si>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</si>
  <si>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</si>
  <si>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</si>
  <si>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</si>
  <si>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</si>
  <si>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</si>
  <si>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</si>
  <si>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</si>
  <si>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</si>
  <si>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</si>
  <si>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</si>
  <si>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</si>
  <si>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</si>
  <si>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</si>
  <si>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</si>
  <si>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</si>
  <si>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</si>
  <si>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</si>
  <si>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</si>
  <si>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</si>
  <si>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</si>
  <si>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</si>
  <si>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</si>
  <si>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</si>
  <si>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</si>
  <si>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</si>
  <si>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</si>
  <si>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</si>
  <si>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</si>
  <si>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</si>
  <si>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</si>
  <si>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</si>
  <si>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</si>
  <si>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</si>
  <si>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</si>
  <si>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</si>
  <si>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</si>
  <si>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</si>
  <si>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</si>
  <si>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</si>
  <si>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</si>
  <si>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</si>
  <si>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</si>
  <si>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</si>
  <si>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</si>
  <si>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</si>
  <si>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</si>
  <si>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</si>
  <si>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</si>
  <si>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</si>
  <si>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</si>
  <si>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</si>
  <si>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</si>
  <si>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</si>
  <si>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</si>
  <si>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</si>
  <si>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</si>
  <si>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</si>
  <si>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</si>
  <si>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</si>
  <si>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</si>
  <si>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</si>
  <si>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</si>
  <si>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</si>
  <si>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</si>
  <si>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</si>
  <si>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</si>
  <si>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</si>
  <si>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</si>
  <si>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</si>
  <si>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</si>
  <si>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</si>
  <si>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</si>
  <si>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</si>
  <si>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</si>
  <si>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</si>
  <si>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</si>
  <si>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</si>
  <si>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</si>
  <si>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</si>
  <si>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</si>
  <si>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</si>
  <si>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</si>
  <si>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</si>
  <si>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</si>
  <si>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</si>
  <si>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</si>
  <si>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</si>
  <si>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</si>
  <si>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</si>
  <si>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</si>
  <si>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</si>
  <si>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</si>
  <si>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</si>
  <si>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</si>
  <si>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</si>
  <si>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</si>
  <si>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</si>
  <si>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</si>
  <si>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</si>
  <si>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</si>
  <si>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</si>
  <si>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</si>
  <si>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</si>
  <si>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</si>
  <si>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</si>
  <si>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</si>
  <si>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</si>
  <si>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</si>
  <si>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</si>
  <si>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</si>
  <si>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</si>
  <si>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</si>
  <si>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</si>
  <si>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</si>
  <si>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</si>
  <si>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</si>
  <si>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</si>
  <si>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</si>
  <si>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</si>
  <si>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</si>
  <si>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</si>
  <si>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</si>
  <si>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</si>
  <si>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</si>
  <si>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</si>
  <si>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</si>
  <si>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</si>
  <si>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</si>
  <si>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</si>
  <si>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</si>
  <si>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</si>
  <si>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</si>
  <si>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</si>
  <si>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</si>
  <si>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</si>
  <si>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</si>
  <si>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</si>
  <si>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</si>
  <si>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</si>
  <si>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</si>
  <si>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</si>
  <si>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</si>
  <si>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</si>
  <si>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</si>
  <si>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</si>
  <si>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</si>
  <si>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</si>
  <si>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</si>
  <si>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</si>
  <si>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</si>
  <si>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</si>
  <si>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</si>
  <si>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</si>
  <si>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</si>
  <si>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</si>
  <si>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</si>
  <si>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</si>
  <si>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</si>
  <si>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</si>
  <si>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</si>
  <si>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</si>
  <si>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</si>
  <si>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</si>
  <si>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</si>
  <si>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</si>
  <si>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</si>
  <si>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</si>
  <si>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</si>
  <si>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</si>
  <si>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</si>
  <si>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</si>
  <si>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</si>
  <si>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</si>
  <si>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</si>
  <si>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</si>
  <si>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</si>
  <si>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</si>
  <si>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</si>
  <si>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</si>
  <si>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</si>
  <si>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</si>
  <si>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</si>
  <si>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</si>
  <si>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</si>
  <si>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</si>
  <si>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</si>
  <si>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</si>
  <si>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</si>
  <si>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</si>
  <si>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</si>
  <si>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</si>
  <si>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</si>
  <si>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</si>
  <si>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</si>
  <si>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</si>
  <si>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</si>
  <si>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</si>
  <si>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</si>
  <si>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</si>
  <si>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</si>
  <si>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</si>
  <si>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</si>
  <si>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</si>
  <si>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</si>
  <si>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</si>
  <si>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</si>
  <si>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</si>
  <si>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</si>
  <si>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</si>
  <si>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</si>
  <si>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</si>
  <si>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</si>
  <si>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</si>
  <si>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</si>
  <si>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</si>
  <si>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</si>
  <si>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</si>
  <si>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</si>
  <si>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</si>
  <si>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</si>
  <si>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</si>
  <si>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</si>
  <si>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</si>
  <si>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</si>
  <si>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</si>
  <si>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</si>
  <si>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</si>
  <si>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</si>
  <si>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</si>
  <si>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</si>
  <si>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</si>
  <si>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</si>
  <si>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</si>
  <si>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</si>
  <si>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</si>
  <si>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</si>
  <si>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</si>
  <si>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</si>
  <si>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</si>
  <si>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</si>
  <si>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</si>
  <si>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</si>
  <si>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</si>
  <si>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</si>
  <si>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</si>
  <si>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</si>
  <si>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</si>
  <si>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</si>
  <si>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</si>
  <si>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</si>
  <si>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</si>
  <si>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</si>
  <si>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</si>
  <si>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</si>
  <si>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</si>
  <si>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</si>
  <si>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</si>
  <si>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</si>
  <si>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</si>
  <si>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</si>
  <si>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</si>
  <si>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</si>
  <si>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</si>
  <si>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</si>
  <si>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</si>
  <si>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</si>
  <si>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</si>
  <si>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</si>
  <si>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</si>
  <si>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</si>
  <si>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</si>
  <si>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</si>
  <si>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</si>
  <si>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</si>
  <si>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</si>
  <si>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</si>
  <si>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</si>
  <si>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</si>
  <si>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</si>
  <si>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</si>
  <si>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</si>
  <si>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</si>
  <si>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</si>
  <si>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</si>
  <si>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</si>
  <si>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</si>
  <si>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</si>
  <si>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</si>
  <si>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</si>
  <si>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</si>
  <si>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</si>
  <si>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</si>
  <si>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</si>
  <si>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</si>
  <si>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</si>
  <si>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</si>
  <si>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</si>
  <si>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</si>
  <si>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</si>
  <si>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</si>
  <si>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</si>
  <si>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</si>
  <si>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</si>
  <si>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</si>
  <si>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</si>
  <si>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</si>
  <si>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</si>
  <si>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</si>
  <si>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</si>
  <si>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</si>
  <si>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</si>
  <si>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</si>
  <si>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</si>
  <si>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</si>
  <si>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</si>
  <si>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</si>
  <si>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</si>
  <si>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</si>
  <si>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</si>
  <si>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</si>
  <si>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</si>
  <si>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</si>
  <si>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</si>
  <si>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</si>
  <si>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</si>
  <si>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</si>
  <si>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</si>
  <si>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</si>
  <si>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</si>
  <si>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</si>
  <si>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</si>
  <si>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</si>
  <si>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</si>
  <si>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</si>
  <si>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</si>
  <si>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</si>
  <si>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</si>
  <si>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</si>
  <si>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</si>
  <si>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</si>
  <si>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</si>
  <si>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</si>
  <si>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</si>
  <si>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</si>
  <si>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</si>
  <si>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</si>
  <si>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</si>
  <si>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</si>
  <si>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</si>
  <si>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</si>
  <si>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</si>
  <si>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</si>
  <si>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</si>
  <si>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</si>
  <si>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</si>
  <si>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</si>
  <si>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</si>
  <si>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</si>
  <si>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</si>
  <si>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</si>
  <si>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</si>
  <si>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</si>
  <si>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</si>
  <si>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</si>
  <si>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</si>
  <si>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</si>
  <si>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</si>
  <si>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</si>
  <si>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</si>
  <si>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</si>
  <si>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</si>
  <si>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</si>
  <si>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</si>
  <si>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</si>
  <si>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</si>
  <si>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</si>
  <si>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</si>
  <si>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</si>
  <si>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</si>
  <si>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</si>
  <si>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</si>
  <si>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</si>
  <si>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</si>
  <si>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</si>
  <si>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</si>
  <si>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</si>
  <si>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</si>
  <si>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</si>
  <si>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</si>
  <si>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</si>
  <si>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</si>
  <si>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</si>
  <si>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</si>
  <si>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</si>
  <si>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</si>
  <si>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</si>
  <si>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</si>
  <si>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</si>
  <si>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</si>
  <si>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</si>
  <si>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</si>
  <si>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</si>
  <si>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</si>
  <si>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</si>
  <si>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</si>
  <si>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</si>
  <si>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</si>
  <si>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</si>
  <si>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</si>
  <si>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</si>
  <si>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</si>
  <si>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</si>
  <si>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</si>
  <si>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</si>
  <si>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</si>
  <si>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</si>
  <si>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</si>
  <si>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</si>
  <si>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</si>
  <si>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</si>
  <si>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</si>
  <si>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</si>
  <si>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</si>
  <si>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</si>
  <si>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</si>
  <si>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</si>
  <si>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</si>
  <si>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</si>
  <si>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</si>
  <si>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</si>
  <si>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</si>
  <si>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</si>
  <si>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</si>
  <si>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</si>
  <si>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</si>
  <si>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</si>
  <si>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</si>
  <si>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</si>
  <si>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</si>
  <si>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</si>
  <si>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</si>
  <si>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</si>
  <si>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</si>
  <si>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</si>
  <si>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</si>
  <si>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</si>
  <si>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</si>
  <si>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</si>
  <si>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</si>
  <si>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</si>
  <si>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</si>
  <si>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</si>
  <si>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</si>
  <si>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</si>
  <si>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</si>
  <si>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</si>
  <si>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</si>
  <si>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</si>
  <si>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</si>
  <si>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</si>
  <si>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</si>
  <si>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</si>
  <si>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</si>
  <si>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</si>
  <si>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</si>
  <si>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</si>
  <si>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</si>
  <si>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</si>
  <si>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</si>
  <si>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</si>
  <si>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</si>
  <si>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</si>
  <si>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</si>
  <si>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</si>
  <si>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</si>
  <si>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</si>
  <si>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</si>
  <si>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</si>
  <si>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</si>
  <si>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</si>
  <si>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</si>
  <si>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</si>
  <si>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</si>
  <si>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</si>
  <si>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</si>
  <si>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</si>
  <si>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</si>
  <si>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</si>
  <si>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</si>
  <si>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</si>
  <si>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</si>
  <si>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</si>
  <si>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</si>
  <si>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</si>
  <si>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</si>
  <si>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</si>
  <si>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</si>
  <si>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</si>
  <si>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</si>
  <si>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</si>
  <si>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</si>
  <si>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</si>
  <si>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</si>
  <si>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</si>
  <si>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</si>
  <si>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</si>
  <si>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</si>
  <si>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</si>
  <si>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</si>
  <si>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</si>
  <si>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</si>
  <si>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</si>
  <si>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</si>
  <si>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</si>
  <si>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</si>
  <si>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</si>
  <si>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</si>
  <si>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</si>
  <si>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</si>
  <si>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</si>
  <si>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</si>
  <si>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</si>
  <si>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</si>
  <si>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</si>
  <si>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</si>
  <si>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</si>
  <si>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</si>
  <si>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</si>
  <si>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</si>
  <si>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</si>
  <si>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</si>
  <si>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</si>
  <si>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</si>
  <si>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</si>
  <si>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</si>
  <si>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</si>
  <si>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</si>
  <si>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</si>
  <si>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</si>
  <si>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</si>
  <si>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</si>
  <si>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</si>
  <si>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</si>
  <si>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</si>
  <si>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</si>
  <si>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</si>
  <si>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</si>
  <si>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</si>
  <si>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</si>
  <si>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</si>
  <si>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</si>
  <si>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</si>
  <si>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</si>
  <si>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</si>
  <si>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</si>
  <si>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</si>
  <si>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</si>
  <si>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</si>
  <si>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</si>
  <si>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</si>
  <si>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</si>
  <si>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</si>
  <si>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</si>
  <si>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</si>
  <si>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</si>
  <si>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</si>
  <si>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</si>
  <si>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</si>
  <si>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</si>
  <si>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</si>
  <si>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</si>
  <si>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</si>
  <si>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</si>
  <si>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</si>
  <si>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</si>
  <si>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</si>
  <si>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</si>
  <si>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</si>
  <si>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</si>
  <si>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</si>
  <si>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</si>
  <si>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</si>
  <si>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</si>
  <si>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</si>
  <si>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</si>
  <si>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</si>
  <si>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</si>
  <si>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</si>
  <si>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</si>
  <si>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</si>
  <si>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</si>
  <si>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</si>
  <si>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</si>
  <si>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</si>
  <si>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</si>
  <si>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</si>
  <si>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</si>
  <si>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</si>
  <si>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</si>
  <si>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</si>
  <si>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</si>
  <si>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</si>
  <si>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</si>
  <si>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</si>
  <si>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</si>
  <si>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</si>
  <si>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</si>
  <si>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</si>
  <si>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</si>
  <si>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</si>
  <si>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</si>
  <si>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</si>
  <si>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</si>
  <si>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</si>
  <si>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</si>
  <si>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</si>
  <si>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</si>
  <si>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</si>
  <si>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</si>
  <si>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</si>
  <si>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</si>
  <si>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</si>
  <si>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</si>
  <si>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</si>
  <si>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</si>
  <si>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</si>
  <si>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</si>
  <si>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</si>
  <si>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</si>
  <si>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</si>
  <si>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</si>
  <si>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</si>
  <si>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</si>
  <si>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</si>
  <si>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</si>
  <si>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</si>
  <si>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</si>
  <si>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</si>
  <si>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</si>
  <si>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</si>
  <si>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</si>
  <si>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</si>
  <si>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</si>
  <si>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</si>
  <si>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</si>
  <si>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</si>
  <si>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</si>
  <si>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</si>
  <si>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</si>
  <si>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</si>
  <si>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</si>
  <si>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</si>
  <si>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</si>
  <si>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</si>
  <si>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</si>
  <si>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</si>
  <si>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</si>
  <si>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</si>
  <si>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</si>
  <si>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</si>
  <si>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</si>
  <si>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</si>
  <si>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</si>
  <si>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</si>
  <si>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</si>
  <si>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</si>
  <si>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</si>
  <si>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</si>
  <si>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</si>
  <si>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</si>
  <si>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</si>
  <si>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</si>
  <si>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</si>
  <si>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</si>
  <si>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</si>
  <si>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</si>
  <si>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</si>
  <si>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</si>
  <si>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</si>
  <si>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</si>
  <si>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</si>
  <si>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</si>
  <si>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</si>
  <si>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</si>
  <si>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</si>
  <si>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</si>
  <si>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</si>
  <si>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</si>
  <si>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</si>
  <si>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</si>
  <si>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</si>
  <si>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</si>
  <si>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</si>
  <si>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</si>
  <si>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</si>
  <si>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</si>
  <si>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</si>
  <si>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</si>
  <si>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</si>
  <si>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</si>
  <si>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</si>
  <si>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</si>
  <si>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</si>
  <si>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</si>
  <si>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</si>
  <si>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</si>
  <si>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</si>
  <si>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</si>
  <si>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</si>
  <si>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</si>
  <si>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</si>
  <si>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</si>
  <si>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</si>
  <si>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</si>
  <si>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</si>
  <si>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</si>
  <si>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</si>
  <si>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</si>
  <si>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</si>
  <si>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</si>
  <si>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</si>
  <si>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</si>
  <si>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</si>
  <si>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</si>
  <si>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</si>
  <si>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</si>
  <si>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</si>
  <si>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</si>
  <si>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</si>
  <si>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</si>
  <si>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</si>
  <si>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</si>
  <si>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</si>
  <si>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</si>
  <si>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</si>
  <si>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</si>
  <si>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</si>
  <si>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</si>
  <si>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</si>
  <si>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</si>
  <si>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</si>
  <si>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</si>
  <si>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</si>
  <si>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</si>
  <si>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</si>
  <si>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</si>
  <si>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</si>
  <si>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</si>
  <si>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</si>
  <si>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</si>
  <si>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</si>
  <si>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</si>
  <si>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</si>
  <si>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</si>
  <si>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</si>
  <si>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</si>
  <si>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</si>
  <si>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</si>
  <si>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</si>
  <si>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</si>
  <si>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</si>
  <si>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</si>
  <si>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</si>
  <si>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</si>
  <si>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</si>
  <si>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</si>
  <si>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</si>
  <si>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</si>
  <si>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</si>
  <si>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</si>
  <si>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</si>
  <si>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</si>
  <si>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</si>
  <si>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</si>
  <si>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</si>
  <si>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</si>
  <si>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</si>
  <si>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</si>
  <si>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</si>
  <si>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</si>
  <si>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</si>
  <si>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</si>
  <si>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</si>
  <si>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</si>
  <si>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</si>
  <si>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</si>
  <si>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</si>
  <si>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</si>
  <si>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</si>
  <si>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</si>
  <si>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</si>
  <si>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</si>
  <si>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</si>
  <si>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</si>
  <si>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</si>
  <si>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</si>
  <si>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</si>
  <si>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</si>
  <si>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</si>
  <si>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</si>
  <si>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</si>
  <si>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</si>
  <si>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</si>
  <si>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</si>
  <si>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</si>
  <si>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</si>
  <si>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</si>
  <si>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</si>
  <si>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</si>
  <si>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</si>
  <si>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</si>
  <si>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</si>
  <si>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</si>
  <si>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</si>
  <si>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</si>
  <si>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</si>
  <si>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</si>
  <si>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</si>
  <si>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</si>
  <si>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</si>
  <si>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</si>
  <si>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</si>
  <si>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</si>
  <si>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</si>
  <si>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</si>
  <si>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</si>
  <si>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</si>
  <si>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</si>
  <si>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</si>
  <si>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</si>
  <si>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</si>
  <si>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</si>
  <si>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</si>
  <si>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</si>
  <si>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</si>
  <si>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</si>
  <si>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</si>
  <si>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</si>
  <si>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</si>
  <si>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</si>
  <si>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</si>
  <si>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</si>
  <si>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</si>
  <si>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</si>
  <si>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</si>
  <si>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</si>
  <si>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</si>
  <si>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</si>
  <si>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</si>
  <si>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</si>
  <si>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</si>
  <si>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</si>
  <si>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</si>
  <si>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</si>
  <si>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</si>
  <si>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</si>
  <si>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</si>
  <si>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</si>
  <si>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</si>
  <si>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</si>
  <si>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</si>
  <si>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</si>
  <si>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</si>
  <si>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</si>
  <si>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</si>
  <si>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</si>
  <si>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</si>
  <si>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</si>
  <si>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</si>
  <si>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</si>
  <si>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</si>
  <si>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</si>
  <si>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</si>
  <si>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</si>
  <si>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</si>
  <si>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</si>
  <si>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</si>
  <si>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</si>
  <si>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</si>
  <si>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</si>
  <si>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</si>
  <si>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</si>
  <si>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</si>
  <si>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</si>
  <si>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</si>
  <si>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</si>
  <si>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</si>
  <si>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</si>
  <si>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</si>
  <si>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</si>
  <si>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</si>
  <si>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</si>
  <si>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</si>
  <si>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</si>
  <si>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</si>
  <si>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</si>
  <si>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</si>
  <si>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</si>
  <si>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</si>
  <si>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</si>
  <si>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</si>
  <si>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</si>
  <si>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</si>
  <si>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</si>
  <si>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</si>
  <si>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</si>
  <si>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</si>
  <si>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</si>
  <si>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</si>
  <si>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</si>
  <si>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</si>
  <si>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</si>
  <si>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</si>
  <si>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</si>
  <si>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</si>
  <si>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</si>
  <si>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</si>
  <si>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</si>
  <si>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</si>
  <si>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</si>
  <si>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</si>
  <si>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</si>
  <si>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</si>
  <si>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</si>
  <si>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</si>
  <si>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</si>
  <si>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</si>
  <si>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</si>
  <si>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</si>
  <si>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</si>
  <si>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</si>
  <si>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</si>
  <si>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</si>
  <si>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</si>
  <si>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</si>
  <si>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</si>
  <si>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</si>
  <si>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</si>
  <si>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</si>
  <si>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</si>
  <si>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</si>
  <si>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</si>
  <si>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</si>
  <si>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</si>
  <si>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</si>
  <si>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</si>
  <si>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</si>
  <si>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</si>
  <si>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</si>
  <si>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</si>
  <si>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</si>
  <si>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</si>
  <si>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</si>
  <si>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</si>
  <si>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</si>
  <si>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</si>
  <si>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</si>
  <si>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</si>
  <si>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</si>
  <si>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</si>
  <si>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</si>
  <si>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</si>
  <si>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</si>
  <si>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</si>
  <si>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</si>
  <si>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</si>
  <si>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</si>
  <si>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</si>
  <si>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</si>
  <si>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</si>
  <si>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</si>
  <si>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</si>
  <si>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</si>
  <si>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</si>
  <si>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</si>
  <si>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</si>
  <si>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</si>
  <si>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</si>
  <si>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</si>
  <si>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</si>
  <si>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</si>
  <si>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</si>
  <si>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</si>
  <si>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</si>
  <si>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</si>
  <si>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</si>
  <si>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</si>
  <si>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</si>
  <si>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</si>
  <si>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</si>
  <si>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</si>
  <si>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</si>
  <si>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</si>
  <si>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</si>
  <si>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</si>
  <si>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</si>
  <si>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</si>
  <si>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</si>
  <si>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</si>
  <si>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</si>
  <si>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</si>
  <si>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</si>
  <si>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</si>
  <si>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</si>
  <si>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</si>
  <si>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</si>
  <si>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</si>
  <si>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</si>
  <si>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</si>
  <si>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</si>
  <si>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</si>
  <si>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</si>
  <si>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</si>
  <si>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</si>
  <si>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</si>
  <si>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</si>
  <si>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</si>
  <si>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</si>
  <si>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</si>
  <si>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</si>
  <si>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</si>
  <si>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</si>
  <si>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</si>
  <si>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</si>
  <si>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</si>
  <si>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</si>
  <si>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</si>
  <si>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</si>
  <si>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</si>
  <si>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</si>
  <si>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</si>
  <si>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</si>
  <si>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</si>
  <si>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</si>
  <si>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</si>
  <si>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</si>
  <si>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</si>
  <si>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</si>
  <si>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</si>
  <si>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</si>
  <si>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</si>
  <si>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</si>
  <si>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</si>
  <si>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</si>
  <si>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</si>
  <si>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</si>
  <si>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</si>
  <si>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</si>
  <si>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</si>
  <si>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</si>
  <si>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</si>
  <si>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</si>
  <si>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</si>
  <si>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</si>
  <si>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</si>
  <si>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</si>
  <si>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</si>
  <si>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</si>
  <si>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</si>
  <si>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</si>
  <si>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</si>
  <si>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</si>
  <si>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</si>
  <si>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</si>
  <si>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</si>
  <si>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</si>
  <si>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</si>
  <si>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</si>
  <si>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</si>
  <si>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</si>
  <si>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</si>
  <si>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</si>
  <si>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</si>
  <si>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</si>
  <si>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</si>
  <si>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</si>
  <si>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</si>
  <si>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</si>
  <si>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</si>
  <si>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</si>
  <si>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</si>
  <si>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</si>
  <si>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</si>
  <si>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</si>
  <si>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</si>
  <si>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</si>
  <si>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</si>
  <si>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</si>
  <si>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</si>
  <si>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</si>
  <si>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</si>
  <si>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</si>
  <si>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</si>
  <si>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</si>
  <si>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</si>
  <si>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</si>
  <si>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</si>
  <si>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</si>
  <si>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</si>
  <si>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</si>
  <si>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</si>
  <si>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</si>
  <si>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</si>
  <si>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</si>
  <si>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</si>
  <si>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</si>
  <si>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</si>
  <si>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</si>
  <si>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</si>
  <si>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</si>
  <si>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</si>
  <si>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</si>
  <si>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</si>
  <si>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</si>
  <si>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</si>
  <si>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</si>
  <si>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</si>
  <si>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</si>
  <si>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</si>
  <si>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</si>
  <si>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</si>
  <si>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</si>
  <si>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</si>
  <si>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</si>
  <si>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</si>
  <si>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</si>
  <si>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</si>
  <si>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</si>
  <si>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</si>
  <si>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</si>
  <si>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</si>
  <si>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</si>
  <si>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</si>
  <si>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</si>
  <si>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</si>
  <si>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</si>
  <si>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</si>
  <si>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</si>
  <si>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</si>
  <si>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</si>
  <si>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</si>
  <si>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</si>
  <si>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</si>
  <si>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</si>
  <si>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</si>
  <si>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</si>
  <si>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</si>
  <si>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</si>
  <si>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</si>
  <si>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</si>
  <si>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</si>
  <si>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</si>
  <si>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</si>
  <si>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</si>
  <si>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</si>
  <si>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</si>
  <si>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</si>
  <si>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</si>
  <si>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</si>
  <si>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</si>
  <si>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</si>
  <si>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</si>
  <si>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</si>
  <si>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</si>
  <si>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</si>
  <si>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</si>
  <si>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</si>
  <si>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</si>
  <si>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</si>
  <si>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</si>
  <si>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</si>
  <si>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</si>
  <si>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</si>
  <si>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</si>
  <si>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</si>
  <si>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</si>
  <si>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</si>
  <si>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</si>
  <si>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</si>
  <si>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</si>
  <si>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</si>
  <si>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</si>
  <si>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</si>
  <si>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</si>
  <si>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</si>
  <si>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</si>
  <si>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</si>
  <si>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</si>
  <si>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</si>
  <si>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</si>
  <si>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</si>
  <si>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</si>
  <si>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</si>
  <si>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</si>
  <si>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</si>
  <si>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</si>
  <si>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</si>
  <si>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</si>
  <si>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</si>
  <si>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</si>
  <si>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</si>
  <si>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</si>
  <si>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</si>
  <si>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</si>
  <si>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</si>
  <si>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</si>
  <si>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</si>
  <si>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</si>
  <si>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</si>
  <si>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</si>
  <si>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</si>
  <si>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</si>
  <si>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</si>
  <si>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</si>
  <si>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</si>
  <si>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</si>
  <si>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</si>
  <si>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</si>
  <si>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</si>
  <si>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</si>
  <si>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</si>
  <si>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</si>
  <si>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</si>
  <si>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</si>
  <si>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</si>
  <si>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</si>
  <si>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</si>
  <si>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</si>
  <si>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</si>
  <si>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</si>
  <si>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</si>
  <si>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</si>
  <si>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</si>
  <si>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</si>
  <si>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</si>
  <si>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</si>
  <si>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</si>
  <si>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</si>
  <si>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</si>
  <si>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</si>
  <si>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</si>
  <si>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</si>
  <si>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</si>
  <si>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</si>
  <si>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</si>
  <si>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</si>
  <si>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</si>
  <si>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</si>
  <si>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</si>
  <si>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</si>
  <si>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</si>
  <si>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</si>
  <si>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</si>
  <si>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</si>
  <si>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</si>
  <si>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</si>
  <si>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</si>
  <si>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</si>
  <si>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</si>
  <si>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</si>
  <si>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</si>
  <si>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</si>
  <si>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</si>
  <si>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</si>
  <si>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</si>
  <si>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</si>
  <si>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</si>
  <si>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</si>
  <si>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</si>
  <si>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</si>
  <si>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</si>
  <si>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</si>
  <si>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</si>
  <si>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</si>
  <si>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</si>
  <si>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</si>
  <si>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</si>
  <si>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</si>
  <si>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</si>
  <si>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</si>
  <si>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</si>
  <si>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</si>
  <si>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</si>
  <si>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</si>
  <si>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</si>
  <si>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</si>
  <si>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</si>
  <si>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</si>
  <si>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</si>
  <si>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</si>
  <si>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</si>
  <si>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</si>
  <si>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</si>
  <si>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</si>
  <si>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</si>
  <si>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</si>
  <si>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</si>
  <si>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</si>
  <si>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</si>
  <si>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</si>
  <si>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</si>
  <si>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</si>
  <si>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</si>
  <si>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</si>
  <si>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</si>
  <si>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</si>
  <si>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</si>
  <si>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</si>
  <si>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</si>
  <si>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</si>
  <si>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</si>
  <si>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</si>
  <si>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</si>
  <si>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</si>
  <si>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</si>
  <si>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</si>
  <si>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</si>
  <si>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</si>
  <si>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</si>
  <si>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</si>
  <si>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</si>
  <si>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</si>
  <si>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</si>
  <si>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</si>
  <si>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</si>
  <si>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</si>
  <si>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</si>
  <si>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</si>
  <si>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</si>
  <si>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</si>
  <si>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</si>
  <si>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</si>
  <si>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</si>
  <si>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</si>
  <si>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</si>
  <si>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</si>
  <si>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</si>
  <si>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</si>
  <si>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</si>
  <si>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</si>
  <si>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</si>
  <si>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</si>
  <si>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</si>
  <si>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</si>
  <si>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</si>
  <si>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</si>
  <si>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</si>
  <si>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</si>
  <si>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</si>
  <si>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</si>
  <si>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</si>
  <si>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</si>
  <si>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</si>
  <si>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</si>
  <si>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</si>
  <si>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</si>
  <si>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</si>
  <si>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</si>
  <si>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</si>
  <si>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</si>
  <si>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</si>
  <si>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</si>
  <si>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</si>
  <si>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</si>
  <si>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</si>
  <si>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</si>
  <si>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</si>
  <si>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</si>
  <si>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</si>
  <si>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</si>
  <si>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</si>
  <si>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</si>
  <si>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</si>
  <si>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</si>
  <si>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</si>
  <si>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</si>
  <si>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</si>
  <si>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</si>
  <si>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</si>
  <si>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</si>
  <si>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</si>
  <si>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</si>
  <si>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</si>
  <si>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</si>
  <si>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</si>
  <si>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</si>
  <si>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</si>
  <si>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</si>
  <si>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</si>
  <si>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</si>
  <si>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</si>
  <si>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</si>
  <si>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</si>
  <si>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</si>
  <si>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</si>
  <si>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</si>
  <si>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</si>
  <si>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</si>
  <si>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</si>
  <si>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</si>
  <si>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</si>
  <si>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</si>
  <si>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</si>
  <si>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</si>
  <si>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</si>
  <si>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</si>
  <si>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</si>
  <si>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</si>
  <si>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</si>
  <si>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</si>
  <si>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</si>
  <si>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</si>
  <si>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</si>
  <si>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</si>
  <si>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</si>
  <si>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</si>
  <si>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</si>
  <si>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</si>
  <si>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</si>
  <si>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</si>
  <si>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</si>
  <si>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</si>
  <si>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</si>
  <si>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</si>
  <si>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</si>
  <si>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</si>
  <si>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</si>
  <si>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</si>
  <si>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</si>
  <si>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</si>
  <si>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</si>
  <si>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</si>
  <si>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</si>
  <si>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</si>
  <si>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</si>
  <si>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</si>
  <si>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</si>
  <si>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</si>
  <si>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</si>
  <si>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</si>
  <si>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</si>
  <si>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</si>
  <si>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</si>
  <si>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</si>
  <si>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</si>
  <si>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</si>
  <si>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</si>
  <si>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</si>
  <si>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</si>
  <si>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</si>
  <si>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</si>
  <si>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</si>
  <si>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</si>
  <si>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</si>
  <si>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</si>
  <si>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</si>
  <si>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</si>
  <si>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</si>
  <si>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</si>
  <si>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</si>
  <si>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</si>
  <si>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</si>
  <si>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</si>
  <si>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</si>
  <si>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</si>
  <si>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</si>
  <si>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</si>
  <si>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</si>
  <si>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</si>
  <si>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</si>
  <si>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</si>
  <si>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</si>
  <si>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</si>
  <si>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</si>
  <si>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</si>
  <si>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</si>
  <si>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</si>
  <si>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</si>
  <si>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</si>
  <si>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</si>
  <si>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</si>
  <si>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</si>
  <si>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</si>
  <si>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</si>
  <si>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</si>
  <si>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</si>
  <si>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</si>
  <si>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</si>
  <si>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</si>
  <si>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</si>
  <si>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</si>
  <si>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</si>
  <si>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</si>
  <si>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</si>
  <si>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</si>
  <si>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</si>
  <si>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</si>
  <si>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</si>
  <si>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</si>
  <si>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</si>
  <si>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</si>
  <si>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</si>
  <si>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</si>
  <si>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</si>
  <si>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</si>
  <si>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</si>
  <si>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</si>
  <si>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</si>
  <si>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</si>
  <si>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</si>
  <si>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</si>
  <si>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</si>
  <si>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</si>
  <si>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</si>
  <si>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</si>
  <si>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</si>
  <si>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</si>
  <si>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</si>
  <si>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</si>
  <si>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</si>
  <si>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</si>
  <si>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</si>
  <si>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</si>
  <si>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</si>
  <si>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</si>
  <si>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</si>
  <si>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</si>
  <si>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</si>
  <si>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</si>
  <si>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</si>
  <si>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</si>
  <si>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</si>
  <si>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</si>
  <si>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</si>
  <si>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</si>
  <si>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</si>
  <si>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</si>
  <si>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</si>
  <si>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</si>
  <si>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</si>
  <si>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</si>
  <si>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</si>
  <si>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</si>
  <si>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</si>
  <si>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</si>
  <si>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</si>
  <si>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</si>
  <si>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</si>
  <si>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</si>
  <si>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</si>
  <si>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</si>
  <si>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</si>
  <si>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</si>
  <si>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</si>
  <si>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</si>
  <si>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</si>
  <si>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</si>
  <si>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</si>
  <si>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</si>
  <si>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</si>
  <si>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</si>
  <si>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</si>
  <si>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</si>
  <si>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</si>
  <si>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</si>
  <si>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</si>
  <si>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</si>
  <si>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</si>
  <si>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</si>
  <si>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</si>
  <si>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</si>
  <si>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</si>
  <si>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</si>
  <si>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</si>
  <si>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</si>
  <si>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</si>
  <si>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</si>
  <si>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</si>
  <si>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</si>
  <si>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</si>
  <si>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</si>
  <si>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</si>
  <si>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</si>
  <si>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</si>
  <si>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</si>
  <si>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</si>
  <si>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</si>
  <si>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</si>
  <si>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</si>
  <si>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</si>
  <si>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</si>
  <si>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</si>
  <si>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</si>
  <si>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</si>
  <si>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</si>
  <si>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</si>
  <si>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</si>
  <si>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</si>
  <si>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</si>
  <si>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</si>
  <si>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</si>
  <si>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</si>
  <si>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</si>
  <si>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</si>
  <si>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</si>
  <si>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</si>
  <si>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</si>
  <si>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</si>
  <si>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</si>
  <si>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</si>
  <si>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</si>
  <si>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</si>
  <si>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</si>
  <si>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</si>
  <si>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</si>
  <si>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</si>
  <si>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</si>
  <si>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</si>
  <si>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</si>
  <si>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</si>
  <si>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</si>
  <si>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</si>
  <si>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</si>
  <si>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</si>
  <si>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</si>
  <si>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</si>
  <si>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</si>
  <si>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</si>
  <si>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</si>
  <si>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</si>
  <si>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</si>
  <si>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</si>
  <si>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</si>
  <si>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</si>
  <si>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</si>
  <si>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</si>
  <si>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</si>
  <si>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</si>
  <si>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</si>
  <si>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</si>
  <si>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</si>
  <si>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</si>
  <si>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</si>
  <si>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</si>
  <si>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</si>
  <si>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</si>
  <si>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</si>
  <si>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</si>
  <si>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</si>
  <si>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</si>
  <si>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</si>
  <si>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</si>
  <si>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</si>
  <si>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</si>
  <si>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</si>
  <si>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</si>
  <si>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</si>
  <si>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</si>
  <si>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</si>
  <si>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</si>
  <si>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</si>
  <si>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</si>
  <si>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</si>
  <si>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</si>
  <si>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</si>
  <si>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</si>
  <si>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</si>
  <si>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</si>
  <si>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</si>
  <si>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</si>
  <si>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</si>
  <si>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</si>
  <si>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</si>
  <si>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</si>
  <si>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</si>
  <si>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</si>
  <si>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</si>
  <si>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</si>
  <si>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</si>
  <si>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</si>
  <si>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</si>
  <si>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</si>
  <si>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</si>
  <si>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</si>
  <si>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</si>
  <si>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</si>
  <si>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</si>
  <si>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</si>
  <si>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</si>
  <si>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</si>
  <si>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</si>
  <si>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</si>
  <si>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</si>
  <si>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</si>
  <si>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</si>
  <si>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</si>
  <si>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</si>
  <si>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</si>
  <si>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</si>
  <si>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</si>
  <si>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</si>
  <si>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</si>
  <si>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</si>
  <si>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</si>
  <si>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</si>
  <si>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</si>
  <si>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</si>
  <si>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</si>
  <si>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</si>
  <si>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</si>
  <si>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</si>
  <si>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</si>
  <si>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</si>
  <si>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</si>
  <si>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</si>
  <si>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</si>
  <si>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</si>
  <si>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</si>
  <si>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</si>
  <si>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</si>
  <si>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</si>
  <si>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</si>
  <si>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</si>
  <si>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</si>
  <si>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</si>
  <si>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</si>
  <si>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</si>
  <si>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</si>
  <si>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</si>
  <si>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</si>
  <si>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</si>
  <si>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</si>
  <si>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</si>
  <si>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</si>
  <si>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</si>
  <si>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</si>
  <si>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</si>
  <si>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</si>
  <si>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</si>
  <si>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</si>
  <si>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</si>
  <si>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</si>
  <si>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</si>
  <si>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</si>
  <si>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</si>
  <si>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</si>
  <si>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</si>
  <si>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</si>
  <si>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</si>
  <si>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</si>
  <si>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</si>
  <si>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</si>
  <si>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</si>
  <si>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</si>
  <si>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</si>
  <si>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</si>
  <si>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</si>
  <si>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</si>
  <si>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</si>
  <si>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</si>
  <si>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</si>
  <si>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</si>
  <si>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</si>
  <si>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</si>
  <si>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</si>
  <si>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</si>
  <si>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</si>
  <si>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</si>
  <si>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</si>
  <si>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</si>
  <si>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</si>
  <si>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</si>
  <si>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</si>
  <si>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</si>
  <si>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</si>
  <si>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</si>
  <si>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</si>
  <si>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</si>
  <si>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</si>
  <si>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</si>
  <si>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</si>
  <si>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</si>
  <si>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</si>
  <si>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</si>
  <si>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</si>
  <si>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</si>
  <si>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</si>
  <si>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</si>
  <si>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</si>
  <si>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</si>
  <si>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</si>
  <si>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</si>
  <si>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</si>
  <si>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</si>
  <si>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</si>
  <si>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</si>
  <si>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</si>
  <si>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</si>
  <si>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</si>
  <si>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</si>
  <si>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</si>
  <si>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</si>
  <si>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</si>
  <si>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</si>
  <si>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</si>
  <si>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</si>
  <si>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</si>
  <si>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</si>
  <si>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</si>
  <si>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</si>
  <si>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</si>
  <si>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</si>
  <si>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</si>
  <si>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</si>
  <si>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</si>
  <si>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</si>
  <si>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</si>
  <si>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</si>
  <si>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</si>
  <si>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</si>
  <si>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</si>
  <si>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</si>
  <si>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</si>
  <si>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</si>
  <si>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</si>
  <si>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</si>
  <si>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</si>
  <si>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</si>
  <si>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</si>
  <si>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</si>
  <si>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</si>
  <si>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</si>
  <si>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</si>
  <si>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</si>
  <si>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</si>
  <si>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</si>
  <si>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</si>
  <si>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</si>
  <si>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</si>
  <si>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</si>
  <si>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</si>
  <si>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</si>
  <si>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</si>
  <si>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</si>
  <si>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</si>
  <si>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</si>
  <si>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</si>
  <si>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</si>
  <si>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</si>
  <si>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</si>
  <si>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</si>
  <si>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</si>
  <si>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</si>
  <si>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</si>
  <si>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</si>
  <si>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</si>
  <si>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</si>
  <si>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</si>
  <si>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</si>
  <si>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</si>
  <si>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</si>
  <si>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</si>
  <si>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</si>
  <si>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</si>
  <si>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</si>
  <si>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</si>
  <si>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</si>
  <si>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</si>
  <si>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</si>
  <si>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</si>
  <si>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</si>
  <si>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</si>
  <si>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</si>
  <si>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</si>
  <si>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</si>
  <si>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</si>
  <si>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</si>
  <si>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</si>
  <si>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</si>
  <si>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</si>
  <si>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</si>
  <si>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</si>
  <si>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</si>
  <si>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</si>
  <si>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</si>
  <si>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</si>
  <si>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</si>
  <si>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</si>
  <si>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</si>
  <si>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</si>
  <si>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</si>
  <si>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</si>
  <si>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</si>
  <si>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</si>
  <si>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</si>
  <si>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</si>
  <si>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</si>
  <si>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</si>
  <si>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</si>
  <si>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</si>
  <si>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</si>
  <si>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</si>
  <si>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</si>
  <si>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</si>
  <si>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</si>
  <si>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</si>
  <si>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</si>
  <si>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</si>
  <si>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</si>
  <si>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</si>
  <si>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</si>
  <si>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</si>
  <si>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</si>
  <si>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</si>
  <si>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</si>
  <si>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</si>
  <si>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</si>
  <si>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</si>
  <si>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</si>
  <si>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</si>
  <si>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</si>
  <si>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</si>
  <si>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</si>
  <si>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</si>
  <si>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</si>
  <si>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</si>
  <si>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</si>
  <si>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</si>
  <si>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</si>
  <si>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</si>
  <si>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</si>
  <si>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</si>
  <si>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</si>
  <si>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</si>
  <si>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</si>
  <si>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</si>
  <si>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</si>
  <si>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</si>
  <si>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</si>
  <si>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</si>
  <si>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</si>
  <si>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</si>
  <si>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</si>
  <si>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</si>
  <si>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</si>
  <si>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</si>
  <si>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</si>
  <si>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</si>
  <si>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</si>
  <si>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</si>
  <si>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</si>
  <si>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</si>
  <si>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</si>
  <si>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</si>
  <si>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</si>
  <si>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</si>
  <si>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</si>
  <si>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</si>
  <si>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</si>
  <si>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</si>
  <si>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</si>
  <si>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</si>
  <si>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</si>
  <si>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</si>
  <si>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</si>
  <si>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</si>
  <si>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</si>
  <si>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</si>
  <si>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</si>
  <si>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</si>
  <si>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</si>
  <si>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</si>
  <si>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</si>
  <si>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</si>
  <si>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</si>
  <si>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</si>
  <si>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</si>
  <si>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</si>
  <si>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</si>
  <si>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</si>
  <si>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</si>
  <si>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</si>
  <si>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</si>
  <si>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</si>
  <si>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</si>
  <si>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</si>
  <si>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</si>
  <si>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</si>
  <si>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</si>
  <si>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</si>
  <si>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</si>
  <si>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</si>
  <si>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</si>
  <si>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</si>
  <si>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</si>
  <si>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</si>
  <si>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</si>
  <si>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</si>
  <si>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</si>
  <si>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</si>
  <si>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</si>
  <si>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</si>
  <si>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</si>
  <si>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</si>
  <si>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</si>
  <si>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</si>
  <si>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</si>
  <si>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</si>
  <si>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</si>
  <si>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</si>
  <si>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</si>
  <si>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</si>
  <si>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</si>
  <si>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</si>
  <si>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</si>
  <si>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</si>
  <si>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</si>
  <si>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</si>
  <si>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</si>
  <si>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</si>
  <si>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</si>
  <si>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</si>
  <si>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</si>
  <si>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</si>
  <si>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</si>
  <si>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</si>
  <si>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</si>
  <si>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</si>
  <si>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</si>
  <si>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</si>
  <si>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</si>
  <si>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</si>
  <si>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</si>
  <si>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</si>
  <si>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</si>
  <si>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</si>
  <si>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</si>
  <si>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</si>
  <si>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</si>
  <si>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</si>
  <si>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</si>
  <si>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</si>
  <si>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</si>
  <si>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</si>
  <si>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</si>
  <si>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</si>
  <si>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</si>
  <si>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</si>
  <si>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</si>
  <si>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</si>
  <si>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</si>
  <si>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</si>
  <si>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</si>
  <si>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</si>
  <si>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</si>
  <si>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</si>
  <si>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</si>
  <si>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</si>
  <si>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</si>
  <si>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</si>
  <si>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</si>
  <si>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</si>
  <si>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</si>
  <si>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</si>
  <si>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</si>
  <si>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</si>
  <si>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</si>
  <si>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</si>
  <si>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</si>
  <si>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</si>
  <si>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</si>
  <si>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</si>
  <si>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</si>
  <si>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</si>
  <si>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</si>
  <si>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</si>
  <si>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</si>
  <si>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</si>
  <si>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</si>
  <si>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</si>
  <si>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</si>
  <si>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</si>
  <si>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</si>
  <si>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</si>
  <si>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</si>
  <si>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</si>
  <si>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</si>
  <si>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</si>
  <si>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</si>
  <si>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</si>
  <si>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</si>
  <si>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</si>
  <si>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</si>
  <si>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</si>
  <si>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</si>
  <si>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</si>
  <si>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</si>
  <si>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</si>
  <si>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</si>
  <si>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</si>
  <si>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</si>
  <si>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</si>
  <si>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</si>
  <si>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</si>
  <si>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</si>
  <si>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</si>
  <si>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</si>
  <si>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</si>
  <si>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</si>
  <si>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</si>
  <si>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</si>
  <si>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</si>
  <si>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</si>
  <si>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</si>
  <si>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</si>
  <si>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</si>
  <si>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</si>
  <si>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</si>
  <si>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</si>
  <si>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</si>
  <si>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</si>
  <si>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</si>
  <si>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</si>
  <si>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</si>
  <si>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</si>
  <si>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</si>
  <si>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</si>
  <si>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</si>
  <si>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</si>
  <si>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</si>
  <si>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</si>
  <si>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</si>
  <si>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</si>
  <si>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</si>
  <si>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</si>
  <si>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</si>
  <si>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</si>
  <si>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</si>
  <si>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</si>
  <si>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</si>
  <si>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</si>
  <si>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</si>
  <si>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</si>
  <si>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</si>
  <si>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</si>
  <si>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</si>
  <si>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</si>
  <si>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</si>
  <si>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</si>
  <si>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</si>
  <si>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</si>
  <si>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</si>
  <si>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</si>
  <si>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</si>
  <si>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</si>
  <si>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</si>
  <si>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</si>
  <si>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</si>
  <si>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</si>
  <si>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</si>
  <si>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</si>
  <si>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</si>
  <si>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</si>
  <si>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</si>
  <si>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</si>
  <si>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</si>
  <si>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</si>
  <si>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</si>
  <si>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</si>
  <si>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</si>
  <si>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</si>
  <si>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</si>
  <si>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</si>
  <si>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</si>
  <si>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</si>
  <si>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</si>
  <si>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</si>
  <si>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</si>
  <si>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</si>
  <si>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</si>
  <si>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</si>
  <si>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</si>
  <si>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</si>
  <si>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</si>
  <si>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</si>
  <si>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</si>
  <si>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</si>
  <si>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</si>
  <si>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</si>
  <si>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</si>
  <si>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</si>
  <si>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</si>
  <si>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</si>
  <si>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</si>
  <si>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</si>
  <si>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</si>
  <si>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</si>
  <si>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</si>
  <si>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</si>
  <si>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</si>
  <si>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</si>
  <si>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</si>
  <si>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</si>
  <si>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</si>
  <si>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</si>
  <si>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</si>
  <si>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</si>
  <si>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</si>
  <si>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</si>
  <si>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</si>
  <si>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</si>
  <si>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</si>
  <si>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</si>
  <si>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</si>
  <si>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</si>
  <si>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</si>
  <si>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</si>
  <si>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</si>
  <si>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</si>
  <si>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</si>
  <si>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</si>
  <si>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</si>
  <si>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</si>
  <si>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</si>
  <si>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</si>
  <si>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</si>
  <si>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</si>
  <si>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</si>
  <si>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</si>
  <si>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</si>
  <si>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</si>
  <si>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</si>
  <si>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</si>
  <si>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</si>
  <si>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</si>
  <si>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</si>
  <si>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</si>
  <si>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</si>
  <si>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</si>
  <si>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</si>
  <si>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</si>
  <si>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</si>
  <si>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</si>
  <si>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</si>
  <si>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</si>
  <si>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</si>
  <si>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</si>
  <si>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</si>
  <si>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</si>
  <si>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</si>
  <si>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</si>
  <si>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</si>
  <si>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</si>
  <si>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</si>
  <si>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</si>
  <si>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</si>
  <si>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</si>
  <si>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</si>
  <si>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</si>
  <si>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</si>
  <si>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</si>
  <si>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</si>
  <si>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</si>
  <si>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</si>
  <si>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</si>
  <si>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</si>
  <si>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</si>
  <si>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</si>
  <si>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</si>
  <si>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</si>
  <si>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</si>
  <si>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</si>
  <si>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</si>
  <si>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</si>
  <si>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</si>
  <si>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</si>
  <si>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</si>
  <si>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</si>
  <si>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</si>
  <si>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</si>
  <si>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</si>
  <si>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</si>
  <si>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</si>
  <si>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</si>
  <si>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</si>
  <si>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</si>
  <si>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</si>
  <si>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</si>
  <si>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</si>
  <si>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</si>
  <si>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</si>
  <si>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</si>
  <si>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</si>
  <si>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</si>
  <si>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</si>
  <si>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</si>
  <si>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</si>
  <si>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</si>
  <si>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</si>
  <si>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</si>
  <si>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</si>
  <si>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</si>
  <si>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</si>
  <si>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</si>
  <si>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</si>
  <si>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</si>
  <si>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</si>
  <si>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</si>
  <si>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</si>
  <si>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</si>
  <si>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</si>
  <si>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</si>
  <si>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</si>
  <si>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</si>
  <si>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</si>
  <si>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</si>
  <si>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</si>
  <si>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</si>
  <si>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</si>
  <si>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</si>
  <si>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</si>
  <si>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</si>
  <si>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</si>
  <si>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</si>
  <si>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</si>
  <si>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</si>
  <si>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</si>
  <si>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</si>
  <si>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</si>
  <si>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</si>
  <si>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</si>
  <si>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</si>
  <si>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</si>
  <si>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</si>
  <si>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</si>
  <si>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</si>
  <si>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</si>
  <si>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</si>
  <si>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</si>
  <si>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</si>
  <si>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</si>
  <si>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</si>
  <si>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</si>
  <si>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</si>
  <si>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</si>
  <si>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</si>
  <si>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</si>
  <si>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</si>
  <si>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</si>
  <si>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</si>
  <si>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</si>
  <si>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</si>
  <si>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</si>
  <si>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</si>
  <si>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</si>
  <si>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</si>
  <si>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</si>
  <si>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</si>
  <si>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</si>
  <si>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</si>
  <si>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</si>
  <si>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</si>
  <si>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</si>
  <si>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</si>
  <si>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</si>
  <si>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</si>
  <si>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</si>
  <si>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</si>
  <si>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</si>
  <si>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</si>
  <si>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</si>
  <si>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</si>
  <si>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</si>
  <si>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</si>
  <si>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</si>
  <si>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</si>
  <si>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</si>
  <si>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</si>
  <si>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</si>
  <si>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</si>
  <si>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</si>
  <si>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</si>
  <si>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</si>
  <si>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</si>
  <si>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</si>
  <si>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</si>
  <si>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</si>
  <si>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</si>
  <si>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</si>
  <si>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</si>
  <si>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</si>
  <si>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</si>
  <si>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</si>
  <si>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</si>
  <si>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</si>
  <si>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</si>
  <si>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</si>
  <si>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</si>
  <si>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</si>
  <si>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</si>
  <si>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</si>
  <si>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</si>
  <si>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</si>
  <si>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</si>
  <si>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</si>
  <si>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</si>
  <si>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</si>
  <si>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</si>
  <si>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</si>
  <si>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</si>
  <si>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</si>
  <si>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</si>
  <si>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</si>
  <si>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</si>
  <si>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</si>
  <si>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</si>
  <si>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</si>
  <si>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</si>
  <si>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</si>
  <si>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</si>
  <si>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</si>
  <si>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</si>
  <si>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</si>
  <si>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</si>
  <si>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</si>
  <si>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</si>
  <si>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</si>
  <si>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</si>
  <si>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</si>
  <si>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</si>
  <si>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</si>
  <si>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</si>
  <si>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</si>
  <si>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</si>
  <si>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</si>
  <si>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</si>
  <si>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</si>
  <si>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</si>
  <si>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</si>
  <si>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</si>
  <si>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</si>
  <si>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</si>
  <si>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</si>
  <si>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</si>
  <si>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</si>
  <si>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</si>
  <si>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</si>
  <si>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</si>
  <si>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</si>
  <si>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</si>
  <si>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</si>
  <si>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</si>
  <si>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</si>
  <si>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</si>
  <si>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</si>
  <si>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</si>
  <si>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</si>
  <si>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</si>
  <si>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</si>
  <si>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</si>
  <si>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</si>
  <si>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</si>
  <si>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</si>
  <si>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</si>
  <si>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</si>
  <si>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</si>
  <si>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</si>
  <si>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</si>
  <si>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</si>
  <si>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</si>
  <si>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</si>
  <si>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</si>
  <si>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</si>
  <si>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</si>
  <si>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</si>
  <si>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</si>
  <si>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</si>
  <si>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</si>
  <si>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</si>
  <si>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</si>
  <si>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</si>
  <si>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</si>
  <si>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</si>
  <si>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</si>
  <si>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</si>
  <si>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</si>
  <si>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</si>
  <si>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</si>
  <si>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</si>
  <si>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</si>
  <si>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</si>
  <si>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</si>
  <si>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</si>
  <si>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</si>
  <si>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</si>
  <si>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</si>
  <si>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</si>
  <si>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</si>
  <si>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</si>
  <si>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</si>
  <si>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</si>
  <si>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</si>
  <si>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</si>
  <si>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</si>
  <si>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</si>
  <si>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</si>
  <si>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</si>
  <si>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</si>
  <si>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</si>
  <si>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</si>
  <si>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</si>
  <si>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</si>
  <si>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</si>
  <si>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</si>
  <si>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</si>
  <si>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</si>
  <si>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</si>
  <si>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</si>
  <si>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</si>
  <si>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</si>
  <si>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</si>
  <si>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</si>
  <si>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</si>
  <si>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</si>
  <si>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</si>
  <si>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</si>
  <si>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</si>
  <si>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</si>
  <si>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</si>
  <si>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</si>
  <si>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</si>
  <si>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</si>
  <si>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</si>
  <si>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</si>
  <si>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</si>
  <si>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</si>
  <si>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</si>
  <si>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</si>
  <si>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</si>
  <si>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</si>
  <si>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</si>
  <si>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</si>
  <si>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</si>
  <si>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</si>
  <si>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</si>
  <si>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</si>
  <si>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</si>
  <si>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</si>
  <si>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</si>
  <si>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</si>
  <si>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</si>
  <si>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</si>
  <si>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</si>
  <si>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</si>
  <si>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</si>
  <si>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</si>
  <si>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</si>
  <si>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</si>
  <si>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</si>
  <si>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</si>
  <si>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</si>
  <si>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</si>
  <si>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</si>
  <si>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</si>
  <si>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</si>
  <si>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</si>
  <si>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</si>
  <si>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</si>
  <si>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</si>
  <si>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</si>
  <si>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</si>
  <si>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</si>
  <si>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</si>
  <si>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</si>
  <si>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</si>
  <si>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</si>
  <si>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</si>
  <si>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</si>
  <si>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</si>
  <si>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</si>
  <si>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</si>
  <si>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</si>
  <si>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</si>
  <si>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</si>
  <si>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</si>
  <si>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</si>
  <si>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</si>
  <si>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</si>
  <si>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</si>
  <si>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</si>
  <si>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</si>
  <si>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</si>
  <si>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</si>
  <si>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</si>
  <si>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</si>
  <si>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</si>
  <si>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</si>
  <si>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</si>
  <si>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</si>
  <si>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</si>
  <si>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</si>
  <si>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</si>
  <si>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</si>
  <si>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</si>
  <si>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</si>
  <si>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</si>
  <si>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</si>
  <si>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</si>
  <si>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</si>
  <si>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</si>
  <si>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</si>
  <si>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</si>
  <si>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</si>
  <si>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</si>
  <si>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</si>
  <si>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</si>
  <si>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</si>
  <si>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</si>
  <si>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</si>
  <si>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</si>
  <si>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</si>
  <si>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</si>
  <si>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</si>
  <si>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</si>
  <si>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</si>
  <si>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</si>
  <si>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</si>
  <si>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</si>
  <si>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</si>
  <si>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</si>
  <si>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</si>
  <si>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</si>
  <si>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</si>
  <si>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</si>
  <si>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</si>
  <si>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</si>
  <si>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</si>
  <si>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</si>
  <si>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</si>
  <si>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</si>
  <si>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</si>
  <si>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</si>
  <si>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</si>
  <si>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</si>
  <si>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</si>
  <si>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</si>
  <si>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</si>
  <si>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</si>
  <si>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</si>
  <si>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</si>
  <si>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</si>
  <si>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</si>
  <si>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</si>
  <si>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</si>
  <si>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</si>
  <si>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</si>
  <si>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</si>
  <si>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</si>
  <si>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</si>
  <si>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</si>
  <si>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</si>
  <si>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</si>
  <si>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</si>
  <si>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</si>
  <si>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</si>
  <si>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</si>
  <si>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</si>
  <si>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</si>
  <si>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</si>
  <si>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</si>
  <si>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</si>
  <si>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</si>
  <si>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</si>
  <si>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</si>
  <si>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</si>
  <si>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</si>
  <si>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</si>
  <si>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</si>
  <si>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</si>
  <si>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</si>
  <si>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</si>
  <si>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</si>
  <si>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</si>
  <si>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</si>
  <si>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</si>
  <si>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</si>
  <si>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</si>
  <si>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</si>
  <si>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</si>
  <si>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</si>
  <si>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</si>
  <si>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</si>
  <si>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</si>
  <si>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</si>
  <si>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</si>
  <si>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</si>
  <si>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</si>
  <si>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</si>
  <si>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</si>
  <si>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</si>
  <si>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</si>
  <si>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</si>
  <si>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</si>
  <si>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</si>
  <si>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</si>
  <si>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</si>
  <si>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</si>
  <si>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</si>
  <si>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</si>
  <si>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</si>
  <si>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</si>
  <si>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</si>
  <si>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</si>
  <si>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</si>
  <si>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</si>
  <si>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</si>
  <si>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</si>
  <si>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</si>
  <si>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</si>
  <si>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</si>
  <si>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</si>
  <si>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</si>
  <si>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</si>
  <si>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</si>
  <si>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</si>
  <si>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</si>
  <si>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</si>
  <si>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</si>
  <si>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</si>
  <si>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</si>
  <si>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</si>
  <si>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</si>
  <si>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</si>
  <si>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</si>
  <si>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</si>
  <si>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</si>
  <si>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</si>
  <si>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</si>
  <si>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</si>
  <si>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</si>
  <si>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</si>
  <si>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</si>
  <si>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</si>
  <si>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</si>
  <si>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</si>
  <si>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</si>
  <si>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</si>
  <si>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</si>
  <si>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</si>
  <si>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</si>
  <si>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</si>
  <si>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</si>
  <si>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</si>
  <si>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</si>
  <si>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</si>
  <si>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</si>
  <si>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</si>
  <si>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</si>
  <si>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</si>
  <si>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</si>
  <si>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</si>
  <si>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</si>
  <si>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</si>
  <si>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</si>
  <si>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</si>
  <si>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</si>
  <si>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</si>
  <si>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</si>
  <si>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</si>
  <si>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</si>
  <si>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</si>
  <si>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</si>
  <si>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</si>
  <si>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</si>
  <si>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</si>
  <si>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</si>
  <si>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</si>
  <si>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</si>
  <si>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</si>
  <si>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</si>
  <si>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</si>
  <si>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</si>
  <si>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</si>
  <si>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</si>
  <si>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</si>
  <si>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</si>
  <si>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</si>
  <si>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</si>
  <si>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</si>
  <si>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</si>
  <si>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</si>
  <si>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</si>
  <si>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</si>
  <si>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</si>
  <si>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</si>
  <si>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</si>
  <si>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</si>
  <si>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</si>
  <si>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</si>
  <si>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</si>
  <si>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</si>
  <si>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</si>
  <si>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</si>
  <si>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</si>
  <si>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</si>
  <si>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</si>
  <si>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</si>
  <si>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</si>
  <si>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</si>
  <si>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</si>
  <si>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</si>
  <si>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</si>
  <si>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</si>
  <si>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</si>
  <si>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</si>
  <si>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</si>
  <si>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</si>
  <si>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</si>
  <si>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</si>
  <si>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</si>
  <si>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</si>
  <si>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</si>
  <si>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</si>
  <si>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</si>
  <si>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</si>
  <si>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</si>
  <si>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</si>
  <si>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</si>
  <si>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</si>
  <si>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</si>
  <si>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</si>
  <si>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</si>
  <si>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</si>
  <si>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</si>
  <si>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</si>
  <si>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</si>
  <si>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</si>
  <si>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</si>
  <si>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</si>
  <si>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</si>
  <si>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</si>
  <si>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</si>
  <si>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</si>
  <si>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</si>
  <si>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</si>
  <si>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</si>
  <si>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</si>
  <si>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</si>
  <si>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</si>
  <si>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</si>
  <si>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</si>
  <si>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</si>
  <si>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</si>
  <si>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</si>
  <si>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</si>
  <si>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</si>
  <si>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</si>
  <si>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</si>
  <si>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</si>
  <si>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</si>
  <si>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</si>
  <si>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</si>
  <si>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</si>
  <si>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</si>
  <si>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</si>
  <si>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</si>
  <si>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</si>
  <si>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</si>
  <si>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</si>
  <si>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</si>
  <si>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</si>
  <si>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</si>
  <si>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</si>
  <si>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</si>
  <si>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</si>
  <si>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</si>
  <si>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</si>
  <si>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</si>
  <si>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</si>
  <si>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</si>
  <si>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</si>
  <si>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</si>
  <si>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</si>
  <si>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</si>
  <si>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</si>
  <si>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</si>
  <si>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</si>
  <si>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</si>
  <si>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</si>
  <si>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</si>
  <si>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</si>
  <si>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</si>
  <si>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</si>
  <si>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</si>
  <si>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</si>
  <si>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</si>
  <si>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</si>
  <si>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</si>
  <si>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</si>
  <si>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</si>
  <si>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</si>
  <si>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</si>
  <si>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</si>
  <si>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</si>
  <si>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</si>
  <si>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</si>
  <si>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</si>
  <si>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</si>
  <si>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</si>
  <si>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</si>
  <si>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</si>
  <si>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</si>
  <si>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</si>
  <si>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</si>
  <si>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</si>
  <si>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</si>
  <si>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</si>
  <si>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</si>
  <si>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</si>
  <si>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</si>
  <si>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</si>
  <si>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</si>
  <si>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</si>
  <si>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</si>
  <si>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</si>
  <si>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</si>
  <si>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</si>
  <si>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</si>
  <si>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</si>
  <si>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</si>
  <si>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</si>
  <si>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</si>
  <si>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</si>
  <si>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</si>
  <si>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</si>
  <si>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</si>
  <si>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</si>
  <si>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</si>
  <si>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</si>
  <si>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</si>
  <si>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</si>
  <si>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</si>
  <si>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</si>
  <si>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</si>
  <si>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</si>
  <si>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</si>
  <si>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</si>
  <si>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</si>
  <si>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</si>
  <si>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</si>
  <si>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</si>
  <si>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</si>
  <si>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</si>
  <si>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</si>
  <si>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</si>
  <si>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</si>
  <si>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</si>
  <si>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</si>
  <si>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</si>
  <si>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</si>
  <si>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</si>
  <si>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</si>
  <si>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</si>
  <si>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</si>
  <si>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</si>
  <si>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</si>
  <si>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</si>
  <si>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</si>
  <si>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</si>
  <si>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</si>
  <si>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</si>
  <si>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</si>
  <si>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</si>
  <si>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</si>
  <si>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</si>
  <si>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</si>
  <si>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</si>
  <si>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</si>
  <si>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</si>
  <si>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</si>
  <si>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</si>
  <si>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</si>
  <si>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</si>
  <si>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</si>
  <si>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</si>
  <si>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</si>
  <si>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</si>
  <si>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</si>
  <si>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</si>
  <si>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</si>
  <si>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</si>
  <si>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</si>
  <si>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</si>
  <si>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</si>
  <si>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</si>
  <si>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</si>
  <si>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</si>
  <si>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</si>
  <si>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</si>
  <si>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</si>
  <si>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</si>
  <si>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</si>
  <si>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</si>
  <si>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</si>
  <si>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</si>
  <si>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</si>
  <si>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</si>
  <si>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</si>
  <si>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</si>
  <si>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</si>
  <si>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</si>
  <si>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</si>
  <si>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</si>
  <si>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</si>
  <si>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</si>
  <si>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</si>
  <si>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</si>
  <si>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</si>
  <si>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</si>
  <si>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</si>
  <si>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</si>
  <si>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</si>
  <si>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</si>
  <si>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</si>
  <si>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</si>
  <si>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</si>
  <si>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</si>
  <si>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</si>
  <si>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</si>
  <si>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</si>
  <si>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</si>
  <si>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</si>
  <si>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</si>
  <si>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</si>
  <si>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</si>
  <si>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</si>
  <si>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</si>
  <si>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</si>
  <si>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</si>
  <si>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</si>
  <si>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</si>
  <si>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</si>
  <si>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</si>
  <si>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</si>
  <si>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</si>
  <si>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</si>
  <si>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</si>
  <si>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</si>
  <si>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</si>
  <si>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</si>
  <si>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</si>
  <si>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</si>
  <si>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</si>
  <si>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</si>
  <si>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</si>
  <si>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</si>
  <si>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</si>
  <si>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</si>
  <si>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</si>
  <si>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</si>
  <si>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</si>
  <si>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</si>
  <si>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</si>
  <si>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</si>
  <si>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</si>
  <si>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</si>
  <si>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</si>
  <si>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</si>
  <si>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</si>
  <si>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</si>
  <si>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</si>
  <si>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</si>
  <si>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</si>
  <si>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</si>
  <si>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</si>
  <si>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</si>
  <si>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</si>
  <si>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</si>
  <si>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</si>
  <si>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</si>
  <si>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</si>
  <si>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</si>
  <si>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</si>
  <si>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</si>
  <si>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</si>
  <si>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</si>
  <si>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</si>
  <si>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</si>
  <si>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</si>
  <si>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</si>
  <si>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</si>
  <si>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</si>
  <si>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</si>
  <si>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</si>
  <si>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</si>
  <si>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</si>
  <si>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</si>
  <si>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</si>
  <si>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</si>
  <si>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</si>
  <si>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</si>
  <si>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</si>
  <si>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</si>
  <si>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</si>
  <si>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</si>
  <si>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</si>
  <si>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</si>
  <si>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</si>
  <si>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</si>
  <si>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</si>
  <si>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</si>
  <si>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</si>
  <si>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</si>
  <si>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</si>
  <si>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</si>
  <si>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</si>
  <si>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</si>
  <si>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</si>
  <si>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</si>
  <si>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</si>
  <si>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</si>
  <si>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</si>
  <si>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</si>
  <si>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</si>
  <si>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</si>
  <si>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</si>
  <si>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</si>
  <si>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</si>
  <si>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</si>
  <si>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</si>
  <si>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</si>
  <si>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</si>
  <si>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</si>
  <si>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</si>
  <si>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</si>
  <si>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</si>
  <si>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</si>
  <si>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</si>
  <si>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</si>
  <si>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</si>
  <si>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</si>
  <si>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</si>
  <si>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</si>
  <si>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</si>
  <si>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</si>
  <si>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</si>
  <si>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</si>
  <si>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</si>
  <si>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</si>
  <si>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</si>
  <si>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</si>
  <si>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</si>
  <si>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</si>
  <si>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</si>
  <si>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</si>
  <si>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</si>
  <si>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</si>
  <si>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</si>
  <si>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</si>
  <si>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</si>
  <si>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</si>
  <si>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</si>
  <si>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</si>
  <si>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</si>
  <si>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</si>
  <si>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</si>
  <si>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</si>
  <si>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</si>
  <si>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</si>
  <si>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</si>
  <si>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</si>
  <si>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</si>
  <si>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</si>
  <si>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</si>
  <si>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</si>
  <si>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</si>
  <si>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</si>
  <si>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</si>
  <si>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</si>
  <si>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</si>
  <si>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</si>
  <si>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</si>
  <si>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</si>
  <si>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</si>
  <si>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</si>
  <si>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</si>
  <si>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</si>
  <si>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</si>
  <si>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</si>
  <si>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</si>
  <si>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</si>
  <si>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</si>
  <si>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</si>
  <si>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</si>
  <si>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</si>
  <si>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</si>
  <si>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</si>
  <si>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</si>
  <si>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</si>
  <si>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</si>
  <si>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</si>
  <si>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</si>
  <si>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</si>
  <si>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</si>
  <si>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</si>
  <si>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</si>
  <si>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</si>
  <si>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</si>
  <si>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</si>
  <si>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</si>
  <si>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</si>
  <si>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</si>
  <si>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</si>
  <si>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</si>
  <si>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</si>
  <si>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</si>
  <si>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</si>
  <si>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</si>
  <si>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</si>
  <si>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</si>
  <si>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</si>
  <si>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</si>
  <si>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</si>
  <si>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</si>
  <si>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</si>
  <si>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</si>
  <si>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</si>
  <si>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</si>
  <si>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</si>
  <si>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</si>
  <si>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</si>
  <si>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</si>
  <si>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</si>
  <si>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</si>
  <si>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</si>
  <si>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</si>
  <si>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</si>
  <si>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</si>
  <si>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</si>
  <si>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</si>
  <si>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</si>
  <si>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</si>
  <si>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</si>
  <si>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</si>
  <si>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</si>
  <si>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</si>
  <si>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</si>
  <si>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</si>
  <si>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</si>
  <si>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</si>
  <si>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</si>
  <si>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</si>
  <si>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</si>
  <si>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</si>
  <si>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</si>
  <si>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</si>
  <si>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</si>
  <si>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</si>
  <si>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</si>
  <si>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</si>
  <si>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</si>
  <si>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</si>
  <si>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</si>
  <si>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</si>
  <si>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</si>
  <si>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</si>
  <si>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</si>
  <si>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</si>
  <si>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</si>
  <si>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</si>
  <si>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</si>
  <si>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</si>
  <si>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</si>
  <si>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</si>
  <si>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</si>
  <si>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</si>
  <si>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</si>
  <si>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</si>
  <si>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</si>
  <si>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</si>
  <si>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</si>
  <si>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</si>
  <si>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</si>
  <si>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</si>
  <si>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</si>
  <si>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</si>
  <si>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</si>
  <si>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</si>
  <si>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</si>
  <si>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</si>
  <si>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</si>
  <si>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</si>
  <si>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</si>
  <si>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</si>
  <si>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</si>
  <si>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</si>
  <si>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</si>
  <si>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</si>
  <si>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</si>
  <si>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</si>
  <si>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</si>
  <si>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</si>
  <si>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</si>
  <si>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</si>
  <si>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</si>
  <si>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</si>
  <si>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</si>
  <si>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</si>
  <si>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</si>
  <si>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</si>
  <si>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</si>
  <si>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</si>
  <si>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</si>
  <si>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</si>
  <si>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</si>
  <si>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</si>
  <si>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</si>
  <si>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</si>
  <si>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</si>
  <si>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</si>
  <si>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</si>
  <si>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</si>
  <si>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</si>
  <si>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</si>
  <si>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</si>
  <si>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</si>
  <si>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</si>
  <si>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</si>
  <si>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</si>
  <si>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</si>
  <si>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</si>
  <si>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</si>
  <si>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</si>
  <si>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</si>
  <si>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</si>
  <si>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</si>
  <si>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</si>
  <si>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</si>
  <si>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</si>
  <si>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</si>
  <si>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</si>
  <si>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</si>
  <si>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</si>
  <si>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</si>
  <si>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</si>
  <si>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</si>
  <si>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</si>
  <si>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</si>
  <si>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</si>
  <si>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</si>
  <si>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</si>
  <si>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</si>
  <si>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</si>
  <si>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</si>
  <si>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</si>
  <si>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</si>
  <si>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</si>
  <si>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</si>
  <si>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</si>
  <si>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</si>
  <si>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</si>
  <si>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</si>
  <si>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</si>
  <si>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</si>
  <si>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</si>
  <si>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</si>
  <si>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</si>
  <si>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</si>
  <si>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</si>
  <si>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</si>
  <si>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</si>
  <si>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</si>
  <si>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</si>
  <si>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</si>
  <si>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</si>
  <si>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</si>
  <si>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</si>
  <si>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</si>
  <si>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</si>
  <si>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</si>
  <si>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</si>
  <si>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</si>
  <si>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</si>
  <si>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</si>
  <si>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</si>
  <si>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</si>
  <si>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</si>
  <si>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</si>
  <si>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</si>
  <si>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</si>
  <si>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</si>
  <si>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</si>
  <si>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</si>
  <si>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</si>
  <si>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</si>
  <si>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</si>
  <si>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</si>
  <si>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</si>
  <si>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</si>
  <si>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</si>
  <si>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</si>
  <si>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</si>
  <si>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</si>
  <si>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</si>
  <si>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</si>
  <si>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</si>
  <si>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</si>
  <si>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</si>
  <si>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</si>
  <si>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</si>
  <si>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</si>
  <si>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</si>
  <si>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</si>
  <si>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</si>
  <si>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</si>
  <si>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</si>
  <si>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</si>
  <si>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</si>
  <si>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</si>
  <si>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</si>
  <si>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</si>
  <si>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</si>
  <si>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</si>
  <si>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</si>
  <si>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</si>
  <si>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</si>
  <si>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</si>
  <si>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</si>
  <si>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</si>
  <si>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</si>
  <si>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</si>
  <si>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</si>
  <si>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</si>
  <si>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</si>
  <si>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</si>
  <si>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</si>
  <si>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</si>
  <si>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</si>
  <si>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</si>
  <si>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</si>
  <si>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</si>
  <si>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</si>
  <si>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</si>
  <si>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</si>
  <si>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</si>
  <si>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</si>
  <si>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</si>
  <si>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</si>
  <si>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</si>
  <si>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</si>
  <si>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</si>
  <si>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</si>
  <si>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</si>
  <si>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</si>
  <si>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</si>
  <si>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</si>
  <si>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</si>
  <si>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</si>
  <si>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</si>
  <si>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</si>
  <si>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</si>
  <si>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</si>
  <si>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</si>
  <si>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</si>
  <si>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</si>
  <si>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</si>
  <si>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</si>
  <si>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</si>
  <si>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</si>
  <si>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</si>
  <si>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</si>
  <si>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</si>
  <si>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</si>
  <si>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</si>
  <si>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</si>
  <si>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</si>
  <si>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</si>
  <si>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</si>
  <si>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</si>
  <si>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</si>
  <si>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</si>
  <si>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</si>
  <si>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</si>
  <si>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</si>
  <si>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</si>
  <si>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</si>
  <si>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</si>
  <si>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</si>
  <si>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</si>
  <si>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</si>
  <si>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</si>
  <si>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</si>
  <si>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</si>
  <si>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</si>
  <si>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</si>
  <si>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</si>
  <si>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</si>
  <si>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</si>
  <si>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</si>
  <si>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</si>
  <si>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</si>
  <si>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</si>
  <si>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</si>
  <si>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</si>
  <si>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</si>
  <si>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</si>
  <si>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</si>
  <si>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</si>
  <si>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</si>
  <si>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</si>
  <si>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</si>
  <si>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</si>
  <si>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</si>
  <si>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</si>
  <si>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</si>
  <si>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</si>
  <si>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</si>
  <si>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</si>
  <si>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</si>
  <si>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</si>
  <si>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</si>
  <si>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</si>
  <si>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</si>
  <si>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</si>
  <si>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</si>
  <si>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</si>
  <si>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</si>
  <si>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</si>
  <si>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</si>
  <si>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</si>
  <si>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</si>
  <si>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</si>
  <si>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</si>
  <si>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</si>
  <si>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</si>
  <si>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</si>
  <si>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</si>
  <si>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</si>
  <si>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</si>
  <si>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</si>
  <si>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</si>
  <si>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</si>
  <si>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</si>
  <si>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</si>
  <si>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</si>
  <si>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</si>
  <si>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</si>
  <si>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</si>
  <si>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</si>
  <si>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</si>
  <si>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</si>
  <si>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</si>
  <si>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</si>
  <si>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</si>
  <si>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</si>
  <si>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</si>
  <si>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</si>
  <si>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</si>
  <si>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</si>
  <si>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</si>
  <si>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</si>
  <si>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</si>
  <si>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</si>
  <si>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</si>
  <si>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</si>
  <si>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</si>
  <si>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</si>
  <si>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</si>
  <si>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</si>
  <si>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</si>
  <si>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</si>
  <si>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</si>
  <si>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</si>
  <si>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</si>
  <si>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</si>
  <si>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</si>
  <si>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</si>
  <si>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</si>
  <si>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</si>
  <si>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</si>
  <si>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</si>
  <si>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</si>
  <si>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</si>
  <si>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</si>
  <si>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</si>
  <si>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</si>
  <si>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</si>
  <si>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</si>
  <si>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</si>
  <si>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</si>
  <si>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</si>
  <si>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</si>
  <si>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</si>
  <si>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</si>
  <si>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</si>
  <si>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</si>
  <si>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</si>
  <si>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</si>
  <si>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</si>
  <si>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</si>
  <si>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</si>
  <si>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</si>
  <si>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</si>
  <si>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</si>
  <si>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</si>
  <si>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</si>
  <si>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</si>
  <si>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</si>
  <si>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</si>
  <si>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</si>
  <si>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</si>
  <si>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</si>
  <si>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</si>
  <si>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</si>
  <si>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</si>
  <si>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</si>
  <si>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</si>
  <si>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</si>
  <si>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</si>
  <si>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</si>
  <si>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</si>
  <si>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</si>
  <si>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</si>
  <si>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</si>
  <si>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</si>
  <si>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</si>
  <si>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</si>
  <si>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</si>
  <si>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</si>
  <si>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</si>
  <si>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</si>
  <si>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</si>
  <si>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</si>
  <si>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</si>
  <si>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</si>
  <si>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</si>
  <si>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</si>
  <si>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</si>
  <si>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</si>
  <si>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</si>
  <si>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</si>
  <si>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</si>
  <si>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</si>
  <si>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</si>
  <si>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</si>
  <si>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</si>
  <si>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</si>
  <si>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</si>
  <si>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</si>
  <si>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</si>
  <si>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</si>
  <si>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</si>
  <si>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</si>
  <si>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</si>
  <si>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</si>
  <si>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</si>
  <si>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</si>
  <si>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</si>
  <si>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</si>
  <si>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</si>
  <si>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</si>
  <si>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</si>
  <si>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</si>
  <si>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</si>
  <si>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</si>
  <si>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</si>
  <si>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</si>
  <si>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</si>
  <si>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</si>
  <si>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</si>
  <si>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</si>
  <si>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</si>
  <si>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</si>
  <si>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</si>
  <si>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</si>
  <si>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</si>
  <si>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</si>
  <si>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</si>
  <si>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</si>
  <si>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</si>
  <si>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</si>
  <si>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</si>
  <si>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</si>
  <si>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</si>
  <si>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</si>
  <si>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</si>
  <si>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</si>
  <si>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</si>
  <si>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</si>
  <si>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</si>
  <si>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</si>
  <si>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</si>
  <si>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</si>
  <si>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</si>
  <si>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</si>
  <si>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</si>
  <si>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</si>
  <si>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</si>
  <si>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</si>
  <si>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</si>
  <si>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</si>
  <si>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</si>
  <si>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</si>
  <si>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</si>
  <si>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</si>
  <si>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</si>
  <si>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</si>
  <si>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</si>
  <si>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</si>
  <si>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</si>
  <si>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</si>
  <si>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</si>
  <si>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</si>
  <si>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</si>
  <si>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</si>
  <si>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</si>
  <si>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</si>
  <si>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</si>
  <si>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</si>
  <si>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</si>
  <si>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</si>
  <si>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</si>
  <si>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</si>
  <si>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</si>
  <si>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</si>
  <si>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</si>
  <si>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</si>
  <si>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</si>
  <si>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</si>
  <si>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</si>
  <si>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</si>
  <si>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</si>
  <si>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</si>
  <si>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</si>
  <si>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</si>
  <si>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</si>
  <si>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</si>
  <si>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</si>
  <si>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</si>
  <si>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</si>
  <si>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</si>
  <si>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</si>
  <si>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</si>
  <si>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</si>
  <si>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</si>
  <si>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</si>
  <si>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</si>
  <si>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</si>
  <si>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</si>
  <si>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</si>
  <si>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</si>
  <si>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</si>
  <si>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</si>
  <si>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</si>
  <si>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</si>
  <si>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</si>
  <si>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</si>
  <si>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</si>
  <si>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</si>
  <si>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</si>
  <si>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</si>
  <si>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</si>
  <si>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</si>
  <si>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</si>
  <si>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</si>
  <si>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</si>
  <si>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</si>
  <si>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</si>
  <si>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</si>
  <si>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</si>
  <si>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</si>
  <si>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</si>
  <si>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</si>
  <si>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</si>
  <si>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</si>
  <si>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</si>
  <si>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</si>
  <si>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</si>
  <si>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</si>
  <si>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</si>
  <si>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</si>
  <si>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</si>
  <si>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</si>
  <si>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</si>
  <si>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</si>
  <si>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</si>
  <si>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</si>
  <si>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</si>
  <si>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</si>
  <si>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</si>
  <si>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</si>
  <si>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</si>
  <si>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</si>
  <si>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</si>
  <si>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</si>
  <si>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</si>
  <si>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</si>
  <si>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</si>
  <si>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</si>
  <si>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</si>
  <si>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</si>
  <si>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</si>
  <si>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</si>
  <si>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</si>
  <si>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</si>
  <si>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</si>
  <si>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</si>
  <si>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</si>
  <si>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</si>
  <si>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</si>
  <si>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</si>
  <si>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</si>
  <si>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</si>
  <si>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</si>
  <si>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</si>
  <si>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</si>
  <si>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</si>
  <si>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</si>
  <si>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</si>
  <si>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</si>
  <si>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</si>
  <si>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</si>
  <si>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</si>
  <si>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</si>
  <si>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</si>
  <si>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</si>
  <si>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</si>
  <si>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</si>
  <si>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</si>
  <si>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</si>
  <si>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</si>
  <si>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</si>
  <si>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</si>
  <si>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</si>
  <si>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</si>
  <si>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</si>
  <si>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</si>
  <si>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</si>
  <si>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</si>
  <si>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</si>
  <si>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</si>
  <si>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</si>
  <si>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</si>
  <si>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</si>
  <si>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</si>
  <si>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</si>
  <si>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</si>
  <si>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</si>
  <si>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</si>
  <si>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</si>
  <si>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</si>
  <si>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</si>
  <si>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</si>
  <si>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</si>
  <si>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</si>
  <si>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</si>
  <si>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</si>
  <si>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</si>
  <si>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</si>
  <si>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</si>
  <si>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</si>
  <si>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</si>
  <si>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</si>
  <si>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</si>
  <si>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</si>
  <si>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</si>
  <si>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</si>
  <si>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</si>
  <si>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</si>
  <si>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</si>
  <si>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</si>
  <si>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</si>
  <si>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</si>
  <si>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</si>
  <si>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</si>
  <si>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</si>
  <si>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</si>
  <si>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</si>
  <si>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</si>
  <si>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</si>
  <si>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</si>
  <si>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</si>
  <si>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</si>
  <si>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</si>
  <si>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</si>
  <si>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</si>
  <si>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</si>
  <si>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</si>
  <si>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</si>
  <si>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</si>
  <si>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</si>
  <si>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</si>
  <si>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</si>
  <si>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</si>
  <si>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</si>
  <si>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</si>
  <si>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</si>
  <si>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</si>
  <si>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</si>
  <si>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</si>
  <si>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</si>
  <si>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</si>
  <si>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</si>
  <si>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</si>
  <si>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</si>
  <si>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</si>
  <si>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</si>
  <si>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</si>
  <si>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</si>
  <si>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</si>
  <si>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</si>
  <si>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</si>
  <si>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</si>
  <si>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</si>
  <si>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</si>
  <si>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</si>
  <si>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</si>
  <si>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</si>
  <si>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</si>
  <si>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</si>
  <si>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</si>
  <si>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</si>
  <si>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</si>
  <si>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</si>
  <si>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</si>
  <si>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</si>
  <si>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</si>
  <si>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</si>
  <si>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</si>
  <si>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</si>
  <si>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</si>
  <si>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</si>
  <si>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</si>
  <si>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</si>
  <si>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</si>
  <si>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</si>
  <si>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</si>
  <si>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</si>
  <si>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</si>
  <si>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</si>
  <si>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</si>
  <si>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</si>
  <si>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</si>
  <si>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</si>
  <si>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</si>
  <si>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</si>
  <si>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</si>
  <si>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</si>
  <si>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</si>
  <si>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</si>
  <si>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</si>
  <si>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</si>
  <si>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</si>
  <si>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</si>
  <si>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</si>
  <si>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</si>
  <si>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</si>
  <si>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</si>
  <si>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</si>
  <si>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</si>
  <si>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</si>
  <si>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</si>
  <si>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</si>
  <si>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</si>
  <si>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</si>
  <si>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</si>
  <si>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</si>
  <si>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</si>
  <si>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</si>
  <si>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</si>
  <si>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</si>
  <si>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</si>
  <si>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</si>
  <si>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</si>
  <si>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</si>
  <si>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</si>
  <si>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</si>
  <si>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</si>
  <si>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</si>
  <si>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</si>
  <si>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</si>
  <si>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</si>
  <si>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</si>
  <si>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</si>
  <si>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</si>
  <si>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</si>
  <si>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</si>
  <si>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</si>
  <si>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</si>
  <si>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</si>
  <si>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</si>
  <si>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</si>
  <si>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</si>
  <si>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</si>
  <si>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</si>
  <si>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</si>
  <si>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</si>
  <si>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</si>
  <si>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</si>
  <si>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</si>
  <si>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</si>
  <si>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</si>
  <si>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</si>
  <si>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</si>
  <si>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</si>
  <si>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</si>
  <si>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</si>
  <si>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</si>
  <si>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</si>
  <si>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</si>
  <si>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</si>
  <si>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</si>
  <si>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</si>
  <si>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</si>
  <si>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</si>
  <si>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</si>
  <si>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</si>
  <si>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</si>
  <si>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</si>
  <si>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</si>
  <si>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</si>
  <si>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</si>
  <si>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</si>
  <si>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</si>
  <si>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</si>
  <si>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</si>
  <si>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</si>
  <si>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</si>
  <si>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</si>
  <si>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</si>
  <si>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</si>
  <si>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</si>
  <si>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</si>
  <si>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</si>
  <si>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</si>
  <si>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</si>
  <si>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</si>
  <si>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</si>
  <si>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</si>
  <si>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</si>
  <si>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</si>
  <si>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</si>
  <si>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</si>
  <si>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</si>
  <si>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</si>
  <si>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</si>
  <si>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</si>
  <si>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</si>
  <si>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</si>
  <si>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</si>
  <si>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</si>
  <si>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</si>
  <si>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</si>
  <si>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</si>
  <si>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</si>
  <si>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</si>
  <si>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</si>
  <si>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</si>
  <si>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</si>
  <si>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</si>
  <si>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</si>
  <si>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</si>
  <si>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</si>
  <si>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</si>
  <si>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</si>
  <si>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</si>
  <si>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</si>
  <si>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</si>
  <si>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</si>
  <si>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</si>
  <si>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</si>
  <si>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</si>
  <si>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</si>
  <si>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</si>
  <si>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</si>
  <si>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</si>
  <si>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</si>
  <si>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</si>
  <si>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</si>
  <si>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</si>
  <si>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</si>
  <si>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</si>
  <si>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</si>
  <si>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</si>
  <si>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</si>
  <si>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</si>
  <si>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</si>
  <si>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</si>
  <si>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</si>
  <si>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</si>
  <si>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</si>
  <si>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</si>
  <si>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</si>
  <si>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</si>
  <si>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</si>
  <si>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</si>
  <si>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</si>
  <si>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</si>
  <si>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</si>
  <si>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</si>
  <si>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</si>
  <si>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</si>
  <si>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</si>
  <si>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</si>
  <si>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</si>
  <si>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</si>
  <si>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</si>
  <si>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</si>
  <si>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</si>
  <si>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</si>
  <si>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</si>
  <si>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</si>
  <si>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</si>
  <si>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</si>
  <si>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</si>
  <si>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</si>
  <si>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</si>
  <si>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</si>
  <si>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</si>
  <si>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</si>
  <si>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</si>
  <si>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</si>
  <si>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</si>
  <si>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</si>
  <si>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</si>
  <si>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</si>
  <si>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</si>
  <si>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</si>
  <si>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</si>
  <si>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</si>
  <si>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</si>
  <si>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</si>
  <si>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</si>
  <si>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</si>
  <si>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</si>
  <si>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</si>
  <si>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</si>
  <si>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</si>
  <si>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</si>
  <si>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</si>
  <si>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</si>
  <si>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</si>
  <si>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</si>
  <si>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</si>
  <si>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</si>
  <si>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</si>
  <si>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</si>
  <si>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</si>
  <si>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</si>
  <si>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</si>
  <si>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</si>
  <si>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</si>
  <si>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</si>
  <si>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</si>
  <si>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</si>
  <si>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</si>
  <si>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</si>
  <si>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</si>
  <si>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</si>
  <si>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</si>
  <si>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</si>
  <si>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</si>
  <si>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</si>
  <si>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</si>
  <si>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</si>
  <si>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</si>
  <si>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</si>
  <si>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</si>
  <si>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</si>
  <si>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</si>
  <si>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</si>
  <si>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</si>
  <si>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</si>
  <si>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</si>
  <si>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</si>
  <si>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</si>
  <si>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</si>
  <si>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</si>
  <si>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</si>
  <si>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</si>
  <si>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</si>
  <si>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</si>
  <si>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</si>
  <si>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</si>
  <si>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</si>
  <si>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</si>
  <si>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</si>
  <si>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</si>
  <si>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</si>
  <si>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</si>
  <si>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</si>
  <si>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</si>
  <si>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</si>
  <si>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</si>
  <si>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</si>
  <si>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</si>
  <si>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</si>
  <si>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</si>
  <si>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</si>
  <si>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</si>
  <si>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</si>
  <si>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</si>
  <si>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</si>
  <si>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</si>
  <si>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</si>
  <si>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</si>
  <si>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</si>
  <si>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</si>
  <si>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</si>
  <si>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</si>
  <si>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</si>
  <si>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</si>
  <si>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</si>
  <si>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</si>
  <si>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</si>
  <si>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</si>
  <si>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</si>
  <si>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</si>
  <si>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</si>
  <si>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</si>
  <si>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</si>
  <si>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</si>
  <si>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</si>
  <si>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</si>
  <si>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</si>
  <si>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</si>
  <si>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</si>
  <si>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</si>
  <si>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</si>
  <si>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</si>
  <si>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</si>
  <si>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</si>
  <si>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</si>
  <si>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</si>
  <si>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</si>
  <si>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</si>
  <si>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</si>
  <si>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</si>
  <si>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</si>
  <si>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</si>
  <si>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</si>
  <si>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</si>
  <si>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</si>
  <si>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</si>
  <si>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</si>
  <si>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</si>
  <si>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</si>
  <si>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</si>
  <si>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</si>
  <si>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</si>
  <si>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</si>
  <si>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</si>
  <si>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</si>
  <si>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</si>
  <si>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</si>
  <si>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</si>
  <si>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</si>
  <si>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</si>
  <si>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</si>
  <si>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</si>
  <si>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</si>
  <si>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</si>
  <si>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</si>
  <si>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</si>
  <si>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</si>
  <si>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</si>
  <si>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</si>
  <si>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</si>
  <si>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</si>
  <si>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</si>
  <si>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</si>
  <si>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</si>
  <si>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</si>
  <si>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</si>
  <si>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</si>
  <si>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</si>
  <si>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</si>
  <si>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</si>
  <si>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</si>
  <si>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</si>
  <si>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</si>
  <si>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</si>
  <si>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</si>
  <si>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</si>
  <si>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</si>
  <si>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</si>
  <si>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</si>
  <si>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</si>
  <si>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</si>
  <si>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</si>
  <si>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</si>
  <si>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</si>
  <si>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</si>
  <si>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</si>
  <si>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</si>
  <si>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</si>
  <si>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</si>
  <si>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</si>
  <si>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</si>
  <si>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</si>
  <si>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</si>
  <si>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</si>
  <si>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</si>
  <si>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</si>
  <si>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</si>
  <si>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</si>
  <si>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</si>
  <si>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</si>
  <si>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</si>
  <si>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</si>
  <si>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</si>
  <si>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</si>
  <si>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</si>
  <si>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</si>
  <si>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</si>
  <si>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</si>
  <si>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</si>
  <si>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</si>
  <si>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</si>
  <si>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</si>
  <si>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</si>
  <si>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</si>
  <si>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</si>
  <si>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</si>
  <si>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</si>
  <si>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</si>
  <si>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</si>
  <si>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</si>
  <si>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</si>
  <si>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</si>
  <si>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</si>
  <si>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</si>
  <si>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</si>
  <si>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</si>
  <si>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</si>
  <si>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</si>
  <si>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</si>
  <si>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</si>
  <si>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</si>
  <si>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</si>
  <si>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</si>
  <si>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</si>
  <si>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</si>
  <si>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</si>
  <si>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</si>
  <si>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</si>
  <si>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</si>
  <si>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</si>
  <si>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</si>
  <si>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</si>
  <si>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</si>
  <si>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</si>
  <si>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</si>
  <si>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</si>
  <si>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</si>
  <si>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</si>
  <si>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</si>
  <si>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</si>
  <si>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</si>
  <si>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</si>
  <si>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</si>
  <si>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</si>
  <si>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</si>
  <si>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</si>
  <si>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</si>
  <si>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</si>
  <si>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</si>
  <si>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</si>
  <si>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</si>
  <si>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</si>
  <si>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</si>
  <si>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</si>
  <si>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</si>
  <si>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</si>
  <si>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</si>
  <si>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</si>
  <si>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</si>
  <si>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</si>
  <si>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</si>
  <si>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</si>
  <si>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</si>
  <si>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</si>
  <si>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</si>
  <si>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</si>
  <si>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</si>
  <si>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</si>
  <si>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</si>
  <si>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</si>
  <si>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</si>
  <si>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</si>
  <si>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</si>
  <si>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</si>
  <si>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</si>
  <si>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</si>
  <si>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</si>
  <si>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</si>
  <si>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</si>
  <si>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</si>
  <si>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</si>
  <si>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</si>
  <si>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</si>
  <si>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</si>
  <si>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</si>
  <si>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</si>
  <si>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</si>
  <si>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</si>
  <si>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</si>
  <si>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</si>
  <si>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</si>
  <si>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</si>
  <si>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</si>
  <si>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</si>
  <si>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</si>
  <si>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</si>
  <si>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</si>
  <si>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</si>
  <si>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</si>
  <si>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</si>
  <si>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</si>
  <si>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</si>
  <si>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</si>
  <si>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</si>
  <si>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</si>
  <si>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</si>
  <si>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</si>
  <si>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</si>
  <si>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</si>
  <si>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</si>
  <si>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</si>
  <si>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</si>
  <si>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</si>
  <si>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</si>
  <si>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</si>
  <si>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</si>
  <si>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</si>
  <si>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</si>
  <si>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</si>
  <si>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</si>
  <si>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</si>
  <si>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</si>
  <si>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</si>
  <si>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</si>
  <si>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</si>
  <si>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</si>
  <si>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</si>
  <si>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</si>
  <si>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</si>
  <si>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</si>
  <si>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</si>
  <si>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</si>
  <si>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</si>
  <si>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</si>
  <si>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</si>
  <si>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</si>
  <si>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</si>
  <si>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</si>
  <si>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</si>
  <si>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</si>
  <si>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</si>
  <si>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</si>
  <si>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</si>
  <si>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</si>
  <si>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</si>
  <si>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</si>
  <si>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</si>
  <si>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</si>
  <si>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</si>
  <si>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</si>
  <si>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</si>
  <si>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</si>
  <si>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</si>
  <si>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</si>
  <si>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</si>
  <si>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</si>
  <si>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</si>
  <si>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</si>
  <si>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</si>
  <si>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</si>
  <si>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</si>
  <si>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</si>
  <si>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</si>
  <si>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</si>
  <si>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</si>
  <si>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</si>
  <si>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</si>
  <si>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</si>
  <si>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</si>
  <si>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</si>
  <si>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</si>
  <si>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</si>
  <si>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</si>
  <si>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</si>
  <si>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</si>
  <si>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</si>
  <si>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</si>
  <si>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</si>
  <si>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</si>
  <si>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</si>
  <si>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</si>
  <si>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</si>
  <si>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</si>
  <si>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</si>
  <si>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</si>
  <si>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</si>
  <si>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</si>
  <si>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</si>
  <si>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</si>
  <si>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</si>
  <si>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</si>
  <si>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</si>
  <si>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</si>
  <si>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</si>
  <si>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</si>
  <si>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</si>
  <si>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</si>
  <si>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</si>
  <si>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</si>
  <si>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</si>
  <si>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</si>
  <si>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</si>
  <si>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</si>
  <si>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</si>
  <si>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</si>
  <si>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</si>
  <si>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</si>
  <si>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</si>
  <si>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</si>
  <si>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</si>
  <si>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</si>
  <si>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</si>
  <si>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</si>
  <si>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</si>
  <si>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</si>
  <si>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</si>
  <si>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</si>
  <si>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</si>
  <si>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</si>
  <si>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</si>
  <si>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</si>
  <si>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</si>
  <si>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</si>
  <si>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</si>
  <si>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</si>
  <si>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</si>
  <si>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</si>
  <si>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</si>
  <si>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</si>
  <si>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</si>
  <si>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</si>
  <si>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</si>
  <si>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</si>
  <si>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</si>
  <si>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</si>
  <si>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</si>
  <si>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</si>
  <si>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</si>
  <si>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</si>
  <si>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</si>
  <si>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</si>
  <si>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</si>
  <si>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</si>
  <si>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</si>
  <si>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</si>
  <si>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</si>
  <si>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</si>
  <si>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</si>
  <si>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</si>
  <si>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</si>
  <si>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</si>
  <si>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</si>
  <si>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</si>
  <si>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</si>
  <si>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</si>
  <si>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</si>
  <si>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</si>
  <si>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</si>
  <si>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</si>
  <si>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</si>
  <si>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</si>
  <si>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</si>
  <si>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</si>
  <si>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</si>
  <si>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</si>
  <si>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</si>
  <si>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</si>
  <si>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</si>
  <si>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</si>
  <si>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</si>
  <si>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</si>
  <si>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</si>
  <si>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</si>
  <si>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</si>
  <si>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</si>
  <si>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</si>
  <si>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</si>
  <si>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</si>
  <si>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</si>
  <si>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</si>
  <si>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</si>
  <si>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</si>
  <si>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</si>
  <si>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</si>
  <si>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</si>
  <si>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</si>
  <si>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</si>
  <si>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</si>
  <si>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</si>
  <si>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</si>
  <si>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</si>
  <si>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</si>
  <si>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</si>
  <si>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</si>
  <si>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</si>
  <si>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</si>
  <si>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</si>
  <si>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</si>
  <si>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</si>
  <si>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</si>
  <si>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</si>
  <si>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</si>
  <si>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</si>
  <si>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</si>
  <si>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</si>
  <si>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</si>
  <si>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</si>
  <si>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</si>
  <si>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</si>
  <si>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</si>
  <si>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</si>
  <si>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</si>
  <si>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</si>
  <si>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</si>
  <si>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</si>
  <si>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</si>
  <si>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</si>
  <si>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</si>
  <si>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</si>
  <si>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</si>
  <si>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</si>
  <si>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</si>
  <si>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</si>
  <si>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</si>
  <si>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</si>
  <si>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</si>
  <si>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</si>
  <si>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</si>
  <si>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</si>
  <si>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</si>
  <si>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</si>
  <si>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</si>
  <si>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</si>
  <si>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</si>
  <si>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</si>
  <si>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</si>
  <si>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</si>
  <si>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</si>
  <si>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</si>
  <si>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</si>
  <si>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</si>
  <si>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</si>
  <si>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</si>
  <si>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</si>
  <si>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</si>
  <si>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</si>
  <si>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</si>
  <si>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</si>
  <si>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</si>
  <si>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</si>
  <si>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</si>
  <si>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</si>
  <si>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</si>
  <si>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</si>
  <si>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</si>
  <si>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</si>
  <si>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</si>
  <si>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</si>
  <si>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</si>
  <si>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</si>
  <si>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</si>
  <si>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</si>
  <si>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</si>
  <si>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</si>
  <si>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</si>
  <si>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</si>
  <si>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</si>
  <si>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</si>
  <si>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</si>
  <si>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</si>
  <si>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</si>
  <si>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</si>
  <si>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</si>
  <si>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</si>
  <si>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</si>
  <si>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</si>
  <si>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</si>
  <si>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</si>
  <si>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</si>
  <si>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</si>
  <si>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</si>
  <si>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</si>
  <si>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</si>
  <si>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</si>
  <si>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</si>
  <si>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</si>
  <si>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</si>
  <si>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</si>
  <si>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</si>
  <si>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</si>
  <si>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</si>
  <si>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</si>
  <si>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</si>
  <si>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</si>
  <si>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</si>
  <si>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</si>
  <si>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</si>
  <si>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</si>
  <si>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</si>
  <si>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</si>
  <si>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</si>
  <si>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</si>
  <si>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</si>
  <si>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</si>
  <si>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</si>
  <si>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</si>
  <si>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</si>
  <si>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</si>
  <si>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</si>
  <si>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</si>
  <si>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</si>
  <si>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</si>
  <si>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</si>
  <si>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</si>
  <si>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</si>
  <si>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</si>
  <si>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</si>
  <si>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</si>
  <si>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</si>
  <si>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</si>
  <si>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</si>
  <si>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</si>
  <si>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</si>
  <si>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</si>
  <si>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</si>
  <si>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</si>
  <si>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</si>
  <si>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</si>
  <si>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</si>
  <si>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</si>
  <si>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</si>
  <si>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</si>
  <si>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</si>
  <si>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</si>
  <si>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</si>
  <si>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</si>
  <si>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</si>
  <si>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</si>
  <si>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</si>
  <si>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</si>
  <si>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</si>
  <si>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</si>
  <si>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</si>
  <si>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</si>
  <si>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</si>
  <si>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</si>
  <si>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</si>
  <si>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</si>
  <si>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</si>
  <si>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</si>
  <si>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</si>
  <si>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</si>
  <si>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</si>
  <si>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</si>
  <si>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</si>
  <si>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</si>
  <si>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</si>
  <si>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</si>
  <si>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</si>
  <si>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</si>
  <si>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</si>
  <si>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</si>
  <si>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</si>
  <si>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</si>
  <si>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</si>
  <si>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</si>
  <si>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</si>
  <si>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</si>
  <si>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</si>
  <si>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</si>
  <si>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</si>
  <si>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</si>
  <si>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</si>
  <si>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</si>
  <si>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</si>
  <si>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</si>
  <si>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</si>
  <si>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</si>
  <si>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</si>
  <si>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</si>
  <si>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</si>
  <si>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</si>
  <si>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</si>
  <si>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</si>
  <si>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</si>
  <si>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</si>
  <si>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</si>
  <si>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</si>
  <si>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</si>
  <si>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</si>
  <si>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</si>
  <si>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</si>
  <si>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</si>
  <si>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</si>
  <si>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</si>
  <si>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</si>
  <si>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</si>
  <si>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</si>
  <si>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</si>
  <si>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</si>
  <si>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</si>
  <si>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</si>
  <si>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</si>
  <si>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</si>
  <si>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</si>
  <si>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</si>
  <si>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</si>
  <si>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</si>
  <si>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</si>
  <si>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</si>
  <si>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</si>
  <si>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</si>
  <si>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</si>
  <si>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</si>
  <si>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</si>
  <si>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</si>
  <si>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</si>
  <si>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</si>
  <si>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</si>
  <si>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</si>
  <si>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</si>
  <si>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</si>
  <si>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</si>
  <si>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</si>
  <si>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</si>
  <si>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</si>
  <si>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</si>
  <si>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</si>
  <si>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</si>
  <si>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</si>
  <si>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</si>
  <si>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</si>
  <si>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</si>
  <si>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</si>
  <si>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</si>
  <si>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</si>
  <si>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</si>
  <si>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</si>
  <si>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</si>
  <si>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</si>
  <si>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</si>
  <si>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</si>
  <si>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</si>
  <si>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</si>
  <si>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</si>
  <si>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</si>
  <si>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</si>
  <si>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</si>
  <si>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</si>
  <si>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</si>
  <si>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</si>
  <si>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</si>
  <si>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</si>
  <si>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</si>
  <si>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</si>
  <si>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</si>
  <si>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</si>
  <si>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</si>
  <si>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</si>
  <si>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</si>
  <si>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</si>
  <si>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</si>
  <si>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</si>
  <si>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</si>
  <si>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</si>
  <si>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</si>
  <si>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</si>
  <si>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</si>
  <si>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</si>
  <si>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</si>
  <si>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</si>
  <si>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</si>
  <si>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</si>
  <si>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</si>
  <si>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</si>
  <si>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</si>
  <si>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</si>
  <si>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</si>
  <si>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</si>
  <si>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</si>
  <si>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</si>
  <si>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</si>
  <si>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</si>
  <si>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</si>
  <si>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</si>
  <si>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</si>
  <si>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</si>
  <si>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</si>
  <si>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</si>
  <si>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</si>
  <si>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</si>
  <si>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</si>
  <si>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</si>
  <si>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</si>
  <si>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</si>
  <si>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</si>
  <si>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</si>
  <si>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</si>
  <si>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</si>
  <si>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</si>
  <si>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</si>
  <si>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</si>
  <si>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</si>
  <si>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</si>
  <si>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</si>
  <si>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</si>
  <si>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</si>
  <si>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</si>
  <si>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</si>
  <si>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</si>
  <si>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</si>
  <si>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</si>
  <si>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</si>
  <si>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</si>
  <si>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</si>
  <si>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</si>
  <si>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</si>
  <si>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</si>
  <si>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</si>
  <si>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</si>
  <si>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</si>
  <si>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</si>
  <si>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</si>
  <si>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</si>
  <si>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</si>
  <si>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</si>
  <si>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</si>
  <si>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</si>
  <si>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</si>
  <si>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</si>
  <si>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</si>
  <si>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</si>
  <si>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</si>
  <si>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</si>
  <si>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</si>
  <si>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</si>
  <si>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</si>
  <si>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</si>
  <si>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</si>
  <si>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</si>
  <si>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</si>
  <si>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</si>
  <si>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</si>
  <si>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</si>
  <si>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</si>
  <si>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</si>
  <si>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</si>
  <si>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</si>
  <si>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</si>
  <si>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</si>
  <si>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</si>
  <si>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</si>
  <si>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</si>
  <si>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</si>
  <si>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</si>
  <si>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</si>
  <si>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</si>
  <si>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</si>
  <si>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</si>
  <si>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</si>
  <si>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</si>
  <si>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</si>
  <si>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</si>
  <si>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</si>
  <si>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</si>
  <si>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</si>
  <si>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</si>
  <si>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</si>
  <si>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</si>
  <si>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</si>
  <si>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</si>
  <si>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</si>
  <si>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</si>
  <si>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</si>
  <si>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</si>
  <si>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</si>
  <si>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</si>
  <si>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</si>
  <si>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</si>
  <si>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</si>
  <si>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</si>
  <si>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</si>
  <si>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</si>
  <si>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</si>
  <si>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</si>
  <si>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</si>
  <si>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</si>
  <si>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</si>
  <si>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</si>
  <si>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</si>
  <si>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</si>
  <si>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</si>
  <si>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</si>
  <si>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</si>
  <si>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</si>
  <si>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</si>
  <si>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</si>
  <si>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</si>
  <si>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</si>
  <si>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</si>
  <si>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</si>
  <si>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</si>
  <si>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</si>
  <si>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</si>
  <si>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</si>
  <si>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</si>
  <si>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</si>
  <si>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</si>
  <si>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</si>
  <si>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</si>
  <si>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</si>
  <si>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</si>
  <si>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</si>
  <si>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</si>
  <si>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</si>
  <si>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</si>
  <si>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</si>
  <si>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</si>
  <si>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</si>
  <si>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</si>
  <si>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</si>
  <si>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</si>
  <si>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</si>
  <si>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</si>
  <si>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</si>
  <si>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</si>
  <si>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</si>
  <si>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</si>
  <si>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</si>
  <si>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</si>
  <si>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</si>
  <si>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</si>
  <si>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</si>
  <si>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</si>
  <si>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</si>
  <si>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</si>
  <si>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</si>
  <si>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</si>
  <si>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</si>
  <si>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</si>
  <si>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</si>
  <si>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</si>
  <si>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</si>
  <si>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</si>
  <si>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</si>
  <si>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</si>
  <si>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</si>
  <si>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</si>
  <si>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</si>
  <si>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</si>
  <si>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</si>
  <si>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</si>
  <si>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</si>
  <si>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</si>
  <si>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</si>
  <si>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</si>
  <si>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</si>
  <si>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</si>
  <si>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</si>
  <si>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</si>
  <si>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</si>
  <si>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</si>
  <si>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</si>
  <si>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</si>
  <si>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</si>
  <si>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</si>
  <si>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</si>
  <si>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</si>
  <si>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</si>
  <si>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</si>
  <si>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</si>
  <si>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</si>
  <si>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</si>
  <si>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</si>
  <si>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</si>
  <si>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</si>
  <si>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</si>
  <si>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</si>
  <si>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</si>
  <si>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</si>
  <si>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</si>
  <si>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</si>
  <si>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</si>
  <si>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</si>
  <si>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</si>
  <si>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</si>
  <si>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</si>
  <si>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</si>
  <si>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</si>
  <si>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</si>
  <si>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</si>
  <si>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</si>
  <si>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</si>
  <si>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</si>
  <si>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</si>
  <si>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</si>
  <si>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</si>
  <si>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</si>
  <si>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</si>
  <si>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</si>
  <si>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</si>
  <si>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</si>
  <si>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</si>
  <si>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</si>
  <si>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</si>
  <si>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</si>
  <si>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</si>
  <si>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</si>
  <si>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</si>
  <si>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</si>
  <si>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</si>
  <si>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</si>
  <si>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</si>
  <si>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</si>
  <si>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</si>
  <si>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</si>
  <si>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</si>
  <si>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</si>
  <si>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</si>
  <si>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</si>
  <si>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</si>
  <si>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</si>
  <si>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</si>
  <si>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</si>
  <si>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</si>
  <si>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</si>
  <si>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</si>
  <si>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</si>
  <si>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</si>
  <si>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</si>
  <si>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</si>
  <si>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</si>
  <si>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</si>
  <si>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</si>
  <si>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</si>
  <si>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</si>
  <si>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</si>
  <si>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</si>
  <si>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</si>
  <si>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</si>
  <si>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</si>
  <si>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</si>
  <si>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</si>
  <si>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</si>
  <si>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</si>
  <si>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</si>
  <si>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</si>
  <si>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</si>
  <si>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</si>
  <si>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</si>
  <si>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</si>
  <si>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</si>
  <si>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</si>
  <si>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</si>
  <si>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</si>
  <si>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</si>
  <si>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</si>
  <si>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</si>
  <si>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</si>
  <si>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</si>
  <si>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</si>
  <si>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</si>
  <si>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</si>
  <si>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</si>
  <si>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</si>
  <si>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</si>
  <si>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</si>
  <si>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</si>
  <si>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</si>
  <si>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</si>
  <si>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</si>
  <si>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</si>
  <si>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</si>
  <si>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</si>
  <si>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</si>
  <si>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</si>
  <si>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</si>
  <si>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</si>
  <si>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</si>
  <si>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</si>
  <si>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</si>
  <si>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</si>
  <si>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</si>
  <si>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</si>
  <si>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</si>
  <si>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</si>
  <si>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</si>
  <si>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</si>
  <si>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</si>
  <si>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</si>
  <si>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</si>
  <si>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</si>
  <si>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</si>
  <si>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</si>
  <si>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</si>
  <si>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</si>
  <si>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</si>
  <si>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</si>
  <si>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</si>
  <si>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</si>
  <si>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</si>
  <si>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</si>
  <si>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</si>
  <si>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</si>
  <si>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</si>
  <si>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</si>
  <si>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</si>
  <si>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</si>
  <si>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</si>
  <si>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</si>
  <si>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</si>
  <si>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</si>
  <si>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</si>
  <si>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</si>
  <si>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</si>
  <si>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</si>
  <si>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</si>
  <si>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</si>
  <si>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</si>
  <si>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</si>
  <si>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</si>
  <si>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</si>
  <si>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</si>
  <si>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</si>
  <si>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</si>
  <si>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</si>
  <si>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</si>
  <si>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</si>
  <si>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</si>
  <si>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</si>
  <si>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</si>
  <si>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</si>
  <si>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</si>
  <si>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</si>
  <si>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</si>
  <si>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</si>
  <si>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</si>
  <si>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</si>
  <si>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</si>
  <si>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</si>
  <si>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</si>
  <si>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</si>
  <si>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</si>
  <si>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</si>
  <si>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</si>
  <si>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</si>
  <si>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</si>
  <si>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</si>
  <si>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</si>
  <si>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</si>
  <si>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</si>
  <si>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</si>
  <si>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</si>
  <si>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</si>
  <si>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</si>
  <si>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</si>
  <si>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</si>
  <si>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</si>
  <si>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</si>
  <si>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</si>
  <si>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</si>
  <si>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</si>
  <si>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</si>
  <si>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</si>
  <si>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</si>
  <si>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</si>
  <si>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</si>
  <si>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</si>
  <si>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</si>
  <si>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</si>
  <si>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</si>
  <si>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</si>
  <si>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</si>
  <si>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</si>
  <si>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</si>
  <si>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</si>
  <si>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</si>
  <si>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</si>
  <si>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</si>
  <si>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</si>
  <si>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</si>
  <si>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</si>
  <si>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</si>
  <si>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</si>
  <si>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</si>
  <si>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</si>
  <si>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</si>
  <si>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</si>
  <si>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</si>
  <si>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</si>
  <si>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</si>
  <si>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</si>
  <si>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</si>
  <si>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</si>
  <si>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</si>
  <si>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</si>
  <si>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</si>
  <si>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</si>
  <si>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</si>
  <si>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</si>
  <si>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</si>
  <si>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</si>
  <si>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</si>
  <si>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</si>
  <si>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</si>
  <si>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</si>
  <si>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</si>
  <si>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</si>
  <si>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</si>
  <si>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</si>
  <si>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</si>
  <si>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</si>
  <si>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</si>
  <si>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</si>
  <si>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</si>
  <si>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</si>
  <si>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</si>
  <si>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</si>
  <si>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</si>
  <si>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</si>
  <si>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</si>
  <si>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</si>
  <si>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</si>
  <si>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</si>
  <si>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</si>
  <si>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</si>
  <si>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</si>
  <si>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</si>
  <si>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</si>
  <si>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</si>
  <si>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</si>
  <si>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</si>
  <si>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</si>
  <si>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</si>
  <si>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</si>
  <si>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</si>
  <si>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</si>
  <si>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</si>
  <si>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</si>
  <si>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</si>
  <si>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</si>
  <si>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</si>
  <si>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</si>
  <si>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</si>
  <si>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</si>
  <si>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</si>
  <si>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</si>
  <si>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</si>
  <si>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</si>
  <si>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</si>
  <si>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</si>
  <si>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</si>
  <si>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</si>
  <si>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</si>
  <si>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</si>
  <si>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</si>
  <si>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</si>
  <si>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</si>
  <si>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</si>
  <si>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</si>
  <si>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</si>
  <si>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</si>
  <si>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</si>
  <si>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</si>
  <si>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</si>
  <si>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</si>
  <si>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</si>
  <si>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</si>
  <si>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</si>
  <si>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</si>
  <si>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</si>
  <si>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</si>
  <si>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</si>
  <si>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</si>
  <si>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</si>
  <si>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</si>
  <si>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</si>
  <si>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</si>
  <si>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</si>
  <si>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</si>
  <si>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</si>
  <si>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</si>
  <si>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</si>
  <si>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</si>
  <si>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</si>
  <si>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</si>
  <si>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</si>
  <si>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</si>
  <si>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</si>
  <si>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</si>
  <si>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</si>
  <si>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</si>
  <si>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</si>
  <si>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</si>
  <si>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</si>
  <si>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</si>
  <si>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</si>
  <si>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</si>
  <si>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</si>
  <si>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</si>
  <si>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</si>
  <si>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</si>
  <si>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</si>
  <si>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</si>
  <si>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</si>
  <si>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</si>
  <si>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</si>
  <si>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</si>
  <si>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</si>
  <si>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</si>
  <si>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</si>
  <si>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</si>
  <si>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</si>
  <si>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</si>
  <si>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</si>
  <si>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</si>
  <si>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</si>
  <si>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</si>
  <si>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</si>
  <si>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</si>
  <si>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</si>
  <si>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</si>
  <si>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</si>
  <si>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</si>
  <si>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</si>
  <si>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</si>
  <si>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</si>
  <si>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</si>
  <si>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</si>
  <si>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</si>
  <si>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</si>
  <si>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</si>
  <si>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</si>
  <si>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</si>
  <si>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</si>
  <si>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</si>
  <si>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</si>
  <si>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</si>
  <si>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</si>
  <si>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</si>
  <si>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</si>
  <si>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</si>
  <si>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</si>
  <si>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</si>
  <si>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</si>
  <si>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</si>
  <si>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</si>
  <si>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</si>
  <si>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</si>
  <si>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</si>
  <si>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</si>
  <si>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</si>
  <si>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</si>
  <si>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</si>
  <si>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</si>
  <si>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</si>
  <si>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</si>
  <si>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</si>
  <si>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</si>
  <si>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</si>
  <si>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</si>
  <si>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</si>
  <si>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</si>
  <si>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</si>
  <si>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</si>
  <si>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</si>
  <si>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</si>
  <si>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</si>
  <si>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</si>
  <si>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</si>
  <si>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</si>
  <si>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</si>
  <si>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</si>
  <si>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</si>
  <si>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</si>
  <si>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</si>
  <si>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</si>
  <si>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</si>
  <si>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</si>
  <si>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</si>
  <si>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</si>
  <si>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</si>
  <si>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</si>
  <si>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</si>
  <si>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</si>
  <si>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</si>
  <si>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</si>
  <si>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</si>
  <si>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</si>
  <si>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</si>
  <si>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</si>
  <si>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</si>
  <si>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</si>
  <si>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</si>
  <si>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</si>
  <si>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</si>
  <si>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</si>
  <si>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</si>
  <si>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</si>
  <si>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</si>
  <si>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</si>
  <si>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</si>
  <si>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</si>
  <si>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</si>
  <si>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</si>
  <si>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</si>
  <si>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</si>
  <si>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</si>
  <si>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</si>
  <si>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</si>
  <si>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</si>
  <si>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</si>
  <si>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</si>
  <si>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</si>
  <si>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</si>
  <si>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</si>
  <si>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</si>
  <si>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</si>
  <si>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</si>
  <si>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</si>
  <si>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</si>
  <si>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</si>
  <si>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</si>
  <si>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</si>
  <si>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</si>
  <si>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</si>
  <si>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</si>
  <si>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</si>
  <si>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</si>
  <si>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</si>
  <si>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</si>
  <si>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</si>
  <si>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</si>
  <si>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</si>
  <si>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</si>
  <si>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</si>
  <si>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</si>
  <si>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</si>
  <si>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</si>
  <si>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</si>
  <si>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</si>
  <si>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</si>
  <si>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</si>
  <si>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</si>
  <si>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</si>
  <si>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</si>
  <si>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</si>
  <si>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</si>
  <si>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</si>
  <si>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</si>
  <si>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</si>
  <si>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</si>
  <si>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</si>
  <si>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</si>
  <si>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</si>
  <si>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</si>
  <si>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</si>
  <si>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</si>
  <si>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</si>
  <si>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</si>
  <si>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</si>
  <si>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</si>
  <si>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</si>
  <si>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</si>
  <si>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</si>
  <si>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</si>
  <si>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</si>
  <si>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</si>
  <si>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</si>
  <si>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</si>
  <si>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</si>
  <si>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</si>
  <si>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</si>
  <si>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</si>
  <si>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</si>
  <si>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</si>
  <si>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</si>
  <si>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</si>
  <si>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</si>
  <si>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</si>
  <si>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</si>
  <si>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</si>
  <si>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</si>
  <si>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</si>
  <si>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</si>
  <si>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</si>
  <si>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</si>
  <si>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</si>
  <si>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</si>
  <si>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</si>
  <si>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</si>
  <si>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</si>
  <si>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</si>
  <si>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</si>
  <si>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</si>
  <si>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</si>
  <si>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</si>
  <si>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</si>
  <si>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</si>
  <si>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</si>
  <si>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</si>
  <si>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</si>
  <si>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</si>
  <si>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</si>
  <si>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</si>
  <si>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</si>
  <si>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</si>
  <si>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</si>
  <si>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</si>
  <si>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</si>
  <si>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</si>
  <si>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</si>
  <si>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</si>
  <si>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</si>
  <si>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</si>
  <si>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</si>
  <si>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</si>
  <si>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</si>
  <si>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</si>
  <si>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</si>
  <si>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</si>
  <si>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</si>
  <si>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</si>
  <si>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</si>
  <si>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</si>
  <si>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</si>
  <si>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</si>
  <si>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</si>
  <si>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</si>
  <si>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</si>
  <si>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</si>
  <si>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</si>
  <si>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</si>
  <si>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</si>
  <si>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</si>
  <si>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</si>
  <si>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</si>
  <si>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</si>
  <si>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</si>
  <si>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</si>
  <si>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</si>
  <si>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</si>
  <si>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</si>
  <si>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</si>
  <si>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</si>
  <si>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</si>
  <si>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</si>
  <si>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</si>
  <si>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</si>
  <si>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</si>
  <si>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</si>
  <si>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</si>
  <si>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</si>
  <si>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</si>
  <si>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</si>
  <si>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</si>
  <si>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</si>
  <si>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</si>
  <si>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</si>
  <si>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</si>
  <si>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</si>
  <si>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</si>
  <si>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</si>
  <si>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</si>
  <si>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</si>
  <si>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</si>
  <si>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</si>
  <si>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</si>
  <si>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</si>
  <si>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</si>
  <si>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</si>
  <si>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</si>
  <si>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</si>
  <si>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</si>
  <si>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</si>
  <si>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</si>
  <si>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</si>
  <si>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</si>
  <si>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</si>
  <si>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</si>
  <si>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</si>
  <si>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</si>
  <si>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</si>
  <si>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</si>
  <si>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</si>
  <si>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</si>
  <si>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</si>
  <si>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</si>
  <si>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</si>
  <si>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</si>
  <si>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</si>
  <si>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</si>
  <si>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</si>
  <si>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</si>
  <si>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</si>
  <si>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</si>
  <si>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</si>
  <si>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</si>
  <si>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</si>
  <si>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</si>
  <si>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</si>
  <si>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</si>
  <si>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</si>
  <si>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</si>
  <si>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</si>
  <si>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</si>
  <si>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</si>
  <si>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</si>
  <si>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</si>
  <si>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</si>
  <si>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</si>
  <si>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</si>
  <si>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</si>
  <si>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</si>
  <si>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</si>
  <si>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</si>
  <si>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</si>
  <si>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</si>
  <si>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</si>
  <si>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</si>
  <si>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</si>
  <si>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</si>
  <si>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</si>
  <si>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</si>
  <si>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</si>
  <si>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</si>
  <si>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</si>
  <si>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</si>
  <si>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</si>
  <si>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</si>
  <si>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</si>
  <si>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</si>
  <si>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</si>
  <si>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</si>
  <si>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</si>
  <si>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</si>
  <si>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</si>
  <si>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</si>
  <si>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</si>
  <si>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</si>
  <si>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</si>
  <si>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</si>
  <si>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</si>
  <si>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</si>
  <si>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</si>
  <si>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</si>
  <si>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</si>
  <si>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</si>
  <si>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</si>
  <si>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</si>
  <si>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</si>
  <si>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</si>
  <si>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</si>
  <si>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</si>
  <si>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</si>
  <si>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</si>
  <si>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</si>
  <si>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</si>
  <si>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</si>
  <si>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</si>
  <si>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</si>
  <si>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</si>
  <si>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</si>
  <si>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</si>
  <si>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</si>
  <si>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</si>
  <si>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</si>
  <si>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</si>
  <si>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</si>
  <si>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</si>
  <si>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</si>
  <si>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</si>
  <si>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</si>
  <si>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</si>
  <si>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</si>
  <si>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</si>
  <si>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</si>
  <si>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</si>
  <si>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</si>
  <si>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</si>
  <si>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</si>
  <si>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</si>
  <si>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</si>
  <si>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</si>
  <si>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</si>
  <si>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</si>
  <si>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</si>
  <si>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</si>
  <si>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</si>
  <si>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</si>
  <si>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</si>
  <si>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</si>
  <si>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</si>
  <si>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</si>
  <si>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</si>
  <si>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</si>
  <si>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</si>
  <si>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</si>
  <si>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</si>
  <si>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</si>
  <si>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</si>
  <si>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</si>
  <si>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</si>
  <si>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</si>
  <si>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</si>
  <si>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</si>
  <si>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</si>
  <si>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</si>
  <si>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</si>
  <si>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</si>
  <si>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</si>
  <si>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</si>
  <si>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</si>
  <si>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</si>
  <si>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</si>
  <si>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</si>
  <si>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</si>
  <si>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</si>
  <si>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</si>
  <si>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</si>
  <si>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</si>
  <si>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</si>
  <si>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</si>
  <si>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</si>
  <si>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</si>
  <si>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</si>
  <si>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</si>
  <si>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</si>
  <si>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</si>
  <si>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</si>
  <si>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</si>
  <si>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</si>
  <si>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</si>
  <si>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</si>
  <si>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</si>
  <si>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</si>
  <si>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</si>
  <si>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</si>
  <si>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</si>
  <si>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</si>
  <si>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</si>
  <si>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</si>
  <si>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</si>
  <si>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</si>
  <si>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</si>
  <si>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</si>
  <si>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</si>
  <si>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</si>
  <si>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</si>
  <si>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</si>
  <si>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</si>
  <si>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</si>
  <si>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</si>
  <si>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</si>
  <si>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</si>
  <si>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</si>
  <si>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</si>
  <si>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</si>
  <si>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</si>
  <si>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</si>
  <si>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</si>
  <si>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</si>
  <si>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</si>
  <si>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</si>
  <si>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</si>
  <si>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</si>
  <si>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</si>
  <si>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</si>
  <si>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</si>
  <si>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</si>
  <si>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</si>
  <si>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</si>
  <si>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</si>
  <si>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</si>
  <si>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</si>
  <si>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</si>
  <si>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</si>
  <si>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</si>
  <si>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</si>
  <si>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</si>
  <si>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</si>
  <si>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</si>
  <si>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</si>
  <si>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</si>
  <si>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</si>
  <si>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</si>
  <si>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</si>
  <si>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</si>
  <si>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</si>
  <si>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</si>
  <si>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</si>
  <si>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</si>
  <si>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</si>
  <si>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</si>
  <si>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</si>
  <si>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</si>
  <si>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</si>
  <si>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</si>
  <si>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</si>
  <si>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</si>
  <si>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</si>
  <si>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</si>
  <si>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</si>
  <si>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</si>
  <si>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</si>
  <si>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</si>
  <si>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</si>
  <si>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</si>
  <si>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</si>
  <si>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</si>
  <si>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</si>
  <si>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</si>
  <si>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</si>
  <si>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</si>
  <si>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</si>
  <si>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</si>
  <si>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</si>
  <si>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</si>
  <si>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</si>
  <si>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</si>
  <si>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</si>
  <si>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</si>
  <si>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</si>
  <si>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</si>
  <si>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</si>
  <si>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</si>
  <si>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</si>
  <si>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</si>
  <si>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</si>
  <si>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</si>
  <si>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</si>
  <si>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</si>
  <si>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</si>
  <si>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</si>
  <si>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</si>
  <si>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</si>
  <si>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</si>
  <si>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</si>
  <si>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</si>
  <si>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</si>
  <si>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</si>
  <si>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</si>
  <si>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</si>
  <si>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</si>
  <si>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</si>
  <si>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</si>
  <si>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</si>
  <si>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</si>
  <si>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</si>
  <si>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</si>
  <si>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</si>
  <si>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</si>
  <si>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</si>
  <si>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</si>
  <si>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</si>
  <si>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</si>
  <si>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</si>
  <si>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</si>
  <si>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</si>
  <si>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</si>
  <si>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</si>
  <si>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</si>
  <si>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</si>
  <si>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</si>
  <si>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</si>
  <si>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</si>
  <si>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</si>
  <si>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</si>
  <si>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</si>
  <si>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</si>
  <si>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</si>
  <si>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</si>
  <si>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</si>
  <si>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</si>
  <si>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</si>
  <si>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</si>
  <si>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</si>
  <si>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</si>
  <si>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</si>
  <si>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</si>
  <si>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</si>
  <si>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</si>
  <si>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</si>
  <si>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</si>
  <si>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</si>
  <si>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</si>
  <si>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</si>
  <si>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</si>
  <si>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</si>
  <si>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</si>
  <si>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</si>
  <si>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</si>
  <si>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</si>
  <si>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</si>
  <si>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</si>
  <si>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</si>
  <si>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</si>
  <si>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</si>
  <si>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</si>
  <si>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</si>
  <si>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</si>
  <si>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</si>
  <si>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</si>
  <si>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</si>
  <si>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</si>
  <si>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</si>
  <si>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</si>
  <si>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</si>
  <si>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</si>
  <si>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</si>
  <si>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</si>
  <si>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</si>
  <si>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</si>
  <si>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</si>
  <si>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</si>
  <si>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</si>
  <si>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</si>
  <si>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</si>
  <si>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</si>
  <si>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</si>
  <si>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</si>
  <si>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</si>
  <si>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</si>
  <si>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</si>
  <si>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</si>
  <si>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</si>
  <si>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</si>
  <si>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</si>
  <si>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</si>
  <si>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</si>
  <si>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</si>
  <si>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</si>
  <si>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</si>
  <si>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</si>
  <si>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</si>
  <si>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</si>
  <si>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</si>
  <si>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</si>
  <si>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</si>
  <si>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</si>
  <si>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</si>
  <si>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</si>
  <si>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</si>
  <si>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</si>
  <si>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</si>
  <si>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</si>
  <si>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</si>
  <si>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</si>
  <si>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</si>
  <si>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</si>
  <si>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</si>
  <si>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</si>
  <si>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</si>
  <si>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</si>
  <si>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</si>
  <si>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</si>
  <si>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</si>
  <si>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</si>
  <si>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</si>
  <si>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</si>
  <si>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</si>
  <si>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</si>
  <si>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</si>
  <si>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</si>
  <si>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</si>
  <si>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</si>
  <si>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</si>
  <si>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</si>
  <si>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</si>
  <si>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</si>
  <si>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</si>
  <si>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</si>
  <si>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</si>
  <si>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</si>
  <si>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</si>
  <si>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</si>
  <si>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</si>
  <si>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</si>
  <si>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</si>
  <si>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</si>
  <si>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</si>
  <si>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</si>
  <si>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</si>
  <si>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</si>
  <si>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</si>
  <si>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</si>
  <si>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</si>
  <si>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</si>
  <si>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</si>
  <si>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</si>
  <si>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</si>
  <si>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</si>
  <si>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</si>
  <si>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</si>
  <si>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</si>
  <si>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</si>
  <si>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</si>
  <si>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</si>
  <si>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</si>
  <si>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</si>
  <si>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</si>
  <si>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</si>
  <si>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</si>
  <si>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</si>
  <si>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</si>
  <si>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</si>
  <si>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</si>
  <si>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</si>
  <si>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</si>
  <si>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</si>
  <si>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</si>
  <si>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</si>
  <si>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</si>
  <si>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</si>
  <si>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</si>
  <si>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</si>
  <si>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</si>
  <si>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</si>
  <si>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</si>
  <si>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</si>
  <si>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</si>
  <si>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</si>
  <si>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</si>
  <si>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</si>
  <si>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</si>
  <si>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</si>
  <si>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</si>
  <si>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</si>
  <si>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</si>
  <si>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</si>
  <si>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</si>
  <si>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</si>
  <si>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</si>
  <si>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</si>
  <si>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</si>
  <si>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</si>
  <si>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</si>
  <si>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</si>
  <si>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</si>
  <si>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</si>
  <si>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</si>
  <si>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</si>
  <si>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</si>
  <si>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</si>
  <si>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</si>
  <si>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</si>
  <si>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</si>
  <si>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</si>
  <si>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</si>
  <si>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</si>
  <si>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</si>
  <si>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</si>
  <si>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</si>
  <si>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</si>
  <si>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</si>
  <si>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</si>
  <si>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</si>
  <si>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</si>
  <si>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</si>
  <si>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</si>
  <si>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</si>
  <si>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</si>
  <si>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</si>
  <si>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</si>
  <si>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</si>
  <si>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</si>
  <si>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</si>
  <si>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</si>
  <si>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</si>
  <si>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</si>
  <si>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</si>
  <si>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</si>
  <si>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</si>
  <si>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</si>
  <si>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</si>
  <si>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</si>
  <si>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</si>
  <si>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</si>
  <si>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</si>
  <si>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</si>
  <si>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</si>
  <si>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</si>
  <si>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</si>
  <si>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</si>
  <si>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</si>
  <si>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</si>
  <si>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</si>
  <si>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</si>
  <si>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</si>
  <si>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</si>
  <si>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</si>
  <si>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</si>
  <si>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</si>
  <si>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</si>
  <si>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</si>
  <si>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</si>
  <si>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</si>
  <si>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</si>
  <si>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</si>
  <si>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</si>
  <si>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</si>
  <si>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</si>
  <si>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</si>
  <si>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</si>
  <si>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</si>
  <si>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</si>
  <si>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</si>
  <si>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</si>
  <si>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</si>
  <si>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</si>
  <si>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</si>
  <si>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</si>
  <si>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</si>
  <si>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</si>
  <si>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</si>
  <si>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</si>
  <si>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</si>
  <si>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</si>
  <si>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</si>
  <si>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</si>
  <si>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</si>
  <si>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</si>
  <si>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</si>
  <si>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</si>
  <si>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</si>
  <si>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</si>
  <si>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</si>
  <si>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</si>
  <si>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</si>
  <si>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</si>
  <si>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</si>
  <si>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</si>
  <si>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</si>
  <si>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</si>
  <si>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</si>
  <si>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</si>
  <si>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</si>
  <si>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</si>
  <si>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</si>
  <si>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</si>
  <si>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</si>
  <si>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</si>
  <si>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</si>
  <si>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</si>
  <si>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</si>
  <si>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</si>
  <si>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</si>
  <si>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</si>
  <si>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</si>
  <si>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</si>
  <si>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</si>
  <si>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</si>
  <si>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</si>
  <si>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</si>
  <si>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</si>
  <si>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</si>
  <si>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</si>
  <si>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</si>
  <si>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</si>
  <si>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</si>
  <si>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</si>
  <si>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</si>
  <si>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</si>
  <si>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</si>
  <si>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</si>
  <si>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</si>
  <si>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</si>
  <si>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</si>
  <si>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</si>
  <si>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</si>
  <si>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</si>
  <si>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</si>
  <si>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</si>
  <si>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</si>
  <si>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</si>
  <si>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</si>
  <si>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</si>
  <si>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</si>
  <si>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</si>
  <si>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</si>
  <si>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</si>
  <si>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</si>
  <si>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</si>
  <si>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</si>
  <si>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</si>
  <si>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</si>
  <si>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</si>
  <si>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</si>
  <si>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</si>
  <si>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</si>
  <si>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</si>
  <si>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</si>
  <si>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</si>
  <si>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</si>
  <si>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</si>
  <si>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</si>
  <si>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</si>
  <si>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</si>
  <si>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</si>
  <si>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</si>
  <si>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</si>
  <si>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</si>
  <si>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</si>
  <si>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</si>
  <si>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</si>
  <si>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</si>
  <si>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</si>
  <si>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</si>
  <si>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</si>
  <si>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</si>
  <si>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</si>
  <si>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</si>
  <si>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</si>
  <si>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</si>
  <si>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</si>
  <si>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</si>
  <si>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</si>
  <si>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</si>
  <si>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</si>
  <si>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</si>
  <si>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</si>
  <si>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</si>
  <si>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</si>
  <si>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</si>
  <si>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</si>
  <si>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</si>
  <si>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</si>
  <si>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</si>
  <si>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</si>
  <si>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</si>
  <si>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</si>
  <si>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</si>
  <si>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</si>
  <si>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</si>
  <si>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</si>
  <si>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</si>
  <si>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</si>
  <si>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</si>
  <si>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</si>
  <si>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</si>
  <si>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</si>
  <si>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</si>
  <si>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</si>
  <si>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</si>
  <si>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</si>
  <si>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</si>
  <si>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</si>
  <si>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</si>
  <si>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</si>
  <si>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</si>
  <si>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</si>
  <si>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</si>
  <si>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</si>
  <si>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</si>
  <si>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</si>
  <si>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</si>
  <si>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</si>
  <si>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</si>
  <si>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</si>
  <si>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</si>
  <si>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</si>
  <si>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</si>
  <si>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</si>
  <si>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</si>
  <si>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</si>
  <si>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</si>
  <si>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</si>
  <si>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</si>
  <si>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</si>
  <si>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</si>
  <si>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</si>
  <si>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</si>
  <si>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</si>
  <si>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</si>
  <si>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</si>
  <si>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</si>
  <si>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</si>
  <si>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</si>
  <si>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</si>
  <si>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</si>
  <si>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</si>
  <si>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</si>
  <si>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</si>
  <si>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</si>
  <si>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</si>
  <si>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</si>
  <si>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</si>
  <si>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</si>
  <si>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</si>
  <si>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</si>
  <si>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</si>
  <si>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</si>
  <si>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</si>
  <si>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</si>
  <si>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</si>
  <si>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</si>
  <si>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</si>
  <si>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</si>
  <si>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</si>
  <si>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</si>
  <si>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</si>
  <si>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</si>
  <si>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</si>
  <si>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</si>
  <si>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</si>
  <si>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</si>
  <si>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</si>
  <si>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</si>
  <si>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</si>
  <si>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</si>
  <si>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</si>
  <si>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</si>
  <si>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</si>
  <si>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</si>
  <si>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</si>
  <si>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</si>
  <si>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</si>
  <si>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</si>
  <si>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</si>
  <si>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</si>
  <si>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</si>
  <si>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</si>
  <si>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</si>
  <si>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</si>
  <si>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</si>
  <si>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</si>
  <si>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</si>
  <si>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</si>
  <si>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</si>
  <si>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</si>
  <si>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</si>
  <si>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</si>
  <si>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</si>
  <si>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</si>
  <si>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</si>
  <si>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</si>
  <si>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</si>
  <si>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</si>
  <si>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</si>
  <si>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</si>
  <si>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</si>
  <si>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</si>
  <si>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</si>
  <si>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</si>
  <si>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</si>
  <si>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</si>
  <si>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</si>
  <si>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</si>
  <si>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</si>
  <si>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</si>
  <si>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</si>
  <si>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</si>
  <si>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</si>
  <si>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</si>
  <si>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</si>
  <si>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</si>
  <si>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</si>
  <si>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</si>
  <si>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</si>
  <si>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</si>
  <si>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</si>
  <si>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</si>
  <si>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</si>
  <si>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</si>
  <si>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</si>
  <si>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</si>
  <si>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</si>
  <si>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</si>
  <si>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</si>
  <si>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</si>
  <si>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</si>
  <si>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</si>
  <si>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</si>
  <si>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</si>
  <si>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</si>
  <si>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</si>
  <si>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</si>
  <si>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</si>
  <si>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</si>
  <si>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</si>
  <si>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</si>
  <si>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</si>
  <si>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</si>
  <si>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</si>
  <si>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</si>
  <si>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</si>
  <si>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</si>
  <si>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</si>
  <si>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</si>
  <si>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</si>
  <si>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</si>
  <si>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</si>
  <si>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</si>
  <si>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</si>
  <si>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</si>
  <si>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</si>
  <si>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</si>
  <si>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</si>
  <si>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</si>
  <si>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</si>
  <si>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</si>
  <si>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</si>
  <si>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</si>
  <si>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</si>
  <si>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</si>
  <si>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</si>
  <si>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</si>
  <si>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</si>
  <si>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</si>
  <si>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</si>
  <si>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</si>
  <si>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</si>
  <si>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</si>
  <si>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</si>
  <si>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</si>
  <si>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</si>
  <si>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</si>
  <si>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</si>
  <si>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</si>
  <si>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</si>
  <si>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</si>
  <si>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</si>
  <si>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</si>
  <si>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</si>
  <si>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</si>
  <si>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</si>
  <si>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</si>
  <si>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</si>
  <si>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</si>
  <si>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</si>
  <si>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</si>
  <si>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</si>
  <si>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</si>
  <si>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</si>
  <si>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</si>
  <si>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</si>
  <si>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</si>
  <si>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</si>
  <si>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</si>
  <si>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</si>
  <si>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</si>
  <si>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</si>
  <si>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</si>
  <si>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</si>
  <si>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</si>
  <si>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</si>
  <si>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</si>
  <si>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</si>
  <si>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</si>
  <si>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</si>
  <si>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</si>
  <si>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</si>
  <si>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</si>
  <si>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</si>
  <si>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</si>
  <si>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</si>
  <si>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</si>
  <si>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</si>
  <si>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</si>
  <si>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</si>
  <si>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</si>
  <si>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</si>
  <si>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</si>
  <si>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</si>
  <si>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</si>
  <si>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</si>
  <si>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</si>
  <si>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</si>
  <si>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</si>
  <si>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</si>
  <si>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</si>
  <si>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</si>
  <si>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</si>
  <si>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</si>
  <si>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</si>
  <si>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</si>
  <si>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</si>
  <si>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</si>
  <si>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</si>
  <si>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</si>
  <si>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</si>
  <si>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</si>
  <si>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</si>
  <si>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</si>
  <si>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</si>
  <si>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</si>
  <si>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</si>
  <si>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</si>
  <si>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</si>
  <si>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</si>
  <si>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</si>
  <si>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</si>
  <si>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</si>
  <si>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</si>
  <si>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</si>
  <si>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</si>
  <si>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</si>
  <si>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</si>
  <si>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</si>
  <si>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</si>
  <si>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</si>
  <si>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</si>
  <si>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</si>
  <si>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</si>
  <si>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</si>
  <si>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</si>
  <si>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</si>
  <si>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</si>
  <si>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</si>
  <si>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</si>
  <si>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</si>
  <si>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</si>
  <si>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</si>
  <si>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</si>
  <si>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</si>
  <si>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</si>
  <si>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</si>
  <si>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</si>
  <si>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</si>
  <si>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</si>
  <si>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</si>
  <si>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</si>
  <si>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</si>
  <si>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</si>
  <si>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</si>
  <si>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</si>
  <si>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</si>
  <si>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</si>
  <si>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</si>
  <si>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</si>
  <si>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</si>
  <si>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</si>
  <si>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</si>
  <si>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</si>
  <si>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</si>
  <si>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</si>
  <si>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</si>
  <si>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</si>
  <si>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</si>
  <si>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</si>
  <si>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</si>
  <si>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</si>
  <si>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</si>
  <si>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</si>
  <si>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</si>
  <si>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</si>
  <si>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</si>
  <si>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</si>
  <si>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</si>
  <si>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</si>
  <si>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</si>
  <si>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</si>
  <si>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</si>
  <si>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</si>
  <si>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</si>
  <si>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</si>
  <si>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</si>
  <si>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</si>
  <si>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</si>
  <si>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</si>
  <si>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</si>
  <si>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</si>
  <si>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</si>
  <si>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</si>
  <si>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</si>
  <si>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</si>
  <si>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</si>
  <si>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</si>
  <si>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</si>
  <si>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</si>
  <si>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</si>
  <si>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</si>
  <si>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</si>
  <si>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</si>
  <si>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</si>
  <si>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</si>
  <si>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</si>
  <si>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</si>
  <si>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</si>
  <si>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</si>
  <si>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</si>
  <si>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</si>
  <si>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</si>
  <si>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</si>
  <si>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</si>
  <si>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</si>
  <si>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</si>
  <si>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</si>
  <si>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</si>
  <si>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</si>
  <si>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</si>
  <si>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</si>
  <si>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</si>
  <si>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</si>
  <si>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</si>
  <si>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</si>
  <si>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</si>
  <si>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</si>
  <si>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</si>
  <si>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</si>
  <si>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</si>
  <si>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</si>
  <si>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</si>
  <si>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</si>
  <si>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</si>
  <si>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</si>
  <si>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</si>
  <si>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</si>
  <si>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</si>
  <si>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</si>
  <si>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</si>
  <si>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</si>
  <si>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</si>
  <si>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</si>
  <si>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</si>
  <si>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</si>
  <si>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</si>
  <si>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</si>
  <si>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</si>
  <si>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</si>
  <si>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</si>
  <si>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</si>
  <si>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</si>
  <si>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</si>
  <si>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</si>
  <si>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</si>
  <si>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</si>
  <si>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</si>
  <si>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</si>
  <si>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</si>
  <si>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</si>
  <si>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</si>
  <si>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</si>
  <si>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</si>
  <si>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</si>
  <si>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</si>
  <si>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</si>
  <si>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</si>
  <si>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</si>
  <si>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</si>
  <si>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</si>
  <si>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</si>
  <si>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</si>
  <si>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</si>
  <si>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</si>
  <si>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</si>
  <si>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</si>
  <si>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</si>
  <si>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</si>
  <si>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</si>
  <si>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</si>
  <si>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</si>
  <si>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</si>
  <si>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</si>
  <si>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</si>
  <si>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</si>
  <si>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</si>
  <si>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</si>
  <si>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</si>
  <si>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</si>
  <si>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</si>
  <si>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</si>
  <si>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</si>
  <si>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</si>
  <si>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</si>
  <si>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</si>
  <si>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</si>
  <si>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</si>
  <si>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</si>
  <si>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</si>
  <si>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</si>
  <si>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</si>
  <si>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</si>
  <si>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</si>
  <si>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</si>
  <si>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</si>
  <si>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</si>
  <si>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</si>
  <si>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</si>
  <si>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</si>
  <si>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</si>
  <si>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</si>
  <si>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</si>
  <si>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</si>
  <si>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</si>
  <si>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</si>
  <si>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</si>
  <si>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</si>
  <si>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</si>
  <si>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</si>
  <si>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</si>
  <si>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</si>
  <si>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</si>
  <si>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</si>
  <si>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</si>
  <si>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</si>
  <si>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</si>
  <si>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</si>
  <si>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</si>
  <si>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</si>
  <si>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</si>
  <si>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</si>
  <si>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</si>
  <si>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</si>
  <si>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</si>
  <si>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</si>
  <si>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</si>
  <si>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</si>
  <si>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</si>
  <si>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</si>
  <si>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</si>
  <si>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</si>
  <si>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</si>
  <si>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</si>
  <si>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</si>
  <si>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</si>
  <si>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</si>
  <si>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</si>
  <si>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</si>
  <si>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</si>
  <si>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</si>
  <si>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</si>
  <si>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</si>
  <si>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</si>
  <si>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</si>
  <si>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</si>
  <si>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</si>
  <si>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</si>
  <si>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</si>
  <si>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</si>
  <si>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</si>
  <si>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</si>
  <si>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</si>
  <si>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</si>
  <si>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</si>
  <si>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</si>
  <si>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</si>
  <si>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</si>
  <si>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</si>
  <si>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</si>
  <si>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</si>
  <si>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</si>
  <si>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</si>
  <si>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</si>
  <si>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</si>
  <si>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</si>
  <si>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</si>
  <si>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</si>
  <si>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</si>
  <si>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</si>
  <si>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</si>
  <si>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</si>
  <si>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</si>
  <si>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</si>
  <si>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</si>
  <si>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</si>
  <si>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</si>
  <si>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</si>
  <si>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</si>
  <si>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</si>
  <si>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</si>
  <si>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</si>
  <si>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</si>
  <si>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</si>
  <si>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</si>
  <si>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</si>
  <si>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</si>
  <si>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</si>
  <si>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</si>
  <si>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</si>
  <si>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</si>
  <si>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</si>
  <si>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</si>
  <si>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</si>
  <si>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</si>
  <si>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</si>
  <si>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</si>
  <si>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</si>
  <si>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</si>
  <si>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</si>
  <si>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</si>
  <si>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</si>
  <si>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</si>
  <si>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</si>
  <si>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</si>
  <si>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</si>
  <si>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</si>
  <si>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</si>
  <si>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</si>
  <si>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</si>
  <si>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</si>
  <si>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</si>
  <si>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</si>
  <si>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</si>
  <si>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</si>
  <si>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</si>
  <si>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</si>
  <si>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</si>
  <si>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</si>
  <si>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</si>
  <si>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</si>
  <si>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</si>
  <si>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</si>
  <si>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</si>
  <si>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</si>
  <si>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</si>
  <si>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</si>
  <si>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</si>
  <si>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</si>
  <si>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</si>
  <si>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</si>
  <si>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</si>
  <si>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</si>
  <si>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</si>
  <si>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</si>
  <si>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</si>
  <si>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</si>
  <si>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</si>
  <si>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</si>
  <si>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</si>
  <si>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</si>
  <si>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</si>
  <si>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</si>
  <si>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</si>
  <si>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</si>
  <si>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</si>
  <si>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</si>
  <si>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</si>
  <si>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</si>
  <si>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</si>
  <si>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</si>
  <si>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</si>
  <si>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</si>
  <si>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</si>
  <si>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</si>
  <si>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</si>
  <si>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</si>
  <si>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</si>
  <si>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</si>
  <si>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</si>
  <si>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</si>
  <si>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</si>
  <si>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</si>
  <si>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</si>
  <si>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</si>
  <si>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</si>
  <si>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</si>
  <si>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</si>
  <si>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</si>
  <si>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</si>
  <si>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</si>
  <si>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</si>
  <si>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</si>
  <si>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</si>
  <si>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</si>
  <si>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</si>
  <si>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</si>
  <si>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</si>
  <si>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</si>
  <si>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</si>
  <si>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</si>
  <si>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</si>
  <si>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</si>
  <si>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</si>
  <si>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</si>
  <si>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</si>
  <si>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</si>
  <si>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</si>
  <si>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</si>
  <si>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</si>
  <si>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</si>
  <si>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</si>
  <si>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</si>
  <si>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</si>
  <si>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</si>
  <si>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</si>
  <si>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</si>
  <si>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</si>
  <si>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</si>
  <si>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</si>
  <si>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</si>
  <si>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</si>
  <si>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</si>
  <si>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</si>
  <si>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</si>
  <si>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</si>
  <si>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</si>
  <si>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</si>
  <si>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</si>
  <si>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</si>
  <si>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</si>
  <si>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</si>
  <si>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</si>
  <si>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</si>
  <si>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</si>
  <si>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</si>
  <si>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</si>
  <si>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</si>
  <si>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</si>
  <si>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</si>
  <si>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</si>
  <si>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</si>
  <si>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</si>
  <si>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</si>
  <si>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</si>
  <si>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</si>
  <si>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</si>
  <si>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</si>
  <si>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</si>
  <si>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</si>
  <si>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</si>
  <si>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</si>
  <si>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</si>
  <si>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</si>
  <si>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</si>
  <si>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</si>
  <si>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</si>
  <si>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</si>
  <si>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</si>
  <si>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</si>
  <si>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</si>
  <si>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</si>
  <si>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</si>
  <si>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</si>
  <si>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</si>
  <si>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</si>
  <si>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</si>
  <si>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</si>
  <si>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</si>
  <si>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</si>
  <si>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</si>
  <si>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</si>
  <si>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</si>
  <si>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</si>
  <si>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</si>
  <si>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</si>
  <si>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</si>
  <si>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</si>
  <si>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</si>
  <si>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</si>
  <si>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</si>
  <si>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</si>
  <si>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</si>
  <si>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</si>
  <si>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</si>
  <si>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</si>
  <si>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</si>
  <si>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</si>
  <si>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</si>
  <si>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</si>
  <si>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</si>
  <si>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</si>
  <si>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</si>
  <si>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</si>
  <si>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</si>
  <si>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</si>
  <si>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</si>
  <si>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</si>
  <si>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</si>
  <si>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</si>
  <si>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</si>
  <si>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</si>
  <si>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</si>
  <si>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</si>
  <si>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</si>
  <si>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</si>
  <si>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</si>
  <si>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</si>
  <si>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</si>
  <si>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</si>
  <si>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</si>
  <si>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</si>
  <si>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</si>
  <si>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</si>
  <si>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</si>
  <si>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</si>
  <si>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</si>
  <si>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</si>
  <si>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</si>
  <si>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</si>
  <si>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</si>
  <si>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</si>
  <si>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</si>
  <si>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</si>
  <si>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</si>
  <si>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</si>
  <si>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</si>
  <si>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</si>
  <si>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</si>
  <si>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</si>
  <si>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</si>
  <si>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</si>
  <si>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</si>
  <si>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</si>
  <si>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</si>
  <si>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</si>
  <si>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</si>
  <si>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</si>
  <si>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</si>
  <si>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</si>
  <si>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</si>
  <si>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</si>
  <si>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</si>
  <si>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</si>
  <si>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</si>
  <si>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</si>
  <si>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</si>
  <si>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</si>
  <si>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</si>
  <si>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</si>
  <si>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</si>
  <si>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</si>
  <si>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</si>
  <si>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</si>
  <si>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</si>
  <si>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</si>
  <si>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</si>
  <si>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</si>
  <si>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</si>
  <si>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</si>
  <si>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</si>
  <si>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</si>
  <si>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</si>
  <si>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</si>
  <si>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</si>
  <si>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</si>
  <si>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</si>
  <si>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</si>
  <si>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</si>
  <si>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</si>
  <si>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</si>
  <si>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</si>
  <si>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</si>
  <si>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</si>
  <si>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</si>
  <si>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</si>
  <si>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</si>
  <si>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</si>
  <si>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</si>
  <si>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</si>
  <si>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</si>
  <si>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</si>
  <si>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</si>
  <si>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</si>
  <si>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</si>
  <si>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</si>
  <si>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</si>
  <si>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</si>
  <si>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</si>
  <si>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</si>
  <si>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</si>
  <si>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</si>
  <si>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</si>
  <si>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</si>
  <si>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</si>
  <si>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</si>
  <si>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</si>
  <si>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</si>
  <si>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</si>
  <si>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</si>
  <si>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</si>
  <si>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</si>
  <si>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</si>
  <si>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</si>
  <si>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</si>
  <si>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</si>
  <si>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</si>
  <si>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</si>
  <si>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</si>
  <si>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</si>
  <si>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</si>
  <si>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</si>
  <si>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</si>
  <si>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</si>
  <si>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</si>
  <si>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</si>
  <si>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</si>
  <si>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</si>
  <si>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</si>
  <si>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</si>
  <si>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</si>
  <si>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</si>
  <si>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</si>
  <si>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</si>
  <si>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</si>
  <si>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</si>
  <si>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</si>
  <si>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</si>
  <si>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</si>
  <si>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</si>
  <si>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</si>
  <si>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</si>
  <si>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</si>
  <si>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</si>
  <si>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</si>
  <si>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</si>
  <si>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</si>
  <si>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</si>
  <si>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</si>
  <si>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</si>
  <si>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</si>
  <si>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</si>
  <si>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</si>
  <si>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</si>
  <si>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</si>
  <si>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</si>
  <si>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</si>
  <si>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</si>
  <si>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</si>
  <si>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</si>
  <si>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</si>
  <si>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</si>
  <si>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</si>
  <si>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</si>
  <si>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</si>
  <si>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</si>
  <si>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</si>
  <si>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</si>
  <si>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</si>
  <si>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</si>
  <si>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</si>
  <si>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</si>
  <si>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</si>
  <si>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</si>
  <si>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</si>
  <si>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</si>
  <si>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</si>
  <si>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</si>
  <si>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</si>
  <si>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</si>
  <si>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</si>
  <si>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</si>
  <si>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</si>
  <si>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</si>
  <si>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</si>
  <si>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</si>
  <si>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</si>
  <si>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</si>
  <si>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</si>
  <si>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</si>
  <si>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</si>
  <si>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</si>
  <si>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</si>
  <si>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</si>
  <si>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</si>
  <si>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</si>
  <si>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</si>
  <si>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</si>
  <si>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</si>
  <si>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</si>
  <si>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</si>
  <si>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</si>
  <si>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</si>
  <si>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</si>
  <si>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</si>
  <si>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</si>
  <si>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</si>
  <si>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</si>
  <si>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</si>
  <si>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</si>
  <si>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</si>
  <si>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</si>
  <si>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</si>
  <si>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</si>
  <si>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</si>
  <si>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</si>
  <si>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</si>
  <si>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</si>
  <si>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</si>
  <si>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</si>
  <si>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</si>
  <si>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</si>
  <si>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</si>
  <si>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</si>
  <si>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</si>
  <si>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</si>
  <si>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</si>
  <si>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</si>
  <si>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</si>
  <si>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</si>
  <si>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</si>
  <si>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</si>
  <si>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</si>
  <si>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</si>
  <si>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</si>
  <si>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</si>
  <si>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</si>
  <si>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</si>
  <si>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</si>
  <si>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</si>
  <si>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</si>
  <si>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</si>
  <si>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</si>
  <si>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</si>
  <si>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</si>
  <si>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</si>
  <si>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</si>
  <si>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</si>
  <si>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</si>
  <si>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</si>
  <si>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</si>
  <si>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</si>
  <si>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</si>
  <si>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</si>
  <si>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</si>
  <si>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</si>
  <si>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</si>
  <si>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</si>
  <si>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</si>
  <si>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</si>
  <si>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</si>
  <si>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</si>
  <si>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</si>
  <si>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</si>
  <si>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</si>
  <si>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</si>
  <si>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</si>
  <si>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</si>
  <si>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</si>
  <si>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</si>
  <si>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</si>
  <si>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</si>
  <si>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</si>
  <si>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</si>
  <si>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</si>
  <si>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</si>
  <si>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</si>
  <si>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</si>
  <si>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</si>
  <si>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</si>
  <si>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</si>
  <si>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</si>
  <si>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</si>
  <si>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</si>
  <si>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</si>
  <si>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</si>
  <si>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</si>
  <si>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</si>
  <si>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</si>
  <si>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</si>
  <si>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</si>
  <si>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</si>
  <si>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</si>
  <si>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</si>
  <si>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</si>
  <si>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</si>
  <si>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</si>
  <si>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</si>
  <si>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</si>
  <si>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</si>
  <si>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</si>
  <si>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</si>
  <si>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</si>
  <si>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</si>
  <si>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</si>
  <si>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</si>
  <si>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</si>
  <si>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</si>
  <si>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</si>
  <si>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</si>
  <si>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</si>
  <si>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</si>
  <si>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</si>
  <si>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</si>
  <si>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</si>
  <si>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</si>
  <si>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</si>
  <si>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</si>
  <si>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</si>
  <si>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</si>
  <si>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</si>
  <si>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</si>
  <si>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</si>
  <si>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</si>
  <si>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</si>
  <si>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</si>
  <si>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</si>
  <si>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</si>
  <si>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</si>
  <si>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</si>
  <si>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</si>
  <si>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</si>
  <si>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</si>
  <si>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</si>
  <si>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</si>
  <si>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</si>
  <si>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</si>
  <si>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</si>
  <si>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</si>
  <si>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</si>
  <si>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</si>
  <si>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</si>
  <si>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</si>
  <si>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</si>
  <si>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</si>
  <si>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</si>
  <si>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</si>
  <si>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</si>
  <si>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</si>
  <si>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</si>
  <si>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</si>
  <si>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</si>
  <si>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</si>
  <si>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</si>
  <si>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</si>
  <si>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</si>
  <si>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</si>
  <si>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</si>
  <si>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</si>
  <si>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</si>
  <si>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</si>
  <si>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</si>
  <si>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</si>
  <si>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</si>
  <si>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</si>
  <si>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</si>
  <si>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</si>
  <si>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</si>
  <si>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</si>
  <si>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</si>
  <si>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</si>
  <si>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</si>
  <si>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</si>
  <si>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</si>
  <si>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</si>
  <si>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</si>
  <si>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</si>
  <si>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</si>
  <si>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</si>
  <si>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</si>
  <si>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</si>
  <si>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</si>
  <si>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</si>
  <si>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</si>
  <si>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</si>
  <si>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</si>
  <si>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</si>
  <si>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</si>
  <si>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</si>
  <si>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</si>
  <si>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</si>
  <si>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</si>
  <si>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</si>
  <si>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</si>
  <si>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</si>
  <si>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</si>
  <si>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</si>
  <si>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</si>
  <si>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</si>
  <si>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</si>
  <si>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</si>
  <si>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</si>
  <si>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</si>
  <si>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</si>
  <si>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</si>
  <si>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</si>
  <si>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</si>
  <si>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</si>
  <si>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</si>
  <si>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</si>
  <si>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</si>
  <si>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</si>
  <si>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</si>
  <si>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</si>
  <si>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</si>
  <si>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</si>
  <si>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</si>
  <si>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</si>
  <si>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</si>
  <si>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</si>
  <si>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</si>
  <si>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</si>
  <si>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</si>
  <si>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</si>
  <si>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</si>
  <si>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</si>
  <si>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</si>
  <si>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</si>
  <si>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</si>
  <si>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</si>
  <si>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</si>
  <si>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</si>
  <si>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</si>
  <si>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</si>
  <si>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</si>
  <si>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</si>
  <si>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</si>
  <si>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</si>
  <si>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</si>
  <si>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</si>
  <si>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</si>
  <si>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</si>
  <si>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</si>
  <si>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</si>
  <si>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</si>
  <si>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</si>
  <si>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</si>
  <si>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</si>
  <si>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</si>
  <si>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</si>
  <si>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</si>
  <si>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</si>
  <si>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</si>
  <si>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</si>
  <si>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</si>
  <si>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</si>
  <si>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</si>
  <si>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</si>
  <si>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</si>
  <si>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</si>
  <si>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</si>
  <si>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</si>
  <si>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</si>
  <si>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</si>
  <si>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</si>
  <si>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</si>
  <si>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</si>
  <si>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</si>
  <si>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</si>
  <si>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</si>
  <si>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</si>
  <si>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</si>
  <si>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</si>
  <si>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</si>
  <si>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</si>
  <si>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</si>
  <si>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</si>
  <si>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</si>
  <si>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</si>
  <si>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</si>
  <si>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</si>
  <si>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</si>
  <si>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</si>
  <si>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</si>
  <si>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</si>
  <si>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</si>
  <si>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</si>
  <si>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</si>
  <si>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</si>
  <si>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</si>
  <si>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</si>
  <si>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</si>
  <si>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</si>
  <si>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</si>
  <si>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</si>
  <si>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</si>
  <si>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</si>
  <si>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</si>
  <si>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</si>
  <si>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</si>
  <si>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</si>
  <si>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</si>
  <si>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</si>
  <si>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</si>
  <si>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</si>
  <si>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</si>
  <si>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</si>
  <si>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</si>
  <si>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</si>
  <si>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</si>
  <si>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</si>
  <si>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</si>
  <si>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</si>
  <si>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</si>
  <si>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</si>
  <si>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</si>
  <si>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</si>
  <si>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</si>
  <si>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</si>
  <si>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</si>
  <si>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</si>
  <si>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</si>
  <si>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</si>
  <si>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</si>
  <si>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</si>
  <si>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</si>
  <si>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</si>
  <si>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</si>
  <si>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</si>
  <si>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</si>
  <si>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</si>
  <si>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</si>
  <si>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</si>
  <si>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</si>
  <si>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</si>
  <si>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</si>
  <si>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</si>
  <si>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</si>
  <si>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</si>
  <si>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</si>
  <si>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</si>
  <si>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</si>
  <si>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</si>
  <si>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</si>
  <si>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</si>
  <si>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</si>
  <si>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</si>
  <si>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</si>
  <si>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</si>
  <si>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</si>
  <si>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</si>
  <si>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</si>
  <si>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</si>
  <si>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</si>
  <si>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</si>
  <si>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</si>
  <si>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</si>
  <si>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</si>
  <si>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</si>
  <si>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</si>
  <si>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</si>
  <si>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</si>
  <si>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</si>
  <si>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</si>
  <si>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</si>
  <si>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</si>
  <si>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</si>
  <si>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</si>
  <si>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</si>
  <si>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</si>
  <si>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</si>
  <si>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</si>
  <si>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</si>
  <si>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</si>
  <si>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</si>
  <si>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</si>
  <si>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</si>
  <si>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</si>
  <si>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</si>
  <si>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</si>
  <si>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</si>
  <si>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</si>
  <si>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</si>
  <si>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</si>
  <si>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</si>
  <si>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</si>
  <si>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</si>
  <si>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</si>
  <si>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</si>
  <si>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</si>
  <si>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</si>
  <si>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</si>
  <si>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</si>
  <si>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</si>
  <si>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</si>
  <si>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</si>
  <si>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</si>
  <si>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</si>
  <si>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</si>
  <si>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</si>
  <si>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</si>
  <si>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</si>
  <si>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</si>
  <si>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</si>
  <si>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</si>
  <si>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</si>
  <si>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</si>
  <si>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</si>
  <si>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</si>
  <si>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</si>
  <si>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</si>
  <si>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</si>
  <si>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</si>
  <si>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</si>
  <si>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</si>
  <si>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</si>
  <si>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</si>
  <si>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</si>
  <si>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</si>
  <si>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</si>
  <si>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</si>
  <si>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</si>
  <si>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</si>
  <si>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</si>
  <si>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</si>
  <si>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</si>
  <si>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</si>
  <si>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</si>
  <si>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</si>
  <si>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</si>
  <si>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</si>
  <si>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</si>
  <si>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</si>
  <si>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</si>
  <si>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</si>
  <si>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</si>
  <si>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</si>
  <si>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</si>
  <si>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</si>
  <si>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</si>
  <si>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</si>
  <si>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</si>
  <si>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</si>
  <si>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</si>
  <si>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</si>
  <si>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</si>
  <si>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</si>
  <si>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</si>
  <si>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</si>
  <si>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</si>
  <si>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</si>
  <si>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</si>
  <si>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</si>
  <si>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</si>
  <si>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</si>
  <si>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</si>
  <si>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</si>
  <si>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</si>
  <si>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</si>
  <si>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</si>
  <si>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</si>
  <si>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</si>
  <si>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</si>
  <si>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</si>
  <si>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</si>
  <si>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</si>
  <si>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</si>
  <si>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</si>
  <si>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</si>
  <si>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</si>
  <si>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</si>
  <si>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</si>
  <si>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</si>
  <si>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</si>
  <si>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</si>
  <si>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</si>
  <si>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</si>
  <si>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</si>
  <si>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</si>
  <si>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</si>
  <si>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</si>
  <si>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</si>
  <si>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</si>
  <si>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</si>
  <si>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</si>
  <si>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</si>
  <si>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</si>
  <si>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</si>
  <si>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</si>
  <si>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</si>
  <si>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</si>
  <si>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</si>
  <si>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</si>
  <si>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</si>
  <si>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</si>
  <si>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</si>
  <si>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</si>
  <si>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</si>
  <si>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</si>
  <si>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</si>
  <si>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</si>
  <si>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</si>
  <si>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</si>
  <si>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</si>
  <si>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</si>
  <si>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</si>
  <si>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</si>
  <si>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</si>
  <si>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</si>
  <si>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</si>
  <si>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</si>
  <si>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</si>
  <si>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</si>
  <si>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</si>
  <si>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</si>
  <si>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</si>
  <si>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</si>
  <si>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</si>
  <si>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</si>
  <si>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</si>
  <si>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</si>
  <si>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</si>
  <si>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</si>
  <si>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</si>
  <si>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</si>
  <si>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</si>
  <si>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</si>
  <si>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</si>
  <si>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</si>
  <si>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</si>
  <si>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</si>
  <si>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</si>
  <si>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</si>
  <si>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</si>
  <si>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</si>
  <si>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</si>
  <si>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</si>
  <si>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</si>
  <si>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</si>
  <si>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</si>
  <si>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</si>
  <si>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</si>
  <si>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</si>
  <si>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</si>
  <si>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</si>
  <si>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</si>
  <si>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</si>
  <si>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</si>
  <si>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</si>
  <si>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</si>
  <si>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</si>
  <si>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</si>
  <si>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</si>
  <si>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</si>
  <si>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</si>
  <si>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</si>
  <si>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</si>
  <si>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</si>
  <si>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</si>
  <si>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</si>
  <si>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</si>
  <si>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</si>
  <si>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</si>
  <si>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</si>
  <si>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</si>
  <si>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</si>
  <si>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</si>
  <si>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</si>
  <si>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</si>
  <si>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</si>
  <si>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</si>
  <si>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</si>
  <si>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</si>
  <si>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</si>
  <si>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</si>
  <si>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</si>
  <si>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</si>
  <si>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</si>
  <si>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</si>
  <si>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</si>
  <si>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</si>
  <si>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</si>
  <si>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</si>
  <si>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</si>
  <si>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</si>
  <si>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</si>
  <si>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</si>
  <si>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</si>
  <si>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</si>
  <si>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</si>
  <si>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</si>
  <si>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</si>
  <si>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</si>
  <si>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</si>
  <si>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</si>
  <si>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</si>
  <si>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</si>
  <si>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</si>
  <si>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</si>
  <si>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</si>
  <si>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</si>
  <si>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</si>
  <si>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</si>
  <si>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</si>
  <si>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</si>
  <si>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</si>
  <si>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</si>
  <si>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</si>
  <si>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</si>
  <si>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</si>
  <si>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</si>
  <si>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</si>
  <si>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</si>
  <si>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</si>
  <si>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</si>
  <si>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</si>
  <si>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</si>
  <si>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</si>
  <si>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</si>
  <si>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</si>
  <si>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</si>
  <si>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</si>
  <si>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</si>
  <si>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</si>
  <si>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</si>
  <si>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</si>
  <si>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</si>
  <si>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</si>
  <si>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</si>
  <si>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</si>
  <si>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</si>
  <si>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</si>
  <si>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</si>
  <si>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</si>
  <si>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</si>
  <si>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</si>
  <si>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</si>
  <si>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</si>
  <si>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</si>
  <si>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</si>
  <si>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</si>
  <si>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</si>
  <si>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</si>
  <si>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</si>
  <si>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</si>
  <si>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</si>
  <si>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</si>
  <si>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</si>
  <si>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</si>
  <si>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</si>
  <si>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</si>
  <si>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</si>
  <si>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</si>
  <si>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</si>
  <si>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</si>
  <si>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</si>
  <si>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</si>
  <si>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</si>
  <si>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</si>
  <si>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</si>
  <si>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</si>
  <si>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</si>
  <si>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</si>
  <si>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</si>
  <si>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</si>
  <si>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</si>
  <si>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</si>
  <si>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</si>
  <si>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</si>
  <si>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</si>
  <si>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</si>
  <si>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</si>
  <si>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</si>
  <si>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</si>
  <si>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</si>
  <si>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</si>
  <si>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</si>
  <si>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</si>
  <si>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</si>
  <si>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</si>
  <si>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</si>
  <si>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</si>
  <si>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</si>
  <si>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</si>
  <si>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</si>
  <si>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</si>
  <si>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</si>
  <si>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</si>
  <si>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</si>
  <si>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</si>
  <si>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</si>
  <si>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</si>
  <si>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</si>
  <si>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</si>
  <si>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</si>
  <si>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</si>
  <si>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</si>
  <si>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</si>
  <si>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</si>
  <si>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</si>
  <si>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</si>
  <si>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</si>
  <si>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</si>
  <si>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</si>
  <si>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</si>
  <si>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</si>
  <si>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</si>
  <si>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</si>
  <si>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</si>
  <si>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</si>
  <si>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</si>
  <si>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</si>
  <si>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</si>
  <si>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</si>
  <si>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</si>
  <si>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</si>
  <si>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</si>
  <si>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</si>
  <si>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</si>
  <si>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</si>
  <si>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</si>
  <si>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</si>
  <si>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</si>
  <si>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</si>
  <si>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</si>
  <si>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</si>
  <si>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</si>
  <si>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</si>
  <si>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</si>
  <si>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</si>
  <si>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</si>
  <si>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</si>
  <si>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</si>
  <si>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</si>
  <si>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</si>
  <si>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</si>
  <si>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</si>
  <si>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</si>
  <si>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</si>
  <si>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</si>
  <si>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</si>
  <si>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</si>
  <si>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</si>
  <si>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</si>
  <si>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</si>
  <si>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</si>
  <si>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</si>
  <si>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</si>
  <si>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</si>
  <si>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</si>
  <si>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</si>
  <si>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</si>
  <si>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</si>
  <si>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</si>
  <si>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</si>
  <si>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</si>
  <si>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</si>
  <si>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</si>
  <si>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</si>
  <si>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</si>
  <si>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</si>
  <si>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</si>
  <si>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</si>
  <si>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</si>
  <si>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</si>
  <si>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</si>
  <si>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</si>
  <si>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</si>
  <si>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</si>
  <si>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</si>
  <si>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</si>
  <si>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</si>
  <si>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</si>
  <si>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</si>
  <si>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</si>
  <si>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</si>
  <si>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</si>
  <si>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</si>
  <si>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</si>
  <si>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</si>
  <si>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</si>
  <si>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</si>
  <si>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</si>
  <si>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</si>
  <si>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</si>
  <si>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</si>
  <si>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</si>
  <si>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</si>
  <si>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</si>
  <si>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</si>
  <si>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</si>
  <si>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</si>
  <si>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</si>
  <si>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</si>
  <si>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</si>
  <si>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</si>
  <si>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</si>
  <si>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</si>
  <si>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</si>
  <si>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</si>
  <si>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</si>
  <si>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</si>
  <si>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</si>
  <si>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</si>
  <si>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</si>
  <si>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</si>
  <si>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</si>
  <si>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</si>
  <si>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</si>
  <si>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</si>
  <si>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</si>
  <si>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</si>
  <si>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</si>
  <si>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</si>
  <si>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</si>
  <si>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</si>
  <si>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</si>
  <si>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</si>
  <si>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</si>
  <si>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</si>
  <si>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</si>
  <si>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</si>
  <si>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</si>
  <si>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</si>
  <si>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</si>
  <si>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</si>
  <si>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</si>
  <si>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</si>
  <si>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</si>
  <si>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</si>
  <si>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</si>
  <si>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</si>
  <si>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</si>
  <si>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</si>
  <si>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</si>
  <si>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</si>
  <si>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</si>
  <si>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</si>
  <si>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</si>
  <si>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</si>
  <si>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</si>
  <si>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</si>
  <si>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</si>
  <si>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</si>
  <si>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</si>
  <si>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</si>
  <si>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</si>
  <si>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</si>
  <si>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</si>
  <si>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</si>
  <si>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</si>
  <si>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</si>
  <si>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</si>
  <si>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</si>
  <si>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</si>
  <si>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</si>
  <si>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</si>
  <si>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</si>
  <si>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</si>
  <si>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</si>
  <si>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</si>
  <si>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</si>
  <si>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</si>
  <si>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</si>
  <si>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</si>
  <si>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</si>
  <si>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</si>
  <si>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</si>
  <si>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</si>
  <si>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</si>
  <si>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</si>
  <si>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</si>
  <si>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</si>
  <si>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</si>
  <si>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</si>
  <si>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</si>
  <si>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</si>
  <si>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</si>
  <si>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</si>
  <si>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</si>
  <si>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</si>
  <si>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</si>
  <si>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</si>
  <si>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</si>
  <si>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</si>
  <si>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</si>
  <si>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</si>
  <si>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</si>
  <si>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</si>
  <si>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</si>
  <si>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</si>
  <si>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</si>
  <si>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</si>
  <si>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</si>
  <si>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</si>
  <si>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</si>
  <si>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</si>
  <si>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</si>
  <si>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</si>
  <si>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</si>
  <si>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</si>
  <si>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</si>
  <si>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</si>
  <si>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</si>
  <si>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</si>
  <si>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</si>
  <si>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</si>
  <si>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</si>
  <si>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</si>
  <si>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</si>
  <si>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</si>
  <si>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</si>
  <si>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</si>
  <si>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</si>
  <si>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</si>
  <si>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</si>
  <si>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</si>
  <si>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</si>
  <si>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</si>
  <si>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</si>
  <si>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</si>
  <si>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</si>
  <si>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</si>
  <si>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</si>
  <si>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</si>
  <si>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</si>
  <si>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</si>
  <si>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</si>
  <si>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</si>
  <si>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</si>
  <si>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</si>
  <si>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</si>
  <si>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</si>
  <si>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</si>
  <si>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</si>
  <si>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</si>
  <si>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</si>
  <si>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</si>
  <si>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</si>
  <si>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</si>
  <si>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</si>
  <si>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</si>
  <si>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</si>
  <si>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</si>
  <si>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</si>
  <si>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</si>
  <si>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</si>
  <si>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</si>
  <si>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</si>
  <si>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</si>
  <si>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</si>
  <si>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</si>
  <si>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</si>
  <si>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</si>
  <si>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</si>
  <si>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</si>
  <si>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</si>
  <si>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</si>
  <si>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</si>
  <si>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</si>
  <si>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</si>
  <si>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</si>
  <si>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</si>
  <si>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</si>
  <si>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</si>
  <si>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</si>
  <si>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</si>
  <si>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</si>
  <si>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</si>
  <si>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</si>
  <si>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</si>
  <si>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</si>
  <si>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</si>
  <si>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</si>
  <si>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</si>
  <si>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</si>
  <si>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</si>
  <si>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</si>
  <si>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</si>
  <si>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</si>
  <si>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</si>
  <si>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</si>
  <si>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</si>
  <si>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</si>
  <si>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</si>
  <si>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</si>
  <si>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</si>
  <si>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</si>
  <si>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</si>
  <si>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</si>
  <si>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</si>
  <si>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</si>
  <si>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</si>
  <si>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</si>
  <si>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</si>
  <si>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</si>
  <si>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</si>
  <si>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</si>
  <si>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</si>
  <si>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</si>
  <si>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</si>
  <si>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</si>
  <si>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</si>
  <si>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</si>
  <si>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</si>
  <si>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</si>
  <si>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</si>
  <si>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</si>
  <si>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</si>
  <si>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</si>
  <si>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</si>
  <si>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</si>
  <si>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</si>
  <si>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</si>
  <si>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</si>
  <si>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</si>
  <si>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</si>
  <si>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</si>
  <si>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</si>
  <si>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</si>
  <si>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</si>
  <si>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</si>
  <si>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</si>
  <si>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</si>
  <si>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</si>
  <si>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</si>
  <si>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</si>
  <si>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</si>
  <si>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</si>
  <si>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</si>
  <si>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</si>
  <si>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</si>
  <si>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</si>
  <si>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</si>
  <si>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</si>
  <si>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</si>
  <si>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</si>
  <si>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</si>
  <si>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</si>
  <si>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</si>
  <si>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</si>
  <si>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</si>
  <si>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</si>
  <si>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</si>
  <si>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</si>
  <si>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</si>
  <si>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</si>
  <si>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</si>
  <si>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</si>
  <si>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</si>
  <si>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</si>
  <si>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</si>
  <si>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</si>
  <si>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</si>
  <si>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</si>
  <si>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</si>
  <si>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</si>
  <si>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</si>
  <si>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</si>
  <si>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</si>
  <si>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</si>
  <si>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</si>
  <si>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</si>
  <si>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</si>
  <si>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</si>
  <si>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</si>
  <si>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</si>
  <si>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</si>
  <si>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</si>
  <si>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</si>
  <si>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</si>
  <si>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</si>
  <si>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</si>
  <si>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</si>
  <si>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</si>
  <si>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</si>
  <si>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</si>
  <si>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</si>
  <si>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</si>
  <si>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</si>
  <si>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</si>
  <si>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</si>
  <si>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</si>
  <si>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</si>
  <si>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</si>
  <si>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</si>
  <si>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</si>
  <si>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</si>
  <si>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</si>
  <si>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</si>
  <si>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</si>
  <si>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</si>
  <si>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</si>
  <si>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</si>
  <si>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</si>
  <si>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</si>
  <si>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</si>
  <si>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</si>
  <si>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</si>
  <si>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</si>
  <si>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</si>
  <si>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</si>
  <si>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</si>
  <si>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</si>
  <si>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</si>
  <si>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</si>
  <si>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</si>
  <si>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</si>
  <si>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</si>
  <si>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</si>
  <si>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</si>
  <si>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</si>
  <si>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</si>
  <si>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</si>
  <si>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</si>
  <si>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</si>
  <si>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</si>
  <si>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</si>
  <si>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</si>
  <si>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</si>
  <si>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</si>
  <si>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</si>
  <si>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</si>
  <si>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</si>
  <si>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</si>
  <si>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</si>
  <si>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</si>
  <si>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</si>
  <si>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</si>
  <si>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</si>
  <si>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</si>
  <si>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</si>
  <si>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</si>
  <si>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</si>
  <si>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</si>
  <si>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</si>
  <si>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</si>
  <si>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</si>
  <si>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</si>
  <si>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</si>
  <si>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</si>
  <si>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</si>
  <si>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</si>
  <si>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</si>
  <si>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</si>
  <si>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</si>
  <si>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</si>
  <si>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</si>
  <si>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</si>
  <si>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</si>
  <si>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</si>
  <si>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</si>
  <si>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</si>
  <si>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</si>
  <si>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</si>
  <si>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</si>
  <si>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</si>
  <si>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</si>
  <si>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</si>
  <si>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</si>
  <si>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</si>
  <si>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</si>
  <si>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</si>
  <si>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</si>
  <si>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</si>
  <si>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</si>
  <si>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</si>
  <si>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</si>
  <si>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</si>
  <si>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</si>
  <si>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</si>
  <si>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</si>
  <si>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</si>
  <si>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</si>
  <si>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</si>
  <si>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</si>
  <si>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</si>
  <si>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</si>
  <si>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</si>
  <si>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</si>
  <si>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</si>
  <si>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</si>
  <si>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</si>
  <si>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</si>
  <si>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</si>
  <si>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</si>
  <si>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</si>
  <si>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</si>
  <si>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</si>
  <si>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</si>
  <si>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</si>
  <si>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</si>
  <si>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</si>
  <si>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</si>
  <si>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</si>
  <si>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</si>
  <si>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</si>
  <si>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</si>
  <si>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</si>
  <si>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</si>
  <si>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</si>
  <si>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</si>
  <si>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</si>
  <si>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</si>
  <si>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</si>
  <si>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</si>
  <si>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</si>
  <si>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</si>
  <si>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</si>
  <si>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</si>
  <si>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</si>
  <si>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</si>
  <si>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</si>
  <si>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</si>
  <si>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</si>
  <si>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</si>
  <si>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</si>
  <si>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</si>
  <si>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</si>
  <si>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</si>
  <si>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</si>
  <si>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</si>
  <si>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</si>
  <si>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</si>
  <si>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</si>
  <si>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</si>
  <si>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</si>
  <si>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</si>
  <si>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</si>
  <si>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</si>
  <si>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</si>
  <si>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</si>
  <si>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</si>
  <si>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</si>
  <si>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</si>
  <si>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</si>
  <si>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</si>
  <si>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</si>
  <si>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</si>
  <si>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</si>
  <si>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</si>
  <si>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</si>
  <si>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</si>
  <si>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</si>
  <si>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</si>
  <si>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</si>
  <si>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</si>
  <si>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</si>
  <si>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</si>
  <si>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</si>
  <si>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</si>
  <si>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</si>
  <si>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</si>
  <si>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</si>
  <si>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</si>
  <si>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</si>
  <si>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</si>
  <si>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</si>
  <si>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</si>
  <si>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</si>
  <si>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</si>
  <si>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</si>
  <si>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</si>
  <si>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</si>
  <si>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</si>
  <si>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</si>
  <si>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</si>
  <si>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</si>
  <si>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</si>
  <si>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</si>
  <si>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</si>
  <si>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</si>
  <si>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</si>
  <si>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</si>
  <si>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</si>
  <si>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</si>
  <si>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</si>
  <si>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</si>
  <si>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</si>
  <si>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</si>
  <si>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</si>
  <si>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</si>
  <si>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</si>
  <si>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</si>
  <si>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</si>
  <si>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</si>
  <si>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</si>
  <si>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</si>
  <si>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</si>
  <si>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</si>
  <si>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</si>
  <si>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</si>
  <si>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</si>
  <si>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</si>
  <si>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</si>
  <si>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</si>
  <si>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</si>
  <si>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</si>
  <si>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</si>
  <si>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</si>
  <si>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</si>
  <si>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</si>
  <si>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</si>
  <si>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</si>
  <si>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</si>
  <si>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</si>
  <si>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</si>
  <si>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</si>
  <si>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</si>
  <si>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</si>
  <si>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</si>
  <si>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</si>
  <si>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</si>
  <si>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</si>
  <si>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</si>
  <si>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</si>
  <si>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</si>
  <si>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</si>
  <si>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</si>
  <si>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</si>
  <si>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</si>
  <si>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</si>
  <si>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</si>
  <si>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</si>
  <si>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</si>
  <si>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</si>
  <si>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</si>
  <si>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</si>
  <si>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</si>
  <si>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</si>
  <si>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</si>
  <si>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</si>
  <si>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</si>
  <si>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</si>
  <si>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</si>
  <si>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</si>
  <si>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</si>
  <si>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</si>
  <si>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</si>
  <si>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</si>
  <si>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</si>
  <si>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</si>
  <si>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</si>
  <si>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</si>
  <si>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</si>
  <si>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</si>
  <si>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</si>
  <si>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</si>
  <si>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</si>
  <si>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</si>
  <si>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</si>
  <si>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</si>
  <si>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</si>
  <si>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</si>
  <si>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</si>
  <si>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</si>
  <si>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</si>
  <si>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</si>
  <si>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</si>
  <si>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</si>
  <si>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</si>
  <si>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</si>
  <si>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</si>
  <si>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</si>
  <si>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</si>
  <si>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</si>
  <si>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</si>
  <si>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</si>
  <si>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</si>
  <si>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</si>
  <si>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</si>
  <si>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</si>
  <si>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</si>
  <si>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</si>
  <si>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</si>
  <si>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</si>
  <si>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</si>
  <si>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</si>
  <si>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</si>
  <si>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</si>
  <si>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</si>
  <si>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</si>
  <si>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</si>
  <si>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</si>
  <si>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</si>
  <si>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</si>
  <si>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</si>
  <si>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</si>
  <si>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</si>
  <si>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</si>
  <si>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</si>
  <si>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</si>
  <si>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</si>
  <si>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</si>
  <si>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</si>
  <si>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</si>
  <si>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</si>
  <si>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</si>
  <si>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</si>
  <si>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</si>
  <si>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</si>
  <si>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</si>
  <si>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</si>
  <si>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</si>
  <si>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</si>
  <si>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</si>
  <si>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</si>
  <si>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</si>
  <si>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</si>
  <si>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</si>
  <si>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</si>
  <si>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</si>
  <si>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</si>
  <si>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</si>
  <si>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</si>
  <si>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</si>
  <si>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</si>
  <si>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</si>
  <si>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</si>
  <si>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</si>
  <si>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</si>
  <si>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</si>
  <si>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</si>
  <si>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</si>
  <si>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</si>
  <si>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</si>
  <si>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</si>
  <si>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</si>
  <si>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</si>
  <si>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</si>
  <si>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</si>
  <si>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</si>
  <si>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</si>
  <si>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</si>
  <si>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</si>
  <si>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</si>
  <si>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</si>
  <si>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</si>
  <si>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</si>
  <si>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</si>
  <si>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</si>
  <si>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</si>
  <si>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</si>
  <si>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</si>
  <si>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</si>
  <si>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</si>
  <si>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</si>
  <si>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</si>
  <si>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</si>
  <si>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</si>
  <si>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</si>
  <si>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</si>
  <si>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</si>
  <si>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</si>
  <si>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</si>
  <si>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</si>
  <si>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</si>
  <si>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</si>
  <si>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</si>
  <si>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</si>
  <si>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</si>
  <si>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</si>
  <si>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</si>
  <si>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</si>
  <si>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</si>
  <si>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</si>
  <si>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</si>
  <si>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</si>
  <si>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</si>
  <si>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</si>
  <si>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</si>
  <si>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</si>
  <si>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</si>
  <si>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</si>
  <si>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</si>
  <si>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</si>
  <si>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</si>
  <si>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</si>
  <si>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</si>
  <si>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</si>
  <si>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</si>
  <si>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</si>
  <si>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</si>
  <si>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</si>
  <si>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</si>
  <si>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</si>
  <si>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</si>
  <si>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</si>
  <si>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</si>
  <si>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</si>
  <si>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</si>
  <si>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</si>
  <si>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</si>
  <si>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</si>
  <si>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</si>
  <si>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</si>
  <si>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</si>
  <si>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</si>
  <si>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</si>
  <si>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</si>
  <si>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</si>
  <si>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</si>
  <si>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</si>
  <si>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</si>
  <si>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</si>
  <si>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</si>
  <si>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</si>
  <si>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</si>
  <si>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</si>
  <si>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</si>
  <si>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</si>
  <si>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</si>
  <si>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</si>
  <si>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</si>
  <si>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</si>
  <si>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</si>
  <si>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</si>
  <si>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</si>
  <si>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</si>
  <si>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</si>
  <si>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</si>
  <si>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</si>
  <si>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</si>
  <si>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</si>
  <si>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</si>
  <si>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</si>
  <si>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</si>
  <si>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</si>
  <si>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</si>
  <si>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</si>
  <si>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</si>
  <si>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</si>
  <si>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</si>
  <si>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</si>
  <si>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</si>
  <si>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</si>
  <si>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</si>
  <si>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</si>
  <si>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</si>
  <si>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</si>
  <si>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</si>
  <si>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</si>
  <si>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</si>
  <si>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</si>
  <si>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</si>
  <si>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</si>
  <si>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</si>
  <si>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</si>
  <si>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</si>
  <si>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</si>
  <si>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</si>
  <si>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</si>
  <si>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</si>
  <si>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</si>
  <si>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</si>
  <si>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</si>
  <si>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</si>
  <si>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</si>
  <si>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</si>
  <si>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</si>
  <si>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</si>
  <si>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</si>
  <si>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</si>
  <si>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</si>
  <si>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</si>
  <si>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</si>
  <si>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</si>
  <si>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</si>
  <si>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</si>
  <si>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</si>
  <si>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</si>
  <si>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</si>
  <si>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</si>
  <si>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</si>
  <si>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</si>
  <si>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</si>
  <si>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</si>
  <si>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</si>
  <si>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</si>
  <si>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</si>
  <si>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</si>
  <si>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</si>
  <si>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</si>
  <si>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</si>
  <si>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</si>
  <si>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</si>
  <si>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</si>
  <si>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</si>
  <si>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</si>
  <si>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</si>
  <si>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</si>
  <si>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</si>
  <si>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</si>
  <si>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</si>
  <si>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</si>
  <si>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</si>
  <si>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</si>
  <si>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</si>
  <si>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</si>
  <si>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</si>
  <si>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</si>
  <si>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</si>
  <si>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</si>
  <si>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</si>
  <si>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</si>
  <si>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</si>
  <si>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</si>
  <si>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</si>
  <si>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</si>
  <si>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</si>
  <si>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</si>
  <si>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</si>
  <si>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</si>
  <si>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</si>
  <si>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</si>
  <si>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</si>
  <si>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</si>
  <si>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</si>
  <si>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</si>
  <si>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</si>
  <si>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</si>
  <si>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</si>
  <si>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</si>
  <si>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</si>
  <si>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</si>
  <si>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</si>
  <si>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</si>
  <si>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</si>
  <si>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</si>
  <si>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</si>
  <si>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</si>
  <si>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</si>
  <si>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</si>
  <si>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</si>
  <si>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</si>
  <si>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</si>
  <si>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</si>
  <si>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</si>
  <si>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</si>
  <si>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</si>
  <si>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</si>
  <si>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</si>
  <si>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</si>
  <si>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</si>
  <si>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</si>
  <si>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</si>
  <si>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</si>
  <si>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</si>
  <si>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</si>
  <si>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</si>
  <si>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</si>
  <si>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</si>
  <si>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</si>
  <si>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</si>
  <si>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</si>
  <si>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</si>
  <si>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</si>
  <si>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</si>
  <si>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</si>
  <si>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</si>
  <si>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</si>
  <si>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</si>
  <si>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</si>
  <si>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</si>
  <si>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</si>
  <si>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</si>
  <si>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</si>
  <si>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</si>
  <si>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</si>
  <si>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</si>
  <si>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</si>
  <si>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</si>
  <si>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</si>
  <si>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</si>
  <si>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</si>
  <si>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</si>
  <si>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</si>
  <si>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</si>
  <si>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</si>
  <si>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</si>
  <si>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</si>
  <si>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</si>
  <si>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</si>
  <si>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</si>
  <si>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</si>
  <si>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</si>
  <si>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</si>
  <si>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</si>
  <si>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</si>
  <si>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</si>
  <si>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</si>
  <si>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</si>
  <si>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</si>
  <si>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</si>
  <si>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</si>
  <si>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</si>
  <si>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</si>
  <si>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</si>
  <si>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</si>
  <si>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</si>
  <si>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</si>
  <si>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</si>
  <si>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</si>
  <si>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</si>
  <si>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</si>
  <si>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</si>
  <si>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</si>
  <si>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</si>
  <si>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</si>
  <si>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</si>
  <si>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</si>
  <si>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</si>
  <si>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</si>
  <si>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</si>
  <si>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</si>
  <si>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</si>
  <si>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</si>
  <si>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</si>
  <si>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</si>
  <si>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</si>
  <si>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</si>
  <si>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</si>
  <si>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</si>
  <si>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</si>
  <si>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</si>
  <si>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</si>
  <si>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</si>
  <si>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</si>
  <si>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</si>
  <si>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</si>
  <si>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</si>
  <si>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</si>
  <si>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</si>
  <si>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</si>
  <si>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</si>
  <si>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</si>
  <si>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</si>
  <si>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</si>
  <si>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</si>
  <si>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</si>
  <si>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</si>
  <si>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</si>
  <si>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</si>
  <si>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</si>
  <si>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</si>
  <si>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</si>
  <si>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</si>
  <si>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</si>
  <si>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</si>
  <si>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</si>
  <si>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</si>
  <si>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</si>
  <si>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</si>
  <si>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</si>
  <si>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</si>
  <si>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</si>
  <si>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</si>
  <si>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</si>
  <si>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</si>
  <si>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</si>
  <si>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</si>
  <si>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</si>
  <si>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</si>
  <si>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</si>
  <si>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</si>
  <si>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</si>
  <si>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</si>
  <si>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</si>
  <si>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</si>
  <si>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</si>
  <si>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</si>
  <si>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</si>
  <si>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</si>
  <si>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</si>
  <si>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</si>
  <si>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</si>
  <si>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</si>
  <si>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</si>
  <si>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</si>
  <si>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</si>
  <si>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</si>
  <si>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</si>
  <si>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</si>
  <si>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</si>
  <si>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</si>
  <si>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</si>
  <si>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</si>
  <si>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</si>
  <si>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</si>
  <si>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</si>
  <si>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</si>
  <si>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</si>
  <si>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</si>
  <si>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</si>
  <si>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</si>
  <si>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</si>
  <si>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</si>
  <si>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</si>
  <si>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</si>
  <si>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</si>
  <si>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</si>
  <si>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</si>
  <si>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</si>
  <si>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</si>
  <si>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</si>
  <si>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</si>
  <si>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</si>
  <si>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</si>
  <si>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</si>
  <si>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</si>
  <si>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</si>
  <si>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</si>
  <si>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</si>
  <si>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</si>
  <si>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</si>
  <si>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</si>
  <si>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</si>
  <si>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</si>
  <si>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</si>
  <si>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</si>
  <si>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</si>
  <si>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</si>
  <si>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</si>
  <si>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</si>
  <si>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</si>
  <si>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</si>
  <si>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</si>
  <si>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</si>
  <si>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</si>
  <si>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</si>
  <si>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</si>
  <si>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</si>
  <si>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</si>
  <si>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</si>
  <si>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</si>
  <si>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</si>
  <si>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</si>
  <si>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</si>
  <si>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</si>
  <si>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</si>
  <si>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</si>
  <si>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</si>
  <si>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</si>
  <si>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</si>
  <si>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</si>
  <si>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</si>
  <si>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</si>
  <si>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</si>
  <si>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</si>
  <si>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</si>
  <si>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</si>
  <si>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</si>
  <si>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</si>
  <si>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</si>
  <si>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</si>
  <si>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</si>
  <si>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</si>
  <si>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</si>
  <si>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</si>
  <si>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</si>
  <si>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</si>
  <si>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</si>
  <si>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</si>
  <si>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</si>
  <si>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</si>
  <si>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</si>
  <si>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</si>
  <si>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</si>
  <si>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</si>
  <si>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</si>
  <si>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</si>
  <si>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</si>
  <si>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</si>
  <si>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</si>
  <si>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</si>
  <si>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</si>
  <si>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</si>
  <si>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</si>
  <si>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</si>
  <si>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</si>
  <si>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</si>
  <si>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</si>
  <si>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</si>
  <si>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</si>
  <si>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</si>
  <si>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</si>
  <si>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</si>
  <si>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</si>
  <si>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</si>
  <si>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</si>
  <si>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</si>
  <si>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</si>
  <si>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</si>
  <si>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</si>
  <si>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</si>
  <si>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</si>
  <si>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</si>
  <si>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</si>
  <si>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</si>
  <si>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</si>
  <si>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</si>
  <si>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</si>
  <si>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</si>
  <si>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</si>
  <si>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</si>
  <si>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</si>
  <si>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</si>
  <si>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</si>
  <si>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</si>
  <si>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</si>
  <si>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</si>
  <si>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</si>
  <si>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</si>
  <si>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</si>
  <si>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</si>
  <si>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</si>
  <si>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</si>
  <si>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</si>
  <si>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</si>
  <si>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</si>
  <si>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</si>
  <si>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</si>
  <si>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</si>
  <si>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</si>
  <si>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</si>
  <si>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</si>
  <si>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</si>
  <si>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</si>
  <si>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</si>
  <si>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</si>
  <si>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</si>
  <si>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</si>
  <si>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</si>
  <si>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</si>
  <si>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</si>
  <si>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</si>
  <si>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</si>
  <si>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</si>
  <si>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</si>
  <si>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</si>
  <si>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</si>
  <si>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</si>
  <si>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</si>
  <si>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</si>
  <si>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</si>
  <si>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</si>
  <si>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</si>
  <si>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</si>
  <si>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</si>
  <si>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</si>
  <si>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</si>
  <si>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</si>
  <si>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</si>
  <si>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</si>
  <si>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</si>
  <si>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</si>
  <si>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</si>
  <si>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</si>
  <si>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</si>
  <si>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</si>
  <si>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</si>
  <si>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</si>
  <si>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</si>
  <si>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</si>
  <si>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</si>
  <si>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</si>
  <si>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</si>
  <si>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</si>
  <si>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</si>
  <si>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</si>
  <si>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</si>
  <si>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</si>
  <si>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</si>
  <si>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</si>
  <si>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</si>
  <si>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</si>
  <si>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</si>
  <si>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</si>
  <si>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</si>
  <si>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</si>
  <si>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</si>
  <si>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</si>
  <si>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</si>
  <si>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</si>
  <si>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</si>
  <si>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</si>
  <si>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</si>
  <si>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</si>
  <si>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</si>
  <si>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</si>
  <si>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</si>
  <si>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</si>
  <si>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</si>
  <si>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</si>
  <si>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</si>
  <si>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</si>
  <si>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</si>
  <si>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</si>
  <si>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</si>
  <si>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</si>
  <si>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</si>
  <si>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</si>
  <si>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</si>
  <si>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</si>
  <si>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</si>
  <si>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</si>
  <si>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</si>
  <si>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</si>
  <si>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</si>
  <si>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</si>
  <si>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</si>
  <si>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</si>
  <si>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</si>
  <si>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</si>
  <si>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</si>
  <si>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</si>
  <si>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</si>
  <si>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</si>
  <si>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</si>
  <si>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</si>
  <si>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</si>
  <si>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</si>
  <si>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</si>
  <si>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</si>
  <si>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</si>
  <si>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</si>
  <si>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</si>
  <si>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</si>
  <si>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</si>
  <si>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</si>
  <si>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</si>
  <si>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</si>
  <si>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</si>
  <si>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</si>
  <si>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</si>
  <si>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</si>
  <si>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</si>
  <si>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</si>
  <si>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</si>
  <si>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</si>
  <si>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</si>
  <si>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</si>
  <si>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</si>
  <si>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</si>
  <si>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</si>
  <si>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</si>
  <si>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</si>
  <si>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</si>
  <si>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</si>
  <si>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</si>
  <si>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</si>
  <si>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</si>
  <si>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</si>
  <si>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</si>
  <si>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</si>
  <si>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</si>
  <si>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</si>
  <si>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</si>
  <si>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</si>
  <si>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</si>
  <si>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</si>
  <si>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</si>
  <si>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</si>
  <si>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</si>
  <si>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</si>
  <si>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</si>
  <si>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</si>
  <si>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</si>
  <si>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</si>
  <si>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</si>
  <si>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</si>
  <si>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</si>
  <si>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</si>
  <si>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</si>
  <si>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</si>
  <si>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</si>
  <si>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</si>
  <si>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</si>
  <si>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</si>
  <si>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</si>
  <si>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</si>
  <si>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</si>
  <si>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</si>
  <si>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</si>
  <si>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</si>
  <si>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</si>
  <si>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</si>
  <si>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</si>
  <si>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</si>
  <si>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</si>
  <si>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</si>
  <si>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</si>
  <si>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</si>
  <si>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</si>
  <si>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</si>
  <si>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</si>
  <si>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</si>
  <si>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</si>
  <si>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</si>
  <si>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</si>
  <si>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</si>
  <si>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</si>
  <si>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</si>
  <si>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</si>
  <si>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</si>
  <si>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</si>
  <si>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</si>
  <si>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</si>
  <si>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</si>
  <si>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</si>
  <si>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</si>
  <si>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</si>
  <si>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</si>
  <si>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</si>
  <si>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</si>
  <si>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</si>
  <si>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</si>
  <si>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</si>
  <si>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</si>
  <si>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</si>
  <si>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</si>
  <si>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</si>
  <si>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</si>
  <si>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</si>
  <si>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</si>
  <si>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</si>
  <si>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</si>
  <si>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</si>
  <si>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</si>
  <si>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</si>
  <si>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</si>
  <si>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</si>
  <si>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</si>
  <si>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</si>
  <si>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</si>
  <si>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</si>
  <si>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</si>
  <si>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</si>
  <si>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</si>
  <si>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</si>
  <si>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</si>
  <si>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</si>
  <si>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</si>
  <si>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</si>
  <si>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</si>
  <si>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</si>
  <si>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</si>
  <si>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</si>
  <si>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</si>
  <si>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</si>
  <si>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</si>
  <si>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</si>
  <si>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</si>
  <si>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</si>
  <si>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</si>
  <si>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</si>
  <si>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</si>
  <si>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</si>
  <si>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</si>
  <si>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</si>
  <si>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</si>
  <si>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</si>
  <si>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</si>
  <si>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</si>
  <si>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</si>
  <si>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</si>
  <si>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</si>
  <si>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</si>
  <si>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</si>
  <si>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</si>
  <si>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</si>
  <si>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</si>
  <si>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</si>
  <si>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</si>
  <si>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</si>
  <si>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</si>
  <si>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</si>
  <si>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</si>
  <si>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</si>
  <si>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</si>
  <si>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</si>
  <si>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</si>
  <si>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</si>
  <si>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</si>
  <si>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</si>
  <si>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</si>
  <si>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</si>
  <si>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</si>
  <si>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</si>
  <si>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</si>
  <si>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</si>
  <si>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</si>
  <si>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</si>
  <si>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</si>
  <si>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</si>
  <si>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</si>
  <si>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</si>
  <si>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</si>
  <si>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</si>
  <si>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</si>
  <si>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</si>
  <si>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</si>
  <si>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</si>
  <si>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</si>
  <si>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</si>
  <si>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</si>
  <si>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</si>
  <si>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</si>
  <si>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</si>
  <si>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</si>
  <si>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</si>
  <si>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</si>
  <si>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</si>
  <si>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</si>
  <si>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</si>
  <si>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</si>
  <si>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</si>
  <si>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</si>
  <si>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</si>
  <si>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</si>
  <si>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</si>
  <si>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</si>
  <si>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</si>
  <si>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</si>
  <si>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</si>
  <si>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</si>
  <si>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</si>
  <si>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</si>
  <si>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</si>
  <si>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</si>
  <si>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</si>
  <si>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</si>
  <si>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</si>
  <si>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</si>
  <si>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</si>
  <si>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</si>
  <si>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</si>
  <si>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</si>
  <si>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</si>
  <si>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</si>
  <si>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</si>
  <si>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</si>
  <si>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</si>
  <si>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</si>
  <si>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</si>
  <si>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</si>
  <si>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</si>
  <si>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</si>
  <si>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</si>
  <si>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</si>
  <si>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</si>
  <si>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</si>
  <si>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</si>
  <si>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</si>
  <si>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</si>
  <si>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</si>
  <si>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</si>
  <si>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</si>
  <si>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</si>
  <si>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</si>
  <si>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</si>
  <si>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</si>
  <si>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</si>
  <si>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</si>
  <si>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</si>
  <si>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</si>
  <si>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</si>
  <si>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</si>
  <si>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</si>
  <si>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</si>
  <si>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</si>
  <si>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</si>
  <si>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</si>
  <si>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</si>
  <si>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</si>
  <si>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</si>
  <si>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</si>
  <si>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</si>
  <si>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</si>
  <si>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</si>
  <si>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</si>
  <si>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</si>
  <si>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</si>
  <si>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</si>
  <si>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</si>
  <si>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</si>
  <si>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</si>
  <si>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</si>
  <si>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</si>
  <si>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</si>
  <si>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</si>
  <si>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</si>
  <si>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</si>
  <si>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</si>
  <si>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</si>
  <si>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</si>
  <si>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</si>
  <si>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</si>
  <si>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</si>
  <si>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</si>
  <si>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</si>
  <si>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</si>
  <si>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</si>
  <si>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</si>
  <si>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</si>
  <si>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</si>
  <si>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</si>
  <si>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</si>
  <si>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</si>
  <si>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</si>
  <si>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</si>
  <si>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</si>
  <si>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</si>
  <si>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</si>
  <si>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</si>
  <si>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</si>
  <si>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</si>
  <si>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</si>
  <si>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</si>
  <si>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</si>
  <si>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</si>
  <si>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</si>
  <si>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</si>
  <si>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</si>
  <si>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</si>
  <si>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</si>
  <si>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</si>
  <si>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</si>
  <si>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</si>
  <si>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</si>
  <si>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</si>
  <si>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</si>
  <si>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</si>
  <si>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</si>
  <si>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</si>
  <si>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</si>
  <si>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</si>
  <si>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</si>
  <si>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</si>
  <si>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</si>
  <si>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</si>
  <si>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</si>
  <si>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</si>
  <si>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</si>
  <si>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</si>
  <si>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</si>
  <si>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</si>
  <si>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</si>
  <si>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</si>
  <si>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</si>
  <si>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</si>
  <si>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</si>
  <si>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</si>
  <si>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</si>
  <si>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</si>
  <si>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</si>
  <si>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</si>
  <si>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</si>
  <si>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</si>
  <si>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</si>
  <si>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</si>
  <si>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</si>
  <si>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</si>
  <si>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</si>
  <si>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</si>
  <si>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</si>
  <si>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</si>
  <si>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</si>
  <si>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</si>
  <si>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</si>
  <si>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</si>
  <si>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</si>
  <si>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</si>
  <si>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</si>
  <si>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</si>
  <si>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</si>
  <si>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</si>
  <si>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</si>
  <si>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</si>
  <si>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</si>
  <si>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</si>
  <si>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</si>
  <si>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</si>
  <si>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</si>
  <si>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</si>
  <si>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</si>
  <si>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</si>
  <si>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</si>
  <si>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</si>
  <si>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</si>
  <si>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</si>
  <si>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</si>
  <si>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</si>
  <si>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</si>
  <si>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</si>
  <si>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</si>
  <si>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</si>
  <si>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</si>
  <si>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</si>
  <si>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</si>
  <si>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</si>
  <si>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</si>
  <si>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</si>
  <si>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</si>
  <si>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</si>
  <si>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</si>
  <si>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</si>
  <si>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</si>
  <si>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</si>
  <si>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</si>
  <si>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</si>
  <si>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</si>
  <si>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</si>
  <si>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</si>
  <si>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</si>
  <si>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</si>
  <si>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</si>
  <si>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</si>
  <si>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</si>
  <si>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</si>
  <si>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</si>
  <si>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</si>
  <si>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</si>
  <si>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</si>
  <si>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</si>
  <si>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</si>
  <si>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</si>
  <si>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</si>
  <si>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</si>
  <si>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</si>
  <si>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</si>
  <si>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</si>
  <si>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</si>
  <si>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</si>
  <si>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</si>
  <si>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</si>
  <si>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</si>
  <si>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</si>
  <si>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</si>
  <si>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</si>
  <si>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</si>
  <si>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</si>
  <si>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</si>
  <si>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</si>
  <si>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</si>
  <si>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</si>
  <si>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</si>
  <si>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</si>
  <si>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</si>
  <si>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</si>
  <si>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</si>
  <si>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</si>
  <si>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</si>
  <si>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</si>
  <si>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</si>
  <si>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</si>
  <si>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</si>
  <si>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</si>
  <si>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</si>
  <si>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</si>
  <si>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</si>
  <si>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</si>
  <si>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</si>
  <si>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</si>
  <si>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</si>
  <si>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</si>
  <si>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</si>
  <si>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</si>
  <si>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</si>
  <si>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</si>
  <si>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</si>
  <si>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</si>
  <si>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</si>
  <si>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</si>
  <si>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</si>
  <si>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</si>
  <si>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</si>
  <si>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</si>
  <si>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</si>
  <si>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</si>
  <si>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</si>
  <si>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</si>
  <si>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</si>
  <si>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</si>
  <si>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</si>
  <si>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</si>
  <si>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</si>
  <si>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</si>
  <si>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</si>
  <si>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</si>
  <si>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</si>
  <si>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</si>
  <si>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</si>
  <si>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</si>
  <si>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</si>
  <si>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</si>
  <si>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</si>
  <si>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</si>
  <si>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</si>
  <si>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</si>
  <si>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</si>
  <si>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</si>
  <si>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</si>
  <si>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</si>
  <si>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</si>
  <si>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</si>
  <si>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</si>
  <si>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</si>
  <si>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</si>
  <si>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</si>
  <si>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</si>
  <si>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</si>
  <si>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</si>
  <si>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</si>
  <si>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</si>
  <si>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</si>
  <si>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</si>
  <si>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</si>
  <si>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</si>
  <si>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</si>
  <si>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</si>
  <si>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</si>
  <si>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</si>
  <si>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</si>
  <si>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</si>
  <si>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</si>
  <si>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</si>
  <si>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</si>
  <si>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</si>
  <si>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</si>
  <si>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</si>
  <si>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</si>
  <si>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</si>
  <si>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</si>
  <si>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</si>
  <si>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</si>
  <si>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</si>
  <si>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</si>
  <si>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</si>
  <si>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</si>
  <si>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</si>
  <si>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</si>
  <si>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</si>
  <si>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</si>
  <si>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</si>
  <si>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</si>
  <si>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</si>
  <si>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</si>
  <si>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</si>
  <si>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</si>
  <si>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</si>
  <si>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</si>
  <si>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</si>
  <si>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</si>
  <si>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</si>
  <si>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</si>
  <si>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</si>
  <si>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</si>
  <si>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</si>
  <si>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</si>
  <si>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</si>
  <si>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</si>
  <si>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</si>
  <si>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</si>
  <si>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</si>
  <si>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</si>
  <si>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</si>
  <si>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</si>
  <si>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</si>
  <si>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</si>
  <si>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</si>
  <si>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</si>
  <si>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</si>
  <si>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</si>
  <si>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</si>
  <si>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</si>
  <si>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</si>
  <si>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</si>
  <si>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</si>
  <si>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</si>
  <si>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</si>
  <si>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</si>
  <si>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</si>
  <si>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</si>
  <si>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</si>
  <si>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</si>
  <si>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</si>
  <si>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</si>
  <si>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</si>
  <si>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</si>
  <si>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</si>
  <si>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</si>
  <si>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</si>
  <si>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</si>
  <si>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</si>
  <si>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</si>
  <si>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</si>
  <si>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</si>
  <si>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</si>
  <si>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</si>
  <si>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</si>
  <si>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</si>
  <si>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</si>
  <si>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</si>
  <si>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</si>
  <si>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</si>
  <si>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</si>
  <si>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</si>
  <si>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</si>
  <si>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</si>
  <si>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</si>
  <si>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</si>
  <si>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</si>
  <si>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</si>
  <si>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</si>
  <si>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</si>
  <si>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</si>
  <si>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</si>
  <si>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</si>
  <si>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</si>
  <si>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</si>
  <si>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</si>
  <si>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</si>
  <si>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</si>
  <si>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</si>
  <si>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</si>
  <si>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</si>
  <si>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</si>
  <si>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</si>
  <si>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</si>
  <si>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</si>
  <si>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</si>
  <si>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</si>
  <si>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</si>
  <si>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</si>
  <si>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</si>
  <si>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</si>
  <si>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</si>
  <si>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</si>
  <si>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</si>
  <si>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</si>
  <si>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</si>
  <si>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</si>
  <si>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</si>
  <si>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</si>
  <si>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</si>
  <si>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</si>
  <si>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</si>
  <si>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</si>
  <si>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</si>
  <si>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</si>
  <si>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</si>
  <si>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</si>
  <si>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</si>
  <si>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</si>
  <si>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</si>
  <si>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</si>
  <si>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</si>
  <si>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</si>
  <si>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</si>
  <si>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</si>
  <si>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</si>
  <si>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</si>
  <si>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</si>
  <si>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</si>
  <si>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</si>
  <si>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</si>
  <si>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</si>
  <si>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</si>
  <si>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</si>
  <si>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</si>
  <si>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</si>
  <si>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</si>
  <si>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</si>
  <si>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</si>
  <si>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</si>
  <si>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</si>
  <si>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</si>
  <si>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</si>
  <si>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</si>
  <si>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</si>
  <si>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</si>
  <si>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</si>
  <si>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</si>
  <si>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</si>
  <si>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</si>
  <si>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</si>
  <si>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</si>
  <si>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</si>
  <si>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</si>
  <si>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</si>
  <si>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</si>
  <si>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</si>
  <si>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</si>
  <si>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</si>
  <si>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</si>
  <si>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</si>
  <si>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</si>
  <si>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</si>
  <si>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</si>
  <si>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</si>
  <si>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</si>
  <si>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</si>
  <si>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</si>
  <si>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</si>
  <si>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</si>
  <si>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</si>
  <si>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</si>
  <si>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</si>
  <si>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</si>
  <si>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</si>
  <si>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</si>
  <si>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</si>
  <si>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</si>
  <si>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</si>
  <si>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</si>
  <si>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</si>
  <si>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</si>
  <si>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</si>
  <si>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</si>
  <si>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</si>
  <si>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</si>
  <si>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</si>
  <si>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</si>
  <si>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</si>
  <si>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</si>
  <si>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</si>
  <si>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</si>
  <si>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</si>
  <si>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</si>
  <si>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</si>
  <si>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</si>
  <si>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</si>
  <si>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</si>
  <si>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</si>
  <si>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</si>
  <si>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</si>
  <si>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</si>
  <si>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</si>
  <si>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</si>
  <si>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</si>
  <si>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</si>
  <si>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</si>
  <si>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</si>
  <si>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</si>
  <si>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</si>
  <si>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</si>
  <si>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</si>
  <si>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</si>
  <si>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</si>
  <si>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</si>
  <si>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</si>
  <si>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</si>
  <si>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</si>
  <si>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</si>
  <si>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</si>
  <si>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</si>
  <si>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</si>
  <si>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</si>
  <si>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</si>
  <si>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</si>
  <si>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</si>
  <si>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</si>
  <si>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</si>
  <si>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</si>
  <si>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</si>
  <si>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</si>
  <si>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</si>
  <si>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</si>
  <si>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</si>
  <si>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</si>
  <si>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</si>
  <si>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</si>
  <si>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</si>
  <si>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</si>
  <si>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</si>
  <si>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</si>
  <si>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</si>
  <si>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</si>
  <si>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</si>
  <si>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</si>
  <si>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</si>
  <si>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</si>
  <si>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</si>
  <si>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</si>
  <si>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</si>
  <si>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</si>
  <si>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</si>
  <si>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</si>
  <si>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</si>
  <si>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</si>
  <si>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</si>
  <si>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</si>
  <si>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</si>
  <si>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</si>
  <si>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</si>
  <si>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</si>
  <si>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</si>
  <si>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</si>
  <si>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</si>
  <si>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</si>
  <si>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</si>
  <si>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</si>
  <si>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</si>
  <si>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</si>
  <si>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</si>
  <si>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</si>
  <si>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</si>
  <si>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</si>
  <si>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</si>
  <si>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</si>
  <si>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</si>
  <si>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</si>
  <si>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</si>
  <si>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</si>
  <si>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</si>
  <si>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</si>
  <si>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</si>
  <si>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</si>
  <si>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</si>
  <si>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</si>
  <si>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</si>
  <si>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</si>
  <si>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</si>
  <si>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</si>
  <si>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</si>
  <si>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</si>
  <si>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</si>
  <si>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</si>
  <si>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</si>
  <si>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</si>
  <si>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</si>
  <si>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</si>
  <si>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</si>
  <si>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</si>
  <si>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</si>
  <si>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</si>
  <si>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</si>
  <si>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</si>
  <si>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</si>
  <si>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</si>
  <si>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</si>
  <si>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</si>
  <si>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</si>
  <si>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</si>
  <si>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</si>
  <si>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</si>
  <si>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</si>
  <si>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</si>
  <si>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</si>
  <si>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</si>
  <si>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</si>
  <si>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</si>
  <si>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</si>
  <si>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</si>
  <si>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</si>
  <si>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</si>
  <si>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</si>
  <si>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</si>
  <si>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</si>
  <si>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</si>
  <si>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</si>
  <si>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</si>
  <si>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</si>
  <si>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</si>
  <si>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</si>
  <si>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</si>
  <si>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</si>
  <si>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</si>
  <si>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</si>
  <si>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</si>
  <si>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</si>
  <si>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</si>
  <si>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</si>
  <si>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</si>
  <si>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</si>
  <si>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</si>
  <si>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</si>
  <si>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</si>
  <si>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</si>
  <si>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</si>
  <si>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</si>
  <si>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</si>
  <si>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</si>
  <si>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</si>
  <si>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</si>
  <si>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</si>
  <si>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</si>
  <si>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</si>
  <si>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</si>
  <si>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</si>
  <si>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</si>
  <si>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</si>
  <si>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</si>
  <si>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</si>
  <si>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</si>
  <si>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</si>
  <si>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</si>
  <si>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</si>
  <si>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</si>
  <si>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</si>
  <si>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</si>
  <si>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</si>
  <si>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</si>
  <si>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</si>
  <si>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</si>
  <si>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</si>
  <si>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</si>
  <si>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</si>
  <si>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</si>
  <si>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</si>
  <si>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</si>
  <si>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</si>
  <si>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</si>
  <si>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</si>
  <si>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</si>
  <si>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</si>
  <si>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</si>
  <si>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</si>
  <si>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</si>
  <si>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</si>
  <si>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</si>
  <si>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</si>
  <si>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</si>
  <si>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</si>
  <si>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</si>
  <si>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</si>
  <si>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</si>
  <si>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</si>
  <si>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</si>
  <si>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</si>
  <si>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</si>
  <si>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</si>
  <si>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</si>
  <si>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</si>
  <si>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</si>
  <si>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</si>
  <si>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</si>
  <si>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</si>
  <si>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</si>
  <si>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</si>
  <si>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</si>
  <si>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</si>
  <si>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</si>
  <si>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</si>
  <si>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</si>
  <si>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</si>
  <si>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</si>
  <si>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</si>
  <si>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</si>
  <si>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</si>
  <si>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</si>
  <si>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</si>
  <si>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</si>
  <si>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</si>
  <si>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</si>
  <si>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</si>
  <si>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</si>
  <si>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</si>
  <si>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</si>
  <si>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</si>
  <si>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</si>
  <si>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</si>
  <si>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</si>
  <si>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</si>
  <si>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</si>
  <si>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</si>
  <si>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</si>
  <si>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</si>
  <si>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</si>
  <si>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</si>
  <si>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</si>
  <si>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</si>
  <si>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</si>
  <si>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</si>
  <si>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</si>
  <si>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</si>
  <si>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</si>
  <si>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</si>
  <si>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</si>
  <si>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</si>
  <si>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</si>
  <si>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</si>
  <si>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</si>
  <si>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</si>
  <si>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</si>
  <si>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</si>
  <si>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</si>
  <si>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</si>
  <si>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</si>
  <si>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</si>
  <si>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</si>
  <si>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</si>
  <si>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</si>
  <si>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</si>
  <si>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</si>
  <si>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</si>
  <si>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</si>
  <si>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</si>
  <si>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</si>
  <si>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</si>
  <si>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</si>
  <si>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</si>
  <si>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</si>
  <si>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</si>
  <si>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</si>
  <si>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</si>
  <si>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</si>
  <si>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</si>
  <si>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</si>
  <si>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</si>
  <si>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</si>
  <si>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</si>
  <si>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</si>
  <si>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</si>
  <si>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</si>
  <si>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</si>
  <si>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</si>
  <si>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</si>
  <si>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</si>
  <si>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</si>
  <si>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</si>
  <si>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</si>
  <si>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</si>
  <si>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</si>
  <si>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</si>
  <si>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</si>
  <si>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</si>
  <si>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</si>
  <si>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</si>
  <si>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</si>
  <si>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</si>
  <si>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</si>
  <si>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</si>
  <si>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</si>
  <si>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</si>
  <si>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</si>
  <si>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</si>
  <si>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</si>
  <si>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</si>
  <si>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</si>
  <si>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</si>
  <si>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</si>
  <si>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</si>
  <si>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</si>
  <si>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</si>
  <si>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</si>
  <si>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</si>
  <si>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</si>
  <si>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</si>
  <si>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</si>
  <si>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</si>
  <si>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</si>
  <si>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</si>
  <si>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</si>
  <si>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</si>
  <si>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</si>
  <si>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</si>
  <si>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</si>
  <si>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</si>
  <si>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</si>
  <si>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</si>
  <si>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</si>
  <si>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</si>
  <si>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</si>
  <si>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</si>
  <si>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</si>
  <si>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</si>
  <si>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</si>
  <si>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</si>
  <si>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</si>
  <si>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</si>
  <si>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</si>
  <si>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</si>
  <si>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</si>
  <si>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</si>
  <si>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</si>
  <si>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</si>
  <si>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</si>
  <si>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</si>
  <si>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</si>
  <si>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</si>
  <si>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</si>
  <si>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</si>
  <si>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</si>
  <si>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</si>
  <si>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</si>
  <si>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</si>
  <si>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</si>
  <si>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</si>
  <si>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</si>
  <si>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</si>
  <si>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</si>
  <si>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</si>
  <si>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</si>
  <si>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</si>
  <si>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</si>
  <si>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</si>
  <si>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</si>
  <si>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</si>
  <si>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</si>
  <si>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</si>
  <si>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</si>
  <si>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</si>
  <si>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</si>
  <si>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</si>
  <si>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</si>
  <si>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</si>
  <si>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</si>
  <si>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</si>
  <si>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</si>
  <si>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</si>
  <si>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</si>
  <si>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</si>
  <si>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</si>
  <si>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</si>
  <si>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</si>
  <si>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</si>
  <si>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</si>
  <si>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</si>
  <si>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</si>
  <si>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</si>
  <si>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</si>
  <si>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</si>
  <si>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</si>
  <si>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</si>
  <si>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</si>
  <si>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</si>
  <si>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</si>
  <si>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</si>
  <si>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</si>
  <si>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</si>
  <si>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</si>
  <si>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</si>
  <si>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</si>
  <si>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</si>
  <si>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</si>
  <si>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</si>
  <si>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</si>
  <si>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</si>
  <si>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</si>
  <si>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</si>
  <si>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</si>
  <si>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</si>
  <si>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</si>
  <si>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</si>
  <si>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</si>
  <si>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</si>
  <si>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</si>
  <si>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</si>
  <si>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</si>
  <si>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</si>
  <si>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</si>
  <si>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</si>
  <si>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</si>
  <si>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</si>
  <si>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</si>
  <si>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</si>
  <si>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</si>
  <si>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</si>
  <si>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</si>
  <si>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</si>
  <si>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</si>
  <si>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</si>
  <si>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</si>
  <si>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</si>
  <si>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</si>
  <si>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</si>
  <si>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</si>
  <si>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</si>
  <si>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</si>
  <si>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</si>
  <si>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</si>
  <si>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</si>
  <si>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</si>
  <si>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</si>
  <si>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</si>
  <si>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</si>
  <si>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</si>
  <si>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</si>
  <si>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</si>
  <si>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</si>
  <si>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</si>
  <si>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</si>
  <si>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</si>
  <si>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</si>
  <si>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</si>
  <si>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</si>
  <si>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</si>
  <si>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</si>
  <si>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</si>
  <si>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</si>
  <si>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</si>
  <si>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</si>
  <si>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</si>
  <si>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</si>
  <si>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</si>
  <si>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</si>
  <si>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</si>
  <si>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</si>
  <si>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</si>
  <si>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</si>
  <si>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</si>
  <si>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</si>
  <si>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</si>
  <si>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</si>
  <si>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</si>
  <si>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</si>
  <si>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</si>
  <si>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</si>
  <si>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</si>
  <si>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</si>
  <si>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</si>
  <si>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</si>
  <si>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</si>
  <si>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</si>
  <si>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</si>
  <si>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</si>
  <si>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</si>
  <si>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</si>
  <si>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</si>
  <si>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</si>
  <si>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</si>
  <si>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</si>
  <si>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</si>
  <si>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</si>
  <si>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</si>
  <si>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</si>
  <si>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</si>
  <si>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</si>
  <si>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</si>
  <si>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</si>
  <si>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</si>
  <si>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</si>
  <si>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</si>
  <si>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</si>
  <si>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</si>
  <si>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</si>
  <si>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</si>
  <si>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</si>
  <si>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</si>
  <si>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</si>
  <si>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</si>
  <si>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</si>
  <si>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</si>
  <si>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</si>
  <si>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</si>
  <si>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</si>
  <si>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</si>
  <si>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</si>
  <si>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</si>
  <si>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</si>
  <si>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</si>
  <si>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</si>
  <si>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</si>
  <si>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</si>
  <si>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</si>
  <si>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</si>
  <si>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</si>
  <si>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</si>
  <si>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</si>
  <si>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</si>
  <si>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</si>
  <si>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</si>
  <si>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</si>
  <si>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</si>
  <si>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</si>
  <si>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</si>
  <si>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</si>
  <si>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</si>
  <si>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</si>
  <si>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</si>
  <si>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</si>
  <si>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</si>
  <si>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</si>
  <si>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</si>
  <si>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</si>
  <si>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</si>
  <si>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</si>
  <si>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</si>
  <si>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</si>
  <si>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</si>
  <si>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</si>
  <si>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</si>
  <si>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</si>
  <si>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</si>
  <si>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</si>
  <si>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</si>
  <si>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</si>
  <si>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</si>
  <si>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</si>
  <si>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</si>
  <si>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</si>
  <si>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</si>
  <si>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</si>
  <si>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</si>
  <si>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</si>
  <si>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</si>
  <si>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</si>
  <si>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</si>
  <si>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</si>
  <si>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</si>
  <si>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</si>
  <si>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</si>
  <si>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</si>
  <si>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</si>
  <si>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</si>
  <si>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</si>
  <si>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</si>
  <si>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</si>
  <si>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</si>
  <si>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</si>
  <si>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</si>
  <si>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</si>
  <si>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</si>
  <si>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</si>
  <si>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</si>
  <si>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</si>
  <si>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</si>
  <si>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</si>
  <si>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</si>
  <si>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</si>
  <si>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</si>
  <si>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</si>
  <si>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</si>
  <si>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</si>
  <si>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</si>
  <si>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</si>
  <si>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</si>
  <si>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</si>
  <si>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</si>
  <si>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</si>
  <si>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</si>
  <si>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</si>
  <si>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</si>
  <si>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</si>
  <si>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</si>
  <si>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</si>
  <si>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</si>
  <si>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</si>
  <si>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</si>
  <si>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</si>
  <si>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</si>
  <si>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</si>
  <si>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</si>
  <si>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</si>
  <si>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</si>
  <si>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</si>
  <si>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</si>
  <si>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</si>
  <si>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</si>
  <si>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</si>
  <si>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</si>
  <si>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</si>
  <si>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</si>
  <si>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</si>
  <si>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</si>
  <si>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</si>
  <si>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</si>
  <si>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</si>
  <si>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</si>
  <si>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</si>
  <si>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</si>
  <si>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</si>
  <si>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</si>
  <si>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</si>
  <si>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</si>
  <si>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</si>
  <si>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</si>
  <si>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</si>
  <si>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</si>
  <si>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</si>
  <si>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</si>
  <si>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</si>
  <si>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</si>
  <si>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</si>
  <si>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</si>
  <si>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</si>
  <si>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</si>
  <si>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</si>
  <si>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</si>
  <si>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</si>
  <si>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</si>
  <si>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</si>
  <si>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</si>
  <si>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</si>
  <si>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</si>
  <si>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</si>
  <si>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</si>
  <si>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</si>
  <si>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</si>
  <si>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</si>
  <si>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</si>
  <si>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</si>
  <si>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</si>
  <si>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</si>
  <si>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</si>
  <si>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</si>
  <si>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</si>
  <si>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</si>
  <si>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</si>
  <si>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</si>
  <si>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</si>
  <si>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</si>
  <si>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</si>
  <si>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</si>
  <si>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</si>
  <si>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</si>
  <si>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</si>
  <si>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</si>
  <si>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</si>
  <si>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</si>
  <si>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</si>
  <si>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</si>
  <si>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</si>
  <si>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</si>
  <si>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</si>
  <si>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</si>
  <si>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</si>
  <si>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</si>
  <si>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</si>
  <si>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</si>
  <si>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</si>
  <si>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</si>
  <si>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</si>
  <si>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</si>
  <si>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</si>
  <si>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</si>
  <si>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</si>
  <si>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</si>
  <si>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</si>
  <si>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</si>
  <si>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</si>
  <si>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</si>
  <si>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</si>
  <si>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</si>
  <si>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</si>
  <si>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</si>
  <si>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</si>
  <si>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</si>
  <si>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</si>
  <si>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</si>
  <si>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</si>
  <si>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</si>
  <si>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</si>
  <si>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</si>
  <si>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</si>
  <si>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</si>
  <si>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</si>
  <si>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</si>
  <si>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</si>
  <si>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</si>
  <si>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</si>
  <si>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</si>
  <si>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</si>
  <si>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</si>
  <si>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</si>
  <si>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</si>
  <si>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</si>
  <si>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</si>
  <si>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</si>
  <si>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</si>
  <si>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</si>
  <si>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</si>
  <si>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</si>
  <si>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</si>
  <si>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</si>
  <si>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</si>
  <si>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</si>
  <si>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</si>
  <si>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</si>
  <si>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</si>
  <si>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</si>
  <si>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</si>
  <si>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</si>
  <si>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</si>
  <si>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</si>
  <si>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</si>
  <si>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</si>
  <si>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</si>
  <si>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</si>
  <si>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</si>
  <si>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</si>
  <si>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</si>
  <si>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</si>
  <si>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</si>
  <si>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</si>
  <si>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</si>
  <si>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</si>
  <si>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</si>
  <si>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</si>
  <si>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</si>
  <si>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</si>
  <si>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</si>
  <si>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</si>
  <si>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</si>
  <si>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</si>
  <si>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</si>
  <si>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</si>
  <si>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</si>
  <si>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</si>
  <si>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</si>
  <si>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</si>
  <si>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</si>
  <si>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</si>
  <si>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</si>
  <si>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</si>
  <si>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</si>
  <si>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</si>
  <si>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</si>
  <si>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</si>
  <si>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</si>
  <si>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</si>
  <si>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</si>
  <si>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</si>
  <si>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</si>
  <si>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</si>
  <si>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</si>
  <si>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</si>
  <si>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</si>
  <si>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</si>
  <si>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</si>
  <si>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</si>
  <si>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</si>
  <si>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</si>
  <si>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</si>
  <si>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</si>
  <si>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</si>
  <si>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</si>
  <si>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</si>
  <si>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</si>
  <si>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</si>
  <si>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</si>
  <si>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</si>
  <si>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</si>
  <si>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</si>
  <si>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</si>
  <si>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</si>
  <si>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</si>
  <si>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</si>
  <si>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</si>
  <si>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</si>
  <si>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</si>
  <si>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</si>
  <si>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</si>
  <si>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</si>
  <si>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</si>
  <si>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</si>
  <si>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</si>
  <si>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</si>
  <si>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</si>
  <si>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</si>
  <si>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</si>
  <si>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</si>
  <si>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</si>
  <si>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</si>
  <si>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</si>
  <si>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</si>
  <si>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</si>
  <si>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</si>
  <si>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</si>
  <si>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</si>
  <si>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</si>
  <si>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</si>
  <si>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</si>
  <si>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</si>
  <si>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</si>
  <si>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</si>
  <si>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</si>
  <si>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</si>
  <si>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</si>
  <si>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</si>
  <si>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</si>
  <si>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</si>
  <si>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</si>
  <si>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</si>
  <si>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</si>
  <si>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</si>
  <si>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</si>
  <si>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</si>
  <si>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</si>
  <si>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</si>
  <si>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</si>
  <si>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</si>
  <si>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</si>
  <si>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</si>
  <si>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</si>
  <si>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</si>
  <si>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</si>
  <si>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</si>
  <si>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</si>
  <si>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</si>
  <si>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</si>
  <si>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</si>
  <si>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</si>
  <si>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</si>
  <si>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</si>
  <si>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</si>
  <si>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</si>
  <si>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</si>
  <si>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</si>
  <si>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</si>
  <si>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</si>
  <si>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</si>
  <si>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</si>
  <si>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</si>
  <si>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</si>
  <si>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</si>
  <si>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</si>
  <si>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</si>
  <si>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</si>
  <si>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</si>
  <si>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</si>
  <si>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</si>
  <si>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</si>
  <si>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</si>
  <si>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</si>
  <si>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</si>
  <si>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</si>
  <si>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</si>
  <si>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</si>
  <si>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</si>
  <si>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</si>
  <si>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</si>
  <si>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</si>
  <si>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</si>
  <si>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</si>
  <si>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</si>
  <si>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</si>
  <si>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</si>
  <si>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</si>
  <si>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</si>
  <si>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</si>
  <si>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</si>
  <si>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</si>
  <si>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</si>
  <si>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</si>
  <si>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</si>
  <si>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</si>
  <si>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</si>
  <si>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</si>
  <si>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</si>
  <si>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</si>
  <si>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</si>
  <si>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</si>
  <si>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</si>
  <si>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</si>
  <si>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</si>
  <si>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</si>
  <si>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</si>
  <si>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</si>
  <si>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</si>
  <si>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</si>
  <si>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</si>
  <si>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</si>
  <si>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</si>
  <si>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</si>
  <si>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</si>
  <si>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</si>
  <si>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</si>
  <si>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</si>
  <si>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</si>
  <si>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</si>
  <si>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</si>
  <si>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</si>
  <si>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</si>
  <si>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</si>
  <si>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</si>
  <si>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</si>
  <si>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</si>
  <si>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</si>
  <si>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</si>
  <si>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</si>
  <si>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</si>
  <si>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</si>
  <si>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</si>
  <si>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</si>
  <si>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</si>
  <si>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</si>
  <si>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</si>
  <si>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</si>
  <si>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</si>
  <si>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</si>
  <si>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</si>
  <si>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</si>
  <si>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</si>
  <si>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</si>
  <si>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</si>
  <si>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</si>
  <si>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</si>
  <si>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</si>
  <si>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</si>
  <si>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</si>
  <si>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</si>
  <si>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</si>
  <si>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</si>
  <si>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</si>
  <si>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</si>
  <si>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</si>
  <si>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</si>
  <si>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</si>
  <si>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</si>
  <si>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</si>
  <si>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</si>
  <si>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</si>
  <si>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</si>
  <si>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</si>
  <si>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</si>
  <si>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</si>
  <si>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</si>
  <si>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</si>
  <si>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</si>
  <si>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</si>
  <si>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</si>
  <si>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</si>
  <si>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</si>
  <si>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</si>
  <si>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</si>
  <si>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</si>
  <si>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</si>
  <si>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</si>
  <si>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</si>
  <si>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</si>
  <si>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</si>
  <si>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</si>
  <si>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</si>
  <si>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</si>
  <si>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</si>
  <si>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</si>
  <si>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</si>
  <si>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</si>
  <si>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</si>
  <si>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</si>
  <si>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</si>
  <si>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</si>
  <si>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</si>
  <si>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</si>
  <si>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</si>
  <si>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</si>
  <si>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</si>
  <si>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</si>
  <si>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</si>
  <si>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</si>
  <si>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</si>
  <si>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</si>
  <si>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</si>
  <si>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</si>
  <si>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</si>
  <si>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</si>
  <si>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</si>
  <si>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</si>
  <si>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</si>
  <si>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</si>
  <si>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</si>
  <si>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</si>
  <si>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</si>
  <si>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</si>
  <si>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</si>
  <si>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</si>
  <si>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</si>
  <si>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</si>
  <si>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</si>
  <si>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</si>
  <si>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</si>
  <si>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</si>
  <si>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</si>
  <si>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</si>
  <si>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</si>
  <si>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</si>
  <si>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</si>
  <si>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</si>
  <si>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</si>
  <si>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</si>
  <si>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</si>
  <si>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</si>
  <si>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</si>
  <si>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</si>
  <si>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</si>
  <si>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</si>
  <si>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</si>
  <si>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</si>
  <si>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</si>
  <si>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</si>
  <si>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</si>
  <si>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</si>
  <si>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</si>
  <si>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</si>
  <si>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</si>
  <si>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</si>
  <si>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</si>
  <si>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</si>
  <si>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</si>
  <si>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</si>
  <si>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</si>
  <si>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</si>
  <si>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</si>
  <si>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</si>
  <si>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</si>
  <si>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</si>
  <si>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</si>
  <si>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</si>
  <si>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</si>
  <si>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</si>
  <si>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</si>
  <si>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</si>
  <si>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</si>
  <si>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</si>
  <si>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</si>
  <si>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</si>
  <si>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</si>
  <si>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</si>
  <si>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</si>
  <si>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</si>
  <si>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</si>
  <si>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</si>
  <si>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</si>
  <si>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</si>
  <si>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</si>
  <si>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</si>
  <si>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</si>
  <si>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</si>
  <si>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</si>
  <si>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</si>
  <si>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</si>
  <si>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</si>
  <si>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</si>
  <si>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</si>
  <si>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</si>
  <si>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</si>
  <si>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</si>
  <si>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</si>
  <si>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</si>
  <si>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</si>
  <si>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</si>
  <si>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</si>
  <si>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</si>
  <si>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</si>
  <si>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</si>
  <si>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</si>
  <si>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</si>
  <si>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</si>
  <si>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</si>
  <si>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</si>
  <si>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</si>
  <si>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</si>
  <si>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</si>
  <si>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</si>
  <si>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</si>
  <si>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</si>
  <si>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</si>
  <si>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</si>
  <si>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</si>
  <si>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</si>
  <si>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</si>
  <si>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</si>
  <si>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</si>
  <si>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</si>
  <si>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</si>
  <si>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</si>
  <si>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</si>
  <si>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</si>
  <si>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</si>
  <si>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</si>
  <si>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</si>
  <si>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</si>
  <si>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</si>
  <si>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</si>
  <si>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</si>
  <si>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</si>
  <si>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</si>
  <si>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</si>
  <si>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</si>
  <si>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</si>
  <si>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</si>
  <si>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</si>
  <si>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</si>
  <si>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</si>
  <si>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</si>
  <si>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</si>
  <si>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</si>
  <si>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</si>
  <si>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</si>
  <si>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</si>
  <si>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</si>
  <si>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</si>
  <si>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</si>
  <si>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</si>
  <si>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</si>
  <si>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</si>
  <si>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</si>
  <si>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</si>
  <si>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</si>
  <si>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</si>
  <si>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</si>
  <si>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</si>
  <si>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</si>
  <si>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</si>
  <si>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</si>
  <si>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</si>
  <si>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</si>
  <si>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</si>
  <si>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</si>
  <si>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</si>
  <si>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</si>
  <si>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</si>
  <si>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</si>
  <si>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</si>
  <si>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</si>
  <si>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</si>
  <si>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</si>
  <si>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</si>
  <si>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</si>
  <si>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</si>
  <si>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</si>
  <si>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</si>
  <si>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</si>
  <si>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</si>
  <si>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</si>
  <si>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</si>
  <si>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</si>
  <si>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</si>
  <si>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</si>
  <si>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</si>
  <si>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</si>
  <si>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</si>
  <si>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</si>
  <si>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</si>
  <si>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</si>
  <si>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</si>
  <si>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</si>
  <si>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</si>
  <si>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</si>
  <si>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</si>
  <si>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</si>
  <si>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</si>
  <si>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</si>
  <si>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</si>
  <si>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</si>
  <si>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</si>
  <si>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</si>
  <si>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</si>
  <si>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</si>
  <si>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</si>
  <si>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</si>
  <si>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</si>
  <si>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</si>
  <si>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</si>
  <si>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</si>
  <si>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</si>
  <si>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</si>
  <si>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</si>
  <si>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</si>
  <si>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</si>
  <si>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</si>
  <si>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</si>
  <si>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</si>
  <si>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</si>
  <si>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</si>
  <si>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</si>
  <si>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</si>
  <si>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</si>
  <si>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</si>
  <si>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</si>
  <si>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</si>
  <si>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</si>
  <si>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</si>
  <si>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</si>
  <si>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</si>
  <si>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</si>
  <si>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</si>
  <si>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</si>
  <si>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</si>
  <si>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</si>
  <si>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</si>
  <si>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</si>
  <si>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</si>
  <si>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</si>
  <si>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</si>
  <si>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</si>
  <si>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</si>
  <si>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</si>
  <si>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</si>
  <si>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</si>
  <si>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</si>
  <si>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</si>
  <si>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</si>
  <si>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</si>
  <si>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</si>
  <si>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</si>
  <si>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</si>
  <si>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</si>
  <si>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</si>
  <si>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</si>
  <si>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</si>
  <si>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</si>
  <si>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</si>
  <si>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</si>
  <si>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</si>
  <si>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</si>
  <si>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</si>
  <si>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</si>
  <si>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</si>
  <si>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</si>
  <si>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</si>
  <si>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</si>
  <si>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</si>
  <si>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</si>
  <si>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</si>
  <si>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</si>
  <si>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</si>
  <si>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</si>
  <si>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</si>
  <si>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</si>
  <si>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</si>
  <si>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</si>
  <si>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</si>
  <si>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</si>
  <si>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</si>
  <si>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</si>
  <si>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</si>
  <si>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</si>
  <si>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</si>
  <si>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</si>
  <si>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</si>
  <si>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</si>
  <si>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</si>
  <si>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</si>
  <si>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</si>
  <si>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</si>
  <si>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</si>
  <si>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</si>
  <si>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</si>
  <si>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</si>
  <si>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</si>
  <si>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</si>
  <si>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</si>
  <si>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</si>
  <si>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</si>
  <si>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</si>
  <si>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</si>
  <si>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</si>
  <si>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</si>
  <si>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</si>
  <si>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</si>
  <si>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</si>
  <si>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</si>
  <si>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</si>
  <si>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</si>
  <si>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</si>
  <si>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</si>
  <si>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</si>
  <si>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</si>
  <si>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</si>
  <si>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</si>
  <si>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</si>
  <si>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</si>
  <si>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</si>
  <si>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</si>
  <si>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</si>
  <si>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</si>
  <si>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</si>
  <si>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</si>
  <si>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</si>
  <si>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</si>
  <si>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</si>
  <si>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</si>
  <si>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</si>
  <si>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</si>
  <si>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</si>
  <si>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</si>
  <si>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</si>
  <si>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</si>
  <si>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</si>
  <si>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</si>
  <si>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</si>
  <si>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</si>
  <si>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</si>
  <si>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</si>
  <si>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</si>
  <si>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</si>
  <si>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</si>
  <si>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</si>
  <si>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</si>
  <si>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</si>
  <si>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</si>
  <si>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</si>
  <si>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</si>
  <si>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</si>
  <si>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</si>
  <si>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</si>
  <si>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</si>
  <si>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</si>
  <si>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</si>
  <si>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</si>
  <si>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</si>
  <si>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</si>
  <si>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</si>
  <si>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</si>
  <si>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</si>
  <si>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</si>
  <si>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</si>
  <si>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</si>
  <si>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</si>
  <si>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</si>
  <si>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</si>
  <si>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</si>
  <si>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</si>
  <si>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</si>
  <si>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</si>
  <si>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</si>
  <si>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</si>
  <si>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</si>
  <si>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</si>
  <si>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</si>
  <si>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</si>
  <si>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</si>
  <si>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</si>
  <si>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</si>
  <si>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</si>
  <si>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</si>
  <si>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</si>
  <si>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</si>
  <si>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</si>
  <si>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</si>
  <si>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</si>
  <si>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</si>
  <si>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</si>
  <si>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</si>
  <si>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</si>
  <si>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</si>
  <si>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</si>
  <si>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</si>
  <si>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</si>
  <si>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</si>
  <si>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</si>
  <si>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</si>
  <si>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</si>
  <si>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</si>
  <si>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</si>
  <si>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</si>
  <si>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</si>
  <si>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</si>
  <si>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</si>
  <si>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</si>
  <si>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</si>
  <si>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</si>
  <si>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</si>
  <si>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</si>
  <si>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</si>
  <si>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</si>
  <si>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</si>
  <si>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</si>
  <si>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</si>
  <si>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</si>
  <si>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</si>
  <si>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</si>
  <si>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</si>
  <si>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</si>
  <si>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</si>
  <si>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</si>
  <si>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</si>
  <si>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</si>
  <si>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</si>
  <si>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</si>
  <si>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</si>
  <si>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</si>
  <si>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</si>
  <si>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</si>
  <si>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</si>
  <si>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</si>
  <si>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</si>
  <si>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</si>
  <si>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</si>
  <si>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</si>
  <si>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</si>
  <si>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</si>
  <si>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</si>
  <si>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</si>
  <si>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</si>
  <si>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</si>
  <si>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</si>
  <si>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</si>
  <si>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</si>
  <si>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</si>
  <si>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</si>
  <si>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</si>
  <si>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</si>
  <si>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</si>
  <si>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</si>
  <si>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</si>
  <si>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</si>
  <si>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</si>
  <si>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</si>
  <si>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</si>
  <si>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</si>
  <si>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</si>
  <si>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</si>
  <si>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</si>
  <si>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</si>
  <si>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</si>
  <si>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</si>
  <si>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</si>
  <si>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</si>
  <si>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</si>
  <si>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</si>
  <si>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</si>
  <si>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</si>
  <si>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</si>
  <si>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</si>
  <si>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</si>
  <si>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</si>
  <si>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</si>
  <si>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</si>
  <si>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</si>
  <si>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</si>
  <si>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</si>
  <si>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</si>
  <si>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</si>
  <si>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</si>
  <si>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</si>
  <si>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</si>
  <si>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</si>
  <si>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</si>
  <si>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</si>
  <si>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</si>
  <si>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</si>
  <si>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</si>
  <si>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</si>
  <si>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</si>
  <si>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</si>
  <si>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</si>
  <si>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</si>
  <si>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</si>
  <si>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</si>
  <si>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</si>
  <si>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</si>
  <si>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</si>
  <si>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</si>
  <si>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</si>
  <si>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</si>
  <si>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</si>
  <si>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</si>
  <si>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</si>
  <si>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</si>
  <si>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</si>
  <si>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</si>
  <si>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</si>
  <si>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</si>
  <si>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</si>
  <si>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</si>
  <si>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</si>
  <si>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</si>
  <si>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</si>
  <si>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</si>
  <si>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</si>
  <si>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</si>
  <si>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</si>
  <si>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</si>
  <si>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</si>
  <si>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</si>
  <si>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</si>
  <si>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</si>
  <si>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</si>
  <si>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</si>
  <si>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</si>
  <si>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</si>
  <si>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</si>
  <si>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</si>
  <si>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</si>
  <si>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</si>
  <si>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</si>
  <si>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</si>
  <si>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</si>
  <si>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</si>
  <si>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</si>
  <si>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</si>
  <si>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</si>
  <si>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</si>
  <si>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</si>
  <si>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</si>
  <si>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</si>
  <si>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</si>
  <si>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</si>
  <si>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</si>
  <si>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</si>
  <si>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</si>
  <si>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</si>
  <si>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</si>
  <si>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</si>
  <si>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</si>
  <si>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</si>
  <si>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</si>
  <si>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</si>
  <si>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</si>
  <si>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</si>
  <si>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</si>
  <si>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</si>
  <si>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</si>
  <si>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</si>
  <si>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</si>
  <si>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</si>
  <si>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</si>
  <si>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</si>
  <si>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</si>
  <si>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</si>
  <si>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</si>
  <si>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</si>
  <si>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</si>
  <si>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</si>
  <si>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</si>
  <si>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</si>
  <si>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</si>
  <si>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</si>
  <si>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</si>
  <si>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</si>
  <si>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</si>
  <si>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</si>
  <si>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</si>
  <si>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</si>
  <si>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</si>
  <si>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</si>
  <si>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</si>
  <si>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</si>
  <si>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</si>
  <si>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</si>
  <si>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</si>
  <si>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</si>
  <si>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</si>
  <si>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</si>
  <si>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</si>
  <si>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</si>
  <si>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</si>
  <si>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</si>
  <si>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</si>
  <si>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</si>
  <si>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</si>
  <si>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</si>
  <si>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</si>
  <si>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</si>
  <si>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</si>
  <si>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</si>
  <si>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</si>
  <si>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</si>
  <si>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</si>
  <si>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</si>
  <si>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</si>
  <si>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</si>
  <si>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</si>
  <si>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</si>
  <si>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</si>
  <si>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</si>
  <si>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</si>
  <si>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</si>
  <si>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</si>
  <si>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</si>
  <si>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</si>
  <si>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</si>
  <si>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</si>
  <si>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</si>
  <si>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</si>
  <si>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</si>
  <si>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</si>
  <si>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</si>
  <si>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</si>
  <si>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</si>
  <si>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</si>
  <si>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</si>
  <si>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</si>
  <si>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</si>
  <si>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</si>
  <si>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</si>
  <si>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</si>
  <si>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</si>
  <si>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</si>
  <si>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</si>
  <si>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</si>
  <si>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</si>
  <si>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</si>
  <si>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</si>
  <si>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</si>
  <si>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</si>
  <si>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</si>
  <si>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</si>
  <si>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</si>
  <si>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</si>
  <si>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</si>
  <si>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</si>
  <si>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</si>
  <si>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</si>
  <si>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</si>
  <si>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</si>
  <si>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</si>
  <si>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</si>
  <si>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</si>
  <si>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</si>
  <si>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</si>
  <si>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</si>
  <si>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</si>
  <si>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</si>
  <si>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</si>
  <si>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</si>
  <si>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</si>
  <si>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</si>
  <si>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</si>
  <si>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</si>
  <si>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</si>
  <si>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</si>
  <si>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</si>
  <si>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</si>
  <si>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</si>
  <si>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</si>
  <si>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</si>
  <si>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</si>
  <si>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</si>
  <si>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</si>
  <si>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</si>
  <si>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</si>
  <si>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</si>
  <si>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</si>
  <si>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</si>
  <si>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</si>
  <si>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</si>
  <si>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</si>
  <si>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</si>
  <si>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</si>
  <si>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</si>
  <si>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</si>
  <si>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</si>
  <si>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</si>
  <si>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</si>
  <si>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</si>
  <si>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</si>
  <si>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</si>
  <si>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</si>
  <si>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</si>
  <si>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</si>
  <si>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</si>
  <si>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</si>
  <si>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</si>
  <si>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</si>
  <si>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</si>
  <si>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</si>
  <si>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</si>
  <si>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</si>
  <si>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</si>
  <si>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</si>
  <si>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</si>
  <si>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</si>
  <si>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</si>
  <si>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</si>
  <si>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</si>
  <si>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</si>
  <si>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</si>
  <si>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</si>
  <si>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</si>
  <si>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</si>
  <si>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</si>
  <si>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</si>
  <si>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</si>
  <si>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</si>
  <si>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</si>
  <si>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</si>
  <si>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</si>
  <si>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</si>
  <si>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</si>
  <si>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</si>
  <si>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</si>
  <si>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</si>
  <si>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</si>
  <si>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</si>
  <si>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</si>
  <si>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</si>
  <si>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</si>
  <si>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</si>
  <si>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</si>
  <si>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</si>
  <si>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</si>
  <si>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</si>
  <si>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</si>
  <si>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</si>
  <si>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</si>
  <si>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</si>
  <si>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</si>
  <si>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</si>
  <si>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</si>
  <si>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</si>
  <si>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</si>
  <si>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</si>
  <si>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</si>
  <si>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</si>
  <si>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</si>
  <si>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</si>
  <si>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</si>
  <si>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</si>
  <si>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</si>
  <si>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</si>
  <si>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</si>
  <si>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</si>
  <si>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</si>
  <si>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</si>
  <si>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</si>
  <si>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</si>
  <si>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</si>
  <si>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</si>
  <si>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</si>
  <si>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</si>
  <si>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</si>
  <si>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</si>
  <si>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</si>
  <si>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</si>
  <si>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</si>
  <si>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</si>
  <si>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</si>
  <si>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</si>
  <si>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</si>
  <si>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</si>
  <si>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</si>
  <si>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</si>
  <si>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</si>
  <si>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</si>
  <si>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</si>
  <si>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</si>
  <si>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</si>
  <si>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</si>
  <si>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</si>
  <si>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</si>
  <si>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</si>
  <si>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</si>
  <si>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</si>
  <si>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</si>
  <si>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</si>
  <si>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</si>
  <si>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</si>
  <si>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</si>
  <si>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</si>
  <si>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</si>
  <si>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</si>
  <si>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</si>
  <si>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</si>
  <si>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</si>
  <si>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</si>
  <si>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</si>
  <si>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</si>
  <si>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</si>
  <si>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</si>
  <si>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</si>
  <si>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</si>
  <si>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</si>
  <si>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</si>
  <si>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</si>
  <si>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</si>
  <si>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</si>
  <si>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</si>
  <si>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</si>
  <si>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</si>
  <si>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</si>
  <si>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</si>
  <si>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</si>
  <si>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</si>
  <si>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</si>
  <si>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</si>
  <si>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</si>
  <si>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</si>
  <si>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</si>
  <si>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</si>
  <si>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</si>
  <si>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</si>
  <si>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</si>
  <si>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</si>
  <si>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</si>
  <si>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</si>
  <si>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</si>
  <si>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</si>
  <si>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</si>
  <si>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</si>
  <si>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</si>
  <si>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</si>
  <si>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</si>
  <si>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</si>
  <si>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</si>
  <si>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</si>
  <si>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</si>
  <si>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</si>
  <si>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</si>
  <si>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</si>
  <si>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</si>
  <si>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</si>
  <si>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</si>
  <si>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</si>
  <si>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</si>
  <si>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</si>
  <si>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</si>
  <si>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</si>
  <si>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</si>
  <si>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</si>
  <si>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</si>
  <si>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</si>
  <si>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</si>
  <si>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</si>
  <si>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</si>
  <si>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</si>
  <si>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</si>
  <si>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</si>
  <si>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</si>
  <si>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</si>
  <si>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</si>
  <si>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</si>
  <si>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</si>
  <si>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</si>
  <si>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</si>
  <si>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</si>
  <si>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</si>
  <si>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</si>
  <si>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</si>
  <si>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</si>
  <si>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</si>
  <si>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</si>
  <si>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</si>
  <si>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</si>
  <si>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</si>
  <si>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</si>
  <si>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</si>
  <si>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</si>
  <si>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</si>
  <si>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</si>
  <si>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</si>
  <si>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</si>
  <si>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</si>
  <si>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</si>
  <si>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</si>
  <si>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</si>
  <si>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</si>
  <si>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</si>
  <si>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</si>
  <si>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</si>
  <si>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</si>
  <si>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</si>
  <si>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</si>
  <si>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</si>
  <si>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</si>
  <si>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</si>
  <si>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</si>
  <si>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</si>
  <si>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</si>
  <si>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</si>
  <si>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</si>
  <si>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</si>
  <si>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</si>
  <si>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</si>
  <si>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</si>
  <si>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</si>
  <si>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</si>
  <si>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</si>
  <si>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</si>
  <si>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</si>
  <si>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</si>
  <si>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</si>
  <si>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</si>
  <si>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</si>
  <si>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</si>
  <si>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</si>
  <si>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</si>
  <si>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</si>
  <si>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</si>
  <si>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</si>
  <si>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</si>
  <si>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</si>
  <si>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</si>
  <si>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</si>
  <si>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</si>
  <si>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</si>
  <si>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</si>
  <si>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</si>
  <si>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</si>
  <si>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</si>
  <si>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</si>
  <si>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</si>
  <si>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</si>
  <si>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</si>
  <si>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</si>
  <si>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</si>
  <si>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</si>
  <si>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</si>
  <si>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</si>
  <si>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</si>
  <si>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</si>
  <si>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</si>
  <si>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</si>
  <si>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</si>
  <si>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</si>
  <si>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</si>
  <si>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</si>
  <si>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</si>
  <si>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</si>
  <si>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</si>
  <si>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</si>
  <si>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</si>
  <si>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</si>
  <si>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</si>
  <si>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</si>
  <si>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</si>
  <si>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</si>
  <si>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</si>
  <si>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</si>
  <si>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</si>
  <si>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</si>
  <si>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</si>
  <si>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</si>
  <si>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</si>
  <si>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</si>
  <si>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</si>
  <si>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</si>
  <si>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</si>
  <si>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</si>
  <si>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</si>
  <si>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</si>
  <si>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</si>
  <si>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</si>
  <si>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</si>
  <si>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</si>
  <si>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</si>
  <si>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</si>
  <si>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</si>
  <si>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</si>
  <si>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</si>
  <si>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</si>
  <si>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</si>
  <si>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</si>
  <si>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</si>
  <si>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</si>
  <si>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</si>
  <si>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</si>
  <si>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</si>
  <si>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</si>
  <si>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</si>
  <si>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</si>
  <si>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</si>
  <si>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</si>
  <si>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</si>
  <si>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</si>
  <si>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</si>
  <si>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</si>
  <si>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</si>
  <si>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</si>
  <si>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</si>
  <si>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</si>
  <si>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</si>
  <si>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</si>
  <si>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</si>
  <si>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</si>
  <si>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</si>
  <si>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</si>
  <si>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</si>
  <si>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</si>
  <si>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</si>
  <si>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</si>
  <si>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</si>
  <si>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</si>
  <si>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</si>
  <si>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</si>
  <si>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</si>
  <si>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</si>
  <si>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</si>
  <si>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</si>
  <si>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</si>
  <si>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</si>
  <si>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</si>
  <si>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</si>
  <si>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</si>
  <si>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</si>
  <si>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</si>
  <si>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</si>
  <si>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</si>
  <si>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</si>
  <si>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</si>
  <si>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</si>
  <si>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</si>
  <si>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</si>
  <si>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</si>
  <si>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</si>
  <si>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</si>
  <si>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</si>
  <si>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</si>
  <si>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</si>
  <si>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</si>
  <si>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</si>
  <si>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</si>
  <si>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</si>
  <si>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</si>
  <si>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</si>
  <si>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</si>
  <si>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</si>
  <si>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</si>
  <si>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</si>
  <si>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</si>
  <si>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</si>
  <si>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</si>
  <si>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</si>
  <si>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</si>
  <si>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</si>
  <si>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</si>
  <si>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</si>
  <si>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</si>
  <si>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</si>
  <si>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</si>
  <si>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</si>
  <si>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</si>
  <si>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</si>
  <si>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</si>
  <si>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</si>
  <si>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</si>
  <si>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</si>
  <si>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</si>
  <si>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</si>
  <si>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</si>
  <si>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</si>
  <si>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</si>
  <si>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</si>
  <si>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</si>
  <si>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</si>
  <si>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</si>
  <si>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</si>
  <si>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</si>
  <si>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</si>
  <si>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</si>
  <si>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</si>
  <si>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</si>
  <si>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</si>
  <si>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</si>
  <si>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</si>
  <si>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</si>
  <si>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</si>
  <si>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</si>
  <si>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</si>
  <si>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</si>
  <si>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</si>
  <si>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</si>
  <si>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</si>
  <si>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</si>
  <si>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</si>
  <si>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</si>
  <si>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</si>
  <si>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</si>
  <si>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</si>
  <si>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</si>
  <si>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</si>
  <si>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</si>
  <si>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</si>
  <si>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</si>
  <si>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</si>
  <si>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</si>
  <si>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</si>
  <si>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</si>
  <si>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</si>
  <si>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</si>
  <si>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</si>
  <si>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</si>
  <si>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</si>
  <si>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</si>
  <si>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</si>
  <si>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</si>
  <si>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</si>
  <si>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</si>
  <si>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</si>
  <si>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</si>
  <si>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</si>
  <si>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</si>
  <si>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</si>
  <si>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</si>
  <si>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</si>
  <si>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</si>
  <si>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</si>
  <si>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</si>
  <si>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</si>
  <si>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</si>
  <si>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</si>
  <si>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</si>
  <si>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</si>
  <si>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</si>
  <si>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</si>
  <si>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</si>
  <si>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</si>
  <si>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</si>
  <si>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</si>
  <si>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</si>
  <si>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</si>
  <si>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</si>
  <si>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</si>
  <si>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</si>
  <si>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</si>
  <si>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</si>
  <si>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</si>
  <si>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</si>
  <si>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</si>
  <si>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</si>
  <si>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</si>
  <si>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</si>
  <si>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</si>
  <si>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</si>
  <si>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</si>
  <si>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</si>
  <si>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</si>
  <si>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</si>
  <si>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</si>
  <si>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</si>
  <si>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</si>
  <si>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</si>
  <si>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</si>
  <si>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</si>
  <si>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</si>
  <si>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</si>
  <si>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</si>
  <si>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</si>
  <si>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</si>
  <si>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</si>
  <si>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</si>
  <si>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</si>
  <si>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</si>
  <si>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</si>
  <si>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</si>
  <si>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</si>
  <si>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</si>
  <si>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</si>
  <si>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</si>
  <si>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</si>
  <si>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</si>
  <si>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</si>
  <si>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</si>
  <si>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</si>
  <si>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</si>
  <si>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</si>
  <si>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</si>
  <si>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</si>
  <si>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</si>
  <si>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</si>
  <si>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</si>
  <si>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</si>
  <si>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</si>
  <si>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</si>
  <si>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</si>
  <si>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</si>
  <si>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</si>
  <si>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</si>
  <si>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</si>
  <si>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</si>
  <si>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</si>
  <si>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</si>
  <si>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</si>
  <si>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</si>
  <si>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</si>
  <si>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</si>
  <si>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</si>
  <si>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</si>
  <si>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</si>
  <si>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</si>
  <si>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</si>
  <si>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</si>
  <si>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</si>
  <si>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</si>
  <si>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</si>
  <si>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</si>
  <si>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</si>
  <si>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</si>
  <si>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</si>
  <si>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</si>
  <si>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</si>
  <si>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</si>
  <si>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</si>
  <si>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</si>
  <si>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</si>
  <si>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</si>
  <si>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</si>
  <si>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</si>
  <si>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</si>
  <si>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</si>
  <si>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</si>
  <si>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</si>
  <si>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</si>
  <si>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</si>
  <si>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</si>
  <si>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</si>
  <si>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</si>
  <si>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</si>
  <si>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</si>
  <si>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</si>
  <si>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</si>
  <si>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</si>
  <si>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</si>
  <si>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</si>
  <si>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</si>
  <si>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</si>
  <si>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</si>
  <si>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</si>
  <si>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</si>
  <si>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</si>
  <si>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</si>
  <si>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</si>
  <si>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</si>
  <si>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</si>
  <si>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</si>
  <si>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</si>
  <si>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</si>
  <si>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</si>
  <si>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</si>
  <si>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</si>
  <si>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</si>
  <si>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</si>
  <si>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</si>
  <si>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</si>
  <si>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</si>
  <si>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</si>
  <si>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</si>
  <si>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</si>
  <si>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</si>
  <si>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</si>
  <si>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</si>
  <si>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</si>
  <si>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</si>
  <si>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</si>
  <si>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</si>
  <si>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</si>
  <si>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</si>
  <si>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</si>
  <si>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</si>
  <si>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</si>
  <si>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</si>
  <si>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</si>
  <si>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</si>
  <si>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</si>
  <si>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</si>
  <si>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</si>
  <si>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</si>
  <si>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</si>
  <si>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</si>
  <si>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</si>
  <si>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</si>
  <si>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</si>
  <si>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</si>
  <si>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</si>
  <si>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</si>
  <si>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</si>
  <si>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</si>
  <si>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</si>
  <si>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</si>
  <si>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</si>
  <si>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</si>
  <si>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</si>
  <si>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</si>
  <si>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</si>
  <si>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</si>
  <si>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</si>
  <si>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</si>
  <si>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</si>
  <si>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</si>
  <si>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</si>
  <si>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</si>
  <si>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</si>
  <si>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</si>
  <si>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</si>
  <si>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</si>
  <si>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</si>
  <si>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</si>
  <si>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</si>
  <si>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</si>
  <si>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</si>
  <si>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</si>
  <si>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</si>
  <si>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</si>
  <si>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</si>
  <si>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</si>
  <si>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</si>
  <si>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</si>
  <si>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</si>
  <si>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</si>
  <si>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</si>
  <si>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</si>
  <si>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</si>
  <si>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</si>
  <si>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</si>
  <si>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</si>
  <si>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</si>
  <si>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</si>
  <si>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</si>
  <si>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</si>
  <si>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</si>
  <si>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</si>
  <si>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</si>
  <si>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</si>
  <si>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</si>
  <si>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</si>
  <si>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</si>
  <si>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</si>
  <si>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</si>
  <si>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</si>
  <si>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</si>
  <si>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</si>
  <si>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</si>
  <si>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</si>
  <si>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</si>
  <si>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</si>
  <si>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</si>
  <si>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</si>
  <si>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</si>
  <si>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</si>
  <si>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</si>
  <si>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</si>
  <si>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</si>
  <si>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</si>
  <si>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</si>
  <si>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</si>
  <si>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</si>
  <si>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</si>
  <si>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</si>
  <si>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</si>
  <si>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</si>
  <si>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</si>
  <si>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</si>
  <si>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</si>
  <si>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</si>
  <si>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</si>
  <si>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</si>
  <si>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</si>
  <si>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</si>
  <si>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</si>
  <si>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</si>
  <si>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</si>
  <si>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</si>
  <si>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</si>
  <si>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</si>
  <si>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</si>
  <si>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</si>
  <si>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</si>
  <si>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</si>
  <si>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</si>
  <si>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</si>
  <si>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</si>
  <si>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</si>
  <si>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</si>
  <si>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</si>
  <si>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</si>
  <si>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</si>
  <si>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</si>
  <si>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</si>
  <si>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</si>
  <si>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</si>
  <si>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</si>
  <si>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</si>
  <si>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</si>
  <si>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</si>
  <si>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</si>
  <si>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</si>
  <si>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</si>
  <si>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</si>
  <si>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</si>
  <si>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</si>
  <si>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</si>
  <si>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</si>
  <si>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</si>
  <si>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</si>
  <si>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</si>
  <si>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</si>
  <si>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</si>
  <si>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</si>
  <si>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</si>
  <si>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</si>
  <si>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</si>
  <si>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</si>
  <si>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</si>
  <si>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</si>
  <si>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</si>
  <si>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</si>
  <si>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</si>
  <si>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</si>
  <si>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</si>
  <si>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</si>
  <si>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</si>
  <si>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</si>
  <si>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</si>
  <si>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</si>
  <si>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</si>
  <si>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</si>
  <si>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</si>
  <si>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</si>
  <si>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</si>
  <si>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</si>
  <si>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</si>
  <si>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</si>
  <si>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</si>
  <si>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</si>
  <si>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</si>
  <si>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</si>
  <si>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</si>
  <si>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</si>
  <si>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</si>
  <si>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</si>
  <si>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</si>
  <si>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</si>
  <si>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</si>
  <si>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</si>
  <si>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</si>
  <si>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</si>
  <si>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</si>
  <si>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</si>
  <si>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</si>
  <si>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</si>
  <si>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</si>
  <si>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</si>
  <si>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</si>
  <si>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</si>
  <si>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</si>
  <si>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</si>
  <si>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</si>
  <si>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</si>
  <si>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</si>
  <si>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</si>
  <si>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</si>
  <si>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</si>
  <si>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</si>
  <si>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</si>
  <si>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</si>
  <si>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</si>
  <si>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</si>
  <si>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</si>
  <si>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</si>
  <si>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</si>
  <si>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</si>
  <si>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</si>
  <si>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</si>
  <si>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</si>
  <si>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</si>
  <si>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</si>
  <si>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</si>
  <si>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</si>
  <si>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</si>
  <si>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</si>
  <si>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</si>
  <si>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</si>
  <si>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</si>
  <si>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</si>
  <si>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</si>
  <si>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</si>
  <si>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</si>
  <si>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</si>
  <si>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</si>
  <si>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</si>
  <si>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</si>
  <si>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</si>
  <si>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</si>
  <si>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</si>
  <si>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</si>
  <si>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</si>
  <si>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</si>
  <si>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</si>
  <si>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</si>
  <si>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</si>
  <si>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</si>
  <si>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</si>
  <si>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</si>
  <si>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</si>
  <si>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</si>
  <si>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</si>
  <si>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</si>
  <si>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</si>
  <si>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</si>
  <si>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</si>
  <si>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</si>
  <si>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</si>
  <si>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</si>
  <si>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</si>
  <si>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</si>
  <si>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</si>
  <si>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</si>
  <si>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</si>
  <si>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</si>
  <si>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</si>
  <si>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</si>
  <si>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</si>
  <si>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</si>
  <si>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</si>
  <si>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</si>
  <si>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</si>
  <si>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</si>
  <si>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</si>
  <si>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</si>
  <si>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</si>
  <si>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</si>
  <si>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</si>
  <si>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</si>
  <si>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</si>
  <si>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</si>
  <si>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</si>
  <si>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</si>
  <si>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</si>
  <si>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</si>
  <si>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</si>
  <si>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</si>
  <si>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</si>
  <si>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</si>
  <si>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</si>
  <si>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</si>
  <si>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</si>
  <si>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</si>
  <si>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</si>
  <si>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</si>
  <si>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</si>
  <si>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</si>
  <si>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</si>
  <si>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</si>
  <si>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</si>
  <si>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</si>
  <si>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</si>
  <si>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</si>
  <si>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</si>
  <si>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</si>
  <si>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</si>
  <si>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</si>
  <si>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</si>
  <si>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</si>
  <si>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</si>
  <si>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</si>
  <si>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</si>
  <si>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</si>
  <si>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</si>
  <si>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</si>
  <si>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</si>
  <si>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</si>
  <si>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</si>
  <si>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</si>
  <si>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</si>
  <si>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</si>
  <si>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</si>
  <si>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</si>
  <si>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</si>
  <si>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</si>
  <si>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</si>
  <si>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</si>
  <si>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</si>
  <si>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</si>
  <si>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</si>
  <si>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</si>
  <si>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</si>
  <si>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</si>
  <si>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</si>
  <si>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</si>
  <si>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</si>
  <si>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</si>
  <si>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</si>
  <si>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</si>
  <si>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</si>
  <si>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</si>
  <si>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</si>
  <si>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</si>
  <si>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</si>
  <si>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</si>
  <si>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</si>
  <si>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</si>
  <si>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</si>
  <si>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</si>
  <si>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</si>
  <si>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</si>
  <si>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</si>
  <si>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</si>
  <si>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</si>
  <si>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</si>
  <si>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</si>
  <si>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</si>
  <si>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</si>
  <si>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</si>
  <si>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</si>
  <si>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</si>
  <si>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</si>
  <si>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</si>
  <si>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</si>
  <si>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</si>
  <si>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</si>
  <si>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</si>
  <si>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</si>
  <si>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</si>
  <si>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</si>
  <si>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</si>
  <si>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</si>
  <si>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</si>
  <si>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</si>
  <si>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</si>
  <si>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</si>
  <si>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</si>
  <si>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</si>
  <si>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</si>
  <si>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</si>
  <si>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</si>
  <si>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</si>
  <si>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</si>
  <si>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</si>
  <si>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</si>
  <si>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</si>
  <si>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</si>
  <si>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</si>
  <si>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</si>
  <si>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</si>
  <si>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</si>
  <si>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</si>
  <si>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</si>
  <si>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</si>
  <si>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</si>
  <si>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</si>
  <si>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</si>
  <si>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</si>
  <si>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</si>
  <si>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</si>
  <si>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</si>
  <si>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</si>
  <si>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</si>
  <si>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</si>
  <si>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</si>
  <si>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</si>
  <si>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</si>
  <si>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</si>
  <si>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</si>
  <si>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</si>
  <si>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</si>
  <si>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</si>
  <si>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</si>
  <si>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</si>
  <si>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</si>
  <si>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</si>
  <si>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</si>
  <si>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</si>
  <si>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</si>
  <si>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</si>
  <si>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</si>
  <si>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</si>
  <si>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</si>
  <si>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</si>
  <si>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</si>
  <si>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</si>
  <si>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</si>
  <si>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</si>
  <si>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</si>
  <si>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</si>
  <si>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</si>
  <si>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</si>
  <si>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</si>
  <si>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</si>
  <si>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</si>
  <si>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</si>
  <si>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</si>
  <si>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</si>
  <si>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</si>
  <si>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</si>
  <si>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</si>
  <si>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</si>
  <si>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</si>
  <si>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</si>
  <si>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</si>
  <si>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</si>
  <si>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</si>
  <si>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</si>
  <si>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</si>
  <si>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</si>
  <si>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</si>
  <si>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</si>
  <si>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</si>
  <si>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</si>
  <si>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</si>
  <si>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</si>
  <si>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</si>
  <si>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</si>
  <si>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</si>
  <si>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</si>
  <si>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</si>
  <si>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</si>
  <si>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</si>
  <si>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</si>
  <si>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</si>
  <si>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</si>
  <si>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</si>
  <si>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</si>
  <si>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</si>
  <si>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</si>
  <si>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</si>
  <si>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</si>
  <si>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</si>
  <si>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</si>
  <si>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</si>
  <si>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</si>
  <si>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</si>
  <si>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</si>
  <si>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</si>
  <si>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</si>
  <si>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</si>
  <si>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</si>
  <si>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</si>
  <si>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</si>
  <si>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</si>
  <si>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</si>
  <si>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</si>
  <si>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</si>
  <si>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</si>
  <si>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</si>
  <si>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</si>
  <si>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</si>
  <si>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</si>
  <si>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</si>
  <si>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</si>
  <si>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</si>
  <si>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</si>
  <si>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</si>
  <si>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</si>
  <si>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</si>
  <si>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</si>
  <si>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</si>
  <si>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</si>
  <si>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</si>
  <si>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</si>
  <si>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</si>
  <si>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</si>
  <si>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</si>
  <si>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</si>
  <si>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</si>
  <si>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</si>
  <si>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</si>
  <si>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</si>
  <si>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</si>
  <si>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</si>
  <si>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</si>
  <si>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</si>
  <si>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</si>
  <si>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</si>
  <si>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</si>
  <si>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</si>
  <si>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</si>
  <si>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</si>
  <si>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</si>
  <si>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</si>
  <si>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</si>
  <si>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</si>
  <si>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</si>
  <si>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</si>
  <si>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</si>
  <si>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</si>
  <si>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</si>
  <si>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</si>
  <si>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</si>
  <si>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</si>
  <si>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</si>
  <si>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</si>
  <si>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</si>
  <si>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</si>
  <si>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</si>
  <si>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</si>
  <si>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</si>
  <si>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</si>
  <si>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</si>
  <si>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</si>
  <si>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</si>
  <si>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</si>
  <si>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</si>
  <si>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</si>
  <si>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</si>
  <si>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</si>
  <si>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</si>
  <si>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</si>
  <si>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</si>
  <si>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</si>
  <si>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</si>
  <si>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</si>
  <si>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</si>
  <si>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</si>
  <si>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</si>
  <si>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</si>
  <si>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</si>
  <si>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</si>
  <si>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</si>
  <si>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</si>
  <si>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</si>
  <si>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</si>
  <si>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</si>
  <si>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</si>
  <si>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</si>
  <si>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</si>
  <si>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</si>
  <si>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</si>
  <si>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</si>
  <si>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</si>
  <si>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</si>
  <si>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</si>
  <si>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</si>
  <si>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</si>
  <si>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</si>
  <si>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</si>
  <si>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</si>
  <si>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</si>
  <si>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</si>
  <si>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</si>
  <si>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</si>
  <si>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</si>
  <si>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</si>
  <si>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</si>
  <si>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</si>
  <si>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</si>
  <si>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</si>
  <si>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</si>
  <si>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</si>
  <si>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</si>
  <si>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</si>
  <si>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</si>
  <si>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</si>
  <si>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</si>
  <si>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</si>
  <si>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</si>
  <si>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</si>
  <si>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</si>
  <si>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</si>
  <si>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</si>
  <si>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</si>
  <si>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</si>
  <si>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</si>
  <si>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</si>
  <si>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</si>
  <si>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</si>
  <si>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</si>
  <si>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</si>
  <si>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</si>
  <si>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</si>
  <si>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</si>
  <si>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</si>
  <si>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</si>
  <si>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</si>
  <si>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</si>
  <si>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</si>
  <si>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</si>
  <si>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</si>
  <si>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</si>
  <si>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</si>
  <si>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</si>
  <si>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</si>
  <si>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</si>
  <si>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</si>
  <si>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</si>
  <si>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</si>
  <si>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</si>
  <si>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</si>
  <si>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</si>
  <si>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</si>
  <si>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</si>
  <si>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</si>
  <si>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</si>
  <si>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</si>
  <si>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</si>
  <si>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</si>
  <si>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</si>
  <si>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</si>
  <si>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</si>
  <si>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</si>
  <si>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</si>
  <si>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</si>
  <si>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</si>
  <si>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</si>
  <si>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</si>
  <si>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</si>
  <si>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</si>
  <si>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</si>
  <si>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</si>
  <si>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</si>
  <si>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</si>
  <si>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</si>
  <si>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</si>
  <si>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</si>
  <si>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</si>
  <si>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</si>
  <si>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</si>
  <si>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</si>
  <si>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</si>
  <si>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</si>
  <si>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</si>
  <si>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</si>
  <si>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</si>
  <si>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</si>
  <si>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</si>
  <si>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</si>
  <si>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</si>
  <si>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</si>
  <si>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</si>
  <si>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</si>
  <si>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</si>
  <si>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</si>
  <si>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</si>
  <si>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</si>
  <si>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</si>
  <si>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</si>
  <si>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</si>
  <si>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</si>
  <si>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</si>
  <si>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</si>
  <si>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</si>
  <si>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</si>
  <si>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</si>
  <si>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</si>
  <si>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</si>
  <si>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</si>
  <si>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</si>
  <si>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</si>
  <si>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</si>
  <si>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</si>
  <si>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</si>
  <si>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</si>
  <si>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</si>
  <si>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</si>
  <si>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</si>
  <si>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</si>
  <si>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</si>
  <si>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</si>
  <si>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</si>
  <si>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</si>
  <si>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</si>
  <si>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</si>
  <si>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</si>
  <si>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</si>
  <si>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</si>
  <si>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</si>
  <si>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</si>
  <si>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</si>
  <si>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</si>
  <si>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</si>
  <si>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</si>
  <si>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</si>
  <si>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</si>
  <si>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</si>
  <si>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</si>
  <si>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</si>
  <si>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</si>
  <si>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</si>
  <si>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</si>
  <si>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</si>
  <si>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</si>
  <si>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</si>
  <si>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</si>
  <si>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</si>
  <si>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</si>
  <si>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</si>
  <si>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</si>
  <si>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</si>
  <si>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</si>
  <si>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</si>
  <si>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</si>
  <si>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</si>
  <si>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</si>
  <si>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</si>
  <si>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</si>
  <si>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</si>
  <si>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</si>
  <si>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</si>
  <si>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</si>
  <si>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</si>
  <si>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</si>
  <si>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</si>
  <si>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</si>
  <si>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</si>
  <si>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</si>
  <si>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</si>
  <si>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</si>
  <si>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</si>
  <si>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</si>
  <si>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</si>
  <si>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</si>
  <si>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</si>
  <si>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</si>
  <si>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</si>
  <si>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</si>
  <si>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</si>
  <si>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</si>
  <si>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</si>
  <si>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</si>
  <si>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</si>
  <si>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</si>
  <si>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</si>
  <si>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</si>
  <si>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</si>
  <si>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</si>
  <si>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</si>
  <si>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</si>
  <si>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</si>
  <si>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</si>
  <si>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</si>
  <si>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</si>
  <si>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</si>
  <si>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</si>
  <si>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</si>
  <si>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</si>
  <si>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</si>
  <si>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</si>
  <si>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</si>
  <si>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</si>
  <si>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</si>
  <si>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</si>
  <si>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</si>
  <si>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</si>
  <si>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</si>
  <si>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</si>
  <si>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</si>
  <si>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</si>
  <si>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</si>
  <si>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</si>
  <si>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</si>
  <si>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</si>
  <si>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</si>
  <si>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</si>
  <si>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</si>
  <si>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</si>
  <si>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</si>
  <si>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</si>
  <si>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</si>
  <si>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</si>
  <si>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</si>
  <si>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</si>
  <si>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</si>
  <si>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</si>
  <si>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</si>
  <si>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</si>
  <si>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</si>
  <si>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</si>
  <si>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</si>
  <si>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</si>
  <si>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</si>
  <si>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</si>
  <si>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</si>
  <si>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</si>
  <si>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</si>
  <si>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</si>
  <si>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</si>
  <si>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</si>
  <si>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</si>
  <si>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</si>
  <si>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</si>
  <si>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</si>
  <si>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</si>
  <si>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</si>
  <si>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</si>
  <si>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</si>
  <si>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</si>
  <si>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</si>
  <si>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</si>
  <si>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</si>
  <si>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</si>
  <si>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</si>
  <si>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</si>
  <si>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</si>
  <si>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</si>
  <si>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</si>
  <si>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</si>
  <si>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</si>
  <si>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</si>
  <si>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</si>
  <si>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</si>
  <si>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</si>
  <si>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</si>
  <si>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</si>
  <si>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</si>
  <si>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</si>
  <si>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</si>
  <si>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</si>
  <si>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</si>
  <si>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</si>
  <si>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</si>
  <si>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</si>
  <si>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</si>
  <si>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</si>
  <si>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</si>
  <si>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</si>
  <si>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</si>
  <si>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</si>
  <si>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</si>
  <si>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</si>
  <si>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</si>
  <si>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</si>
  <si>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</si>
  <si>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</si>
  <si>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</si>
  <si>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</si>
  <si>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</si>
  <si>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</si>
  <si>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</si>
  <si>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</si>
  <si>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</si>
  <si>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</si>
  <si>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</si>
  <si>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</si>
  <si>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</si>
  <si>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</si>
  <si>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</si>
  <si>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</si>
  <si>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</si>
  <si>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</si>
  <si>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</si>
  <si>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</si>
  <si>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</si>
  <si>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</si>
  <si>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</si>
  <si>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</si>
  <si>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</si>
  <si>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</si>
  <si>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</si>
  <si>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</si>
  <si>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</si>
  <si>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</si>
  <si>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</si>
  <si>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</si>
  <si>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</si>
  <si>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</si>
  <si>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</si>
  <si>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</si>
  <si>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</si>
  <si>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</si>
  <si>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</si>
  <si>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</si>
  <si>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</si>
  <si>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</si>
  <si>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</si>
  <si>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</si>
  <si>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</si>
  <si>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</si>
  <si>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</si>
  <si>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</si>
  <si>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</si>
  <si>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</si>
  <si>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</si>
  <si>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</si>
  <si>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</si>
  <si>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</si>
  <si>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</si>
  <si>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</si>
  <si>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</si>
  <si>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</si>
  <si>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</si>
  <si>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</si>
  <si>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</si>
  <si>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</si>
  <si>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</si>
  <si>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</si>
  <si>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</si>
  <si>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</si>
  <si>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</si>
  <si>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</si>
  <si>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</si>
  <si>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</si>
  <si>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</si>
  <si>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</si>
  <si>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</si>
  <si>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</si>
  <si>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</si>
  <si>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</si>
  <si>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</si>
  <si>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</si>
  <si>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</si>
  <si>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</si>
  <si>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</si>
  <si>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</si>
  <si>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</si>
  <si>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</si>
  <si>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</si>
  <si>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</si>
  <si>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</si>
  <si>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</si>
  <si>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</si>
  <si>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</si>
  <si>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</si>
  <si>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</si>
  <si>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</si>
  <si>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</si>
  <si>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</si>
  <si>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</si>
  <si>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</si>
  <si>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</si>
  <si>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</si>
  <si>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</si>
  <si>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</si>
  <si>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</si>
  <si>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</si>
  <si>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</si>
  <si>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</si>
  <si>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</si>
  <si>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</si>
  <si>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</si>
  <si>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</si>
  <si>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</si>
  <si>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</si>
  <si>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</si>
  <si>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</si>
  <si>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</si>
  <si>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</si>
  <si>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</si>
  <si>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</si>
  <si>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</si>
  <si>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</si>
  <si>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</si>
  <si>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</si>
  <si>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</si>
  <si>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</si>
  <si>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</si>
  <si>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</si>
  <si>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</si>
  <si>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</si>
  <si>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</si>
  <si>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</si>
  <si>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</si>
  <si>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</si>
  <si>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</si>
  <si>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</si>
  <si>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</si>
  <si>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</si>
  <si>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</si>
  <si>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</si>
  <si>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</si>
  <si>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</si>
  <si>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</si>
  <si>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</si>
  <si>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</si>
  <si>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</si>
  <si>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</si>
  <si>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</si>
  <si>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</si>
  <si>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</si>
  <si>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</si>
  <si>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</si>
  <si>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</si>
  <si>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</si>
  <si>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</si>
  <si>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</si>
  <si>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</si>
  <si>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</si>
  <si>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</si>
  <si>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</si>
  <si>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</si>
  <si>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</si>
  <si>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</si>
  <si>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</si>
  <si>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</si>
  <si>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</si>
  <si>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</si>
  <si>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</si>
  <si>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</si>
  <si>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</si>
  <si>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</si>
  <si>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</si>
  <si>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</si>
  <si>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</si>
  <si>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</si>
  <si>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</si>
  <si>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</si>
  <si>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</si>
  <si>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</si>
  <si>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</si>
  <si>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</si>
  <si>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</si>
  <si>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</si>
  <si>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</si>
  <si>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</si>
  <si>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</si>
  <si>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</si>
  <si>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</si>
  <si>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</si>
  <si>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</si>
  <si>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</si>
  <si>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</si>
  <si>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</si>
  <si>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</si>
  <si>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</si>
  <si>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</si>
  <si>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</si>
  <si>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</si>
  <si>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</si>
  <si>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</si>
  <si>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</si>
  <si>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</si>
  <si>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</si>
  <si>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</si>
  <si>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</si>
  <si>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</si>
  <si>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</si>
  <si>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</si>
  <si>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</si>
  <si>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</si>
  <si>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</si>
  <si>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</si>
  <si>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</si>
  <si>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</si>
  <si>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</si>
  <si>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</si>
  <si>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</si>
  <si>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</si>
  <si>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</si>
  <si>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</si>
  <si>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</si>
  <si>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</si>
  <si>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</si>
  <si>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</si>
  <si>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</si>
  <si>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</si>
  <si>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</si>
  <si>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</si>
  <si>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</si>
  <si>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</si>
  <si>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</si>
  <si>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</si>
  <si>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</si>
  <si>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</si>
  <si>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</si>
  <si>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</si>
  <si>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</si>
  <si>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</si>
  <si>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</si>
  <si>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</si>
  <si>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</si>
  <si>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</si>
  <si>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</si>
  <si>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</si>
  <si>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</si>
  <si>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</si>
  <si>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</si>
  <si>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</si>
  <si>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</si>
  <si>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</si>
  <si>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</si>
  <si>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</si>
  <si>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</si>
  <si>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</si>
  <si>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</si>
  <si>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</si>
  <si>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</si>
  <si>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</si>
  <si>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</si>
  <si>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</si>
  <si>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</si>
  <si>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</si>
  <si>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</si>
  <si>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</si>
  <si>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</si>
  <si>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</si>
  <si>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</si>
  <si>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</si>
  <si>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</si>
  <si>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</si>
  <si>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</si>
  <si>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</si>
  <si>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</si>
  <si>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</si>
  <si>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</si>
  <si>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</si>
  <si>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</si>
  <si>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</si>
  <si>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</si>
  <si>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</si>
  <si>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</si>
  <si>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</si>
  <si>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</si>
  <si>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</si>
  <si>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</si>
  <si>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</si>
  <si>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</si>
  <si>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</si>
  <si>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</si>
  <si>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</si>
  <si>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</si>
  <si>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</si>
  <si>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</si>
  <si>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</si>
  <si>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</si>
  <si>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</si>
  <si>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</si>
  <si>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</si>
  <si>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</si>
  <si>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</si>
  <si>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</si>
  <si>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</si>
  <si>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</si>
  <si>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</si>
  <si>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</si>
  <si>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</si>
  <si>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</si>
  <si>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</si>
  <si>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</si>
  <si>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</si>
  <si>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</si>
  <si>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</si>
  <si>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</si>
  <si>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</si>
  <si>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</si>
  <si>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</si>
  <si>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</si>
  <si>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</si>
  <si>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</si>
  <si>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</si>
  <si>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</si>
  <si>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</si>
  <si>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</si>
  <si>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</si>
  <si>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</si>
  <si>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</si>
  <si>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</si>
  <si>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</si>
  <si>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</si>
  <si>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</si>
  <si>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</si>
  <si>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</si>
  <si>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</si>
  <si>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</si>
  <si>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</si>
  <si>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</si>
  <si>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</si>
  <si>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</si>
  <si>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</si>
  <si>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</si>
  <si>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</si>
  <si>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</si>
  <si>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</si>
  <si>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</si>
  <si>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</si>
  <si>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</si>
  <si>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</si>
  <si>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</si>
  <si>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</si>
  <si>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</si>
  <si>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</si>
  <si>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</si>
  <si>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</si>
  <si>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</si>
  <si>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</si>
  <si>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</si>
  <si>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</si>
  <si>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</si>
  <si>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</si>
  <si>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</si>
  <si>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</si>
  <si>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</si>
  <si>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</si>
  <si>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</si>
  <si>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</si>
  <si>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</si>
  <si>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</si>
  <si>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</si>
  <si>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</si>
  <si>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</si>
  <si>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</si>
  <si>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</si>
  <si>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</si>
  <si>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</si>
  <si>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</si>
  <si>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</si>
  <si>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</si>
  <si>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</si>
  <si>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</si>
  <si>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</si>
  <si>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</si>
  <si>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</si>
  <si>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</si>
  <si>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</si>
  <si>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</si>
  <si>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</si>
  <si>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</si>
  <si>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</si>
  <si>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</si>
  <si>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</si>
  <si>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</si>
  <si>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</si>
  <si>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</si>
  <si>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</si>
  <si>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</si>
  <si>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</si>
  <si>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</si>
  <si>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</si>
  <si>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</si>
  <si>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</si>
  <si>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</si>
  <si>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</si>
  <si>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</si>
  <si>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</si>
  <si>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</si>
  <si>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</si>
  <si>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</si>
  <si>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</si>
  <si>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</si>
  <si>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</si>
  <si>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</si>
  <si>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</si>
  <si>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</si>
  <si>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</si>
  <si>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</si>
  <si>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</si>
  <si>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</si>
  <si>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</si>
  <si>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</si>
  <si>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</si>
  <si>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</si>
  <si>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</si>
  <si>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</si>
  <si>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</si>
  <si>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</si>
  <si>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</si>
  <si>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</si>
  <si>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</si>
  <si>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</si>
  <si>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</si>
  <si>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</si>
  <si>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</si>
  <si>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</si>
  <si>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</si>
  <si>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</si>
  <si>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</si>
  <si>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</si>
  <si>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</si>
  <si>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</si>
  <si>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</si>
  <si>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</si>
  <si>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</si>
  <si>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</si>
  <si>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</si>
  <si>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</si>
  <si>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</si>
  <si>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</si>
  <si>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</si>
  <si>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</si>
  <si>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</si>
  <si>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</si>
  <si>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</si>
  <si>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</si>
  <si>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</si>
  <si>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</si>
  <si>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</si>
  <si>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</si>
  <si>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</si>
  <si>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</si>
  <si>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</si>
  <si>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</si>
  <si>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</si>
  <si>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</si>
  <si>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</si>
  <si>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</si>
  <si>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</si>
  <si>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</si>
  <si>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</si>
  <si>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</si>
  <si>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</si>
  <si>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</si>
  <si>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</si>
  <si>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</si>
  <si>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</si>
  <si>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</si>
  <si>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</si>
  <si>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</si>
  <si>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</si>
  <si>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</si>
  <si>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</si>
  <si>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</si>
  <si>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</si>
  <si>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</si>
  <si>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</si>
  <si>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</si>
  <si>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</si>
  <si>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</si>
  <si>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</si>
  <si>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</si>
  <si>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</si>
  <si>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</si>
  <si>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</si>
  <si>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</si>
  <si>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</si>
  <si>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</si>
  <si>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</si>
  <si>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</si>
  <si>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</si>
  <si>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</si>
  <si>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</si>
  <si>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</si>
  <si>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</si>
  <si>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</si>
  <si>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</si>
  <si>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</si>
  <si>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</si>
  <si>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</si>
  <si>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</si>
  <si>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</si>
  <si>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</si>
  <si>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</si>
  <si>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</si>
  <si>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</si>
  <si>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</si>
  <si>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</si>
  <si>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</si>
  <si>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</si>
  <si>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</si>
  <si>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</si>
  <si>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</si>
  <si>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</si>
  <si>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</si>
  <si>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</si>
  <si>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</si>
  <si>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</si>
  <si>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</si>
  <si>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</si>
  <si>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</si>
  <si>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</si>
  <si>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</si>
  <si>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</si>
  <si>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</si>
  <si>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</si>
  <si>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</si>
  <si>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</si>
  <si>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</si>
  <si>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</si>
  <si>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</si>
  <si>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</si>
  <si>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</si>
  <si>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</si>
  <si>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</si>
  <si>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</si>
  <si>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</si>
  <si>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</si>
  <si>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</si>
  <si>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</si>
  <si>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</si>
  <si>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</si>
  <si>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</si>
  <si>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</si>
  <si>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</si>
  <si>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</si>
  <si>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</si>
  <si>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</si>
  <si>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</si>
  <si>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</si>
  <si>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</si>
  <si>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</si>
  <si>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</si>
  <si>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</si>
  <si>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</si>
  <si>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</si>
  <si>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</si>
  <si>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</si>
  <si>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</si>
  <si>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</si>
  <si>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</si>
  <si>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</si>
  <si>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</si>
  <si>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</si>
  <si>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</si>
  <si>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</si>
  <si>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</si>
  <si>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</si>
  <si>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</si>
  <si>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</si>
  <si>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</si>
  <si>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</si>
  <si>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</si>
  <si>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</si>
  <si>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</si>
  <si>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</si>
  <si>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</si>
  <si>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</si>
  <si>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</si>
  <si>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</si>
  <si>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</si>
  <si>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</si>
  <si>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</si>
  <si>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</si>
  <si>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</si>
  <si>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</si>
  <si>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</si>
  <si>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</si>
  <si>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</si>
  <si>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</si>
  <si>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</si>
  <si>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</si>
  <si>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</si>
  <si>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</si>
  <si>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</si>
  <si>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</si>
  <si>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</si>
  <si>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</si>
  <si>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</si>
  <si>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</si>
  <si>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</si>
  <si>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</si>
  <si>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</si>
  <si>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</si>
  <si>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</si>
  <si>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</si>
  <si>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</si>
  <si>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</si>
  <si>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</si>
  <si>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</si>
  <si>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</si>
  <si>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</si>
  <si>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</si>
  <si>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</si>
  <si>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</si>
  <si>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</si>
  <si>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</si>
  <si>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</si>
  <si>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</si>
  <si>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</si>
  <si>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</si>
  <si>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</si>
  <si>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</si>
  <si>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</si>
  <si>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</si>
  <si>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</si>
  <si>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</si>
  <si>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</si>
  <si>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</si>
  <si>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</si>
  <si>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</si>
  <si>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</si>
  <si>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</si>
  <si>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</si>
  <si>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</si>
  <si>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</si>
  <si>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</si>
  <si>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</si>
  <si>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</si>
  <si>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</si>
  <si>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</si>
  <si>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</si>
  <si>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</si>
  <si>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</si>
  <si>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</si>
  <si>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</si>
  <si>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</si>
  <si>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</si>
  <si>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</si>
  <si>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</si>
  <si>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</si>
  <si>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</si>
  <si>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</si>
  <si>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</si>
  <si>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</si>
  <si>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</si>
  <si>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</si>
  <si>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</si>
  <si>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</si>
  <si>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</si>
  <si>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</si>
  <si>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</si>
  <si>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</si>
  <si>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</si>
  <si>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</si>
  <si>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</si>
  <si>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</si>
  <si>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</si>
  <si>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</si>
  <si>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</si>
  <si>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</si>
  <si>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</si>
  <si>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</si>
  <si>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</si>
  <si>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</si>
  <si>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</si>
  <si>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</si>
  <si>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</si>
  <si>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</si>
  <si>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</si>
  <si>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</si>
  <si>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</si>
  <si>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</si>
  <si>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</si>
  <si>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</si>
  <si>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</si>
  <si>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</si>
  <si>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</si>
  <si>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</si>
  <si>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</si>
  <si>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</si>
  <si>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</si>
  <si>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</si>
  <si>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</si>
  <si>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</si>
  <si>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</si>
  <si>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</si>
  <si>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</si>
  <si>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</si>
  <si>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</si>
  <si>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</si>
  <si>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</si>
  <si>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</si>
  <si>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</si>
  <si>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</si>
  <si>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</si>
  <si>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</si>
  <si>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</si>
  <si>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</si>
  <si>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</si>
  <si>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</si>
  <si>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</si>
  <si>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</si>
  <si>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</si>
  <si>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</si>
  <si>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</si>
  <si>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</si>
  <si>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</si>
  <si>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</si>
  <si>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</si>
  <si>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</si>
  <si>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</si>
  <si>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</si>
  <si>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</si>
  <si>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</si>
  <si>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</si>
  <si>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</si>
  <si>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</si>
  <si>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</si>
  <si>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</si>
  <si>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</si>
  <si>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</si>
  <si>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</si>
  <si>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</si>
  <si>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</si>
  <si>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</si>
  <si>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</si>
  <si>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</si>
  <si>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</si>
  <si>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</si>
  <si>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</si>
  <si>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</si>
  <si>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</si>
  <si>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</si>
  <si>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</si>
  <si>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</si>
  <si>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</si>
  <si>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</si>
  <si>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</si>
  <si>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</si>
  <si>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</si>
  <si>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</si>
  <si>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</si>
  <si>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</si>
  <si>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</si>
  <si>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</si>
  <si>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</si>
  <si>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</si>
  <si>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</si>
  <si>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</si>
  <si>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</si>
  <si>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</si>
  <si>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</si>
  <si>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</si>
  <si>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</si>
  <si>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</si>
  <si>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</si>
  <si>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</si>
  <si>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</si>
  <si>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</si>
  <si>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</si>
  <si>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</si>
  <si>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</si>
  <si>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</si>
  <si>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</si>
  <si>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</si>
  <si>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</si>
  <si>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</si>
  <si>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</si>
  <si>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</si>
  <si>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</si>
  <si>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</si>
  <si>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</si>
  <si>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</si>
  <si>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</si>
  <si>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</si>
  <si>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</si>
  <si>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</si>
  <si>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</si>
  <si>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</si>
  <si>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</si>
  <si>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</si>
  <si>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</si>
  <si>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</si>
  <si>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</si>
  <si>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</si>
  <si>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</si>
  <si>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</si>
  <si>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</si>
  <si>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</si>
  <si>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</si>
  <si>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</si>
  <si>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</si>
  <si>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</si>
  <si>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</si>
  <si>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</si>
  <si>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</si>
  <si>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</si>
  <si>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</si>
  <si>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</si>
  <si>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</si>
  <si>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</si>
  <si>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</si>
  <si>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</si>
  <si>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</si>
  <si>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</si>
  <si>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</si>
  <si>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</si>
  <si>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</si>
  <si>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</si>
  <si>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</si>
  <si>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</si>
  <si>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</si>
  <si>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</si>
  <si>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</si>
  <si>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</si>
  <si>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</si>
  <si>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</si>
  <si>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</si>
  <si>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</si>
  <si>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</si>
  <si>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</si>
  <si>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</si>
  <si>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</si>
  <si>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</si>
  <si>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</si>
  <si>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</si>
  <si>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</si>
  <si>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</si>
  <si>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</si>
  <si>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</si>
  <si>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</si>
  <si>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</si>
  <si>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</si>
  <si>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</si>
  <si>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</si>
  <si>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</si>
  <si>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</si>
  <si>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</si>
  <si>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</si>
  <si>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</si>
  <si>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</si>
  <si>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</si>
  <si>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</si>
  <si>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</si>
  <si>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</si>
  <si>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</si>
  <si>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</si>
  <si>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</si>
  <si>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</si>
  <si>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</si>
  <si>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</si>
  <si>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</si>
  <si>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</si>
  <si>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</si>
  <si>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</si>
  <si>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</si>
  <si>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</si>
  <si>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</si>
  <si>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</si>
  <si>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</si>
  <si>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</si>
  <si>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</si>
  <si>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</si>
  <si>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</si>
  <si>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</si>
  <si>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</si>
  <si>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</si>
  <si>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</si>
  <si>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</si>
  <si>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</si>
  <si>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</si>
  <si>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</si>
  <si>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</si>
  <si>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</si>
  <si>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</si>
  <si>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</si>
  <si>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</si>
  <si>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</si>
  <si>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</si>
  <si>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</si>
  <si>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</si>
  <si>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</si>
  <si>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</si>
  <si>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</si>
  <si>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</si>
  <si>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</si>
  <si>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</si>
  <si>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</si>
  <si>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</si>
  <si>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</si>
  <si>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</si>
  <si>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</si>
  <si>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</si>
  <si>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</si>
  <si>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</si>
  <si>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</si>
  <si>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</si>
  <si>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</si>
  <si>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</si>
  <si>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</si>
  <si>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</si>
  <si>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</si>
  <si>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</si>
  <si>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</si>
  <si>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</si>
  <si>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</si>
  <si>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</si>
  <si>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</si>
  <si>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</si>
  <si>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</si>
  <si>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</si>
  <si>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</si>
  <si>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</si>
  <si>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</si>
  <si>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</si>
  <si>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</si>
  <si>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</si>
  <si>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</si>
  <si>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</si>
  <si>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</si>
  <si>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</si>
  <si>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</si>
  <si>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</si>
  <si>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</si>
  <si>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</si>
  <si>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</si>
  <si>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</si>
  <si>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</si>
  <si>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</si>
  <si>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</si>
  <si>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</si>
  <si>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</si>
  <si>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</si>
  <si>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</si>
  <si>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</si>
  <si>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</si>
  <si>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</si>
  <si>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</si>
  <si>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</si>
  <si>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</si>
  <si>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</si>
  <si>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</si>
  <si>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</si>
  <si>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</si>
  <si>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</si>
  <si>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</si>
  <si>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</si>
  <si>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</si>
  <si>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</si>
  <si>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</si>
  <si>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</si>
  <si>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</si>
  <si>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</si>
  <si>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</si>
  <si>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</si>
  <si>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</si>
  <si>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</si>
  <si>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</si>
  <si>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</si>
  <si>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</si>
  <si>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</si>
  <si>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</si>
  <si>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</si>
  <si>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</si>
  <si>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</si>
  <si>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</si>
  <si>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</si>
  <si>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</si>
  <si>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</si>
  <si>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</si>
  <si>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</si>
  <si>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</si>
  <si>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</si>
  <si>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</si>
  <si>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</si>
  <si>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</si>
  <si>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</si>
  <si>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</si>
  <si>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</si>
  <si>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</si>
  <si>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</si>
  <si>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</si>
  <si>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</si>
  <si>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</si>
  <si>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</si>
  <si>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</si>
  <si>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</si>
  <si>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</si>
  <si>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</si>
  <si>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</si>
  <si>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</si>
  <si>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</si>
  <si>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</si>
  <si>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</si>
  <si>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</si>
  <si>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</si>
  <si>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</si>
  <si>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</si>
  <si>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</si>
  <si>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</si>
  <si>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</si>
  <si>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</si>
  <si>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</si>
  <si>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</si>
  <si>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</si>
  <si>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</si>
  <si>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</si>
  <si>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</si>
  <si>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</si>
  <si>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</si>
  <si>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</si>
  <si>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</si>
  <si>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</si>
  <si>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</si>
  <si>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</si>
  <si>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</si>
  <si>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</si>
  <si>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</si>
  <si>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</si>
  <si>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</si>
  <si>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</si>
  <si>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</si>
  <si>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</si>
  <si>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</si>
  <si>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</si>
  <si>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</si>
  <si>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</si>
  <si>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</si>
  <si>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</si>
  <si>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</si>
  <si>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</si>
  <si>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</si>
  <si>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</si>
  <si>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</si>
  <si>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</si>
  <si>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</si>
  <si>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</si>
  <si>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</si>
  <si>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</si>
  <si>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</si>
  <si>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</si>
  <si>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</si>
  <si>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</si>
  <si>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</si>
  <si>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</si>
  <si>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</si>
  <si>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</si>
  <si>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</si>
  <si>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</si>
  <si>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</si>
  <si>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</si>
  <si>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</si>
  <si>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</si>
  <si>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</si>
  <si>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</si>
  <si>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</si>
  <si>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</si>
  <si>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</si>
  <si>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</si>
  <si>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</si>
  <si>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</si>
  <si>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</si>
  <si>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</si>
  <si>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</si>
  <si>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</si>
  <si>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</si>
  <si>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</si>
  <si>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</si>
  <si>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</si>
  <si>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</si>
  <si>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</si>
  <si>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</si>
  <si>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</si>
  <si>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</si>
  <si>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</si>
  <si>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</si>
  <si>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</si>
  <si>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</si>
  <si>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</si>
  <si>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</si>
  <si>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</si>
  <si>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</si>
  <si>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</si>
  <si>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</si>
  <si>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</si>
  <si>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</si>
  <si>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</si>
  <si>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</si>
  <si>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</si>
  <si>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</si>
  <si>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</si>
  <si>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</si>
  <si>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</si>
  <si>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</si>
  <si>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</si>
  <si>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</si>
  <si>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</si>
  <si>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</si>
  <si>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</si>
  <si>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</si>
  <si>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</si>
  <si>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</si>
  <si>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</si>
  <si>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</si>
  <si>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</si>
  <si>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</si>
  <si>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</si>
  <si>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</si>
  <si>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</si>
  <si>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</si>
  <si>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</si>
  <si>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</si>
  <si>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</si>
  <si>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</si>
  <si>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</si>
  <si>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</si>
  <si>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</si>
  <si>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</si>
  <si>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</si>
  <si>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</si>
  <si>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</si>
  <si>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</si>
  <si>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</si>
  <si>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</si>
  <si>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</si>
  <si>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</si>
  <si>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</si>
  <si>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</si>
  <si>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</si>
  <si>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</si>
  <si>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</si>
  <si>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</si>
  <si>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</si>
  <si>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</si>
  <si>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</si>
  <si>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</si>
  <si>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</si>
  <si>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</si>
  <si>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</si>
  <si>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</si>
  <si>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</si>
  <si>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</si>
  <si>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</si>
  <si>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</si>
  <si>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</si>
  <si>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</si>
  <si>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</si>
  <si>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</si>
  <si>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</si>
  <si>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</si>
  <si>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</si>
  <si>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</si>
  <si>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</si>
  <si>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</si>
  <si>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</si>
  <si>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</si>
  <si>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</si>
  <si>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</si>
  <si>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</si>
  <si>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</si>
  <si>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</si>
  <si>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</si>
  <si>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</si>
  <si>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</si>
  <si>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</si>
  <si>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</si>
  <si>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</si>
  <si>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</si>
  <si>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</si>
  <si>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</si>
  <si>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</si>
  <si>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</si>
  <si>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</si>
  <si>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</si>
  <si>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</si>
  <si>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</si>
  <si>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</si>
  <si>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</si>
  <si>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</si>
  <si>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</si>
  <si>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</si>
  <si>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</si>
  <si>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</si>
  <si>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</si>
  <si>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</si>
  <si>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</si>
  <si>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</si>
  <si>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</si>
  <si>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</si>
  <si>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</si>
  <si>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</si>
  <si>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</si>
  <si>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</si>
  <si>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</si>
  <si>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</si>
  <si>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</si>
  <si>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</si>
  <si>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</si>
  <si>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</si>
  <si>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</si>
  <si>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</si>
  <si>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</si>
  <si>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</si>
  <si>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</si>
  <si>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</si>
  <si>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</si>
  <si>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</si>
  <si>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</si>
  <si>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</si>
  <si>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</si>
  <si>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</si>
  <si>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</si>
  <si>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</si>
  <si>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</si>
  <si>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</si>
  <si>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</si>
  <si>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</si>
  <si>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</si>
  <si>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</si>
  <si>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</si>
  <si>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</si>
  <si>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</si>
  <si>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</si>
  <si>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</si>
  <si>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</si>
  <si>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</si>
  <si>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</si>
  <si>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</si>
  <si>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</si>
  <si>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</si>
  <si>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</si>
  <si>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</si>
  <si>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</si>
  <si>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</si>
  <si>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</si>
  <si>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</si>
  <si>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</si>
  <si>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</si>
  <si>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</si>
  <si>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</si>
  <si>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</si>
  <si>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</si>
  <si>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</si>
  <si>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</si>
  <si>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</si>
  <si>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</si>
  <si>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</si>
  <si>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</si>
  <si>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</si>
  <si>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</si>
  <si>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</si>
  <si>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</si>
  <si>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</si>
  <si>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</si>
  <si>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</si>
  <si>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</si>
  <si>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</si>
  <si>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</si>
  <si>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</si>
  <si>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</si>
  <si>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</si>
  <si>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</si>
  <si>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</si>
  <si>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</si>
  <si>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</si>
  <si>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</si>
  <si>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</si>
  <si>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</si>
  <si>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</si>
  <si>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</si>
  <si>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</si>
  <si>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</si>
  <si>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</si>
  <si>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</si>
  <si>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</si>
  <si>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</si>
  <si>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</si>
  <si>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</si>
  <si>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</si>
  <si>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</si>
  <si>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</si>
  <si>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</si>
  <si>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</si>
  <si>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</si>
  <si>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</si>
  <si>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</si>
  <si>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</si>
  <si>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</si>
  <si>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</si>
  <si>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</si>
  <si>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</si>
  <si>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</si>
  <si>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</si>
  <si>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</si>
  <si>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</si>
  <si>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</si>
  <si>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</si>
  <si>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</si>
  <si>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</si>
  <si>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</si>
  <si>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</si>
  <si>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</si>
  <si>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</si>
  <si>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</si>
  <si>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</si>
  <si>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</si>
  <si>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</si>
  <si>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</si>
  <si>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</si>
  <si>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</si>
  <si>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</si>
  <si>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</si>
  <si>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</si>
  <si>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</si>
  <si>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</si>
  <si>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</si>
  <si>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</si>
  <si>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</si>
  <si>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</si>
  <si>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</si>
  <si>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</si>
  <si>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</si>
  <si>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</si>
  <si>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</si>
  <si>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</si>
  <si>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</si>
  <si>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</si>
  <si>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</si>
  <si>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</si>
  <si>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</si>
  <si>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</si>
  <si>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</si>
  <si>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</si>
  <si>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</si>
  <si>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</si>
  <si>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</si>
  <si>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</si>
  <si>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</si>
  <si>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</si>
  <si>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</si>
  <si>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</si>
  <si>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</si>
  <si>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</si>
  <si>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</si>
  <si>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</si>
  <si>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</si>
  <si>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</si>
  <si>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</si>
  <si>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</si>
  <si>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</si>
  <si>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</si>
  <si>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</si>
  <si>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</si>
  <si>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</si>
  <si>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</si>
  <si>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</si>
  <si>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</si>
  <si>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</si>
  <si>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</si>
  <si>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</si>
  <si>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</si>
  <si>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</si>
  <si>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</si>
  <si>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</si>
  <si>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</si>
  <si>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</si>
  <si>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</si>
  <si>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</si>
  <si>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</si>
  <si>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</si>
  <si>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</si>
  <si>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</si>
  <si>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</si>
  <si>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</si>
  <si>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</si>
  <si>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</si>
  <si>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</si>
  <si>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</si>
  <si>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</si>
  <si>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</si>
  <si>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</si>
  <si>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</si>
  <si>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</si>
  <si>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</si>
  <si>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</si>
  <si>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</si>
  <si>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</si>
  <si>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</si>
  <si>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</si>
  <si>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</si>
  <si>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</si>
  <si>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</si>
  <si>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</si>
  <si>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</si>
  <si>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</si>
  <si>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</si>
  <si>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</si>
  <si>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</si>
  <si>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</si>
  <si>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</si>
  <si>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</si>
  <si>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</si>
  <si>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</si>
  <si>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</si>
  <si>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</si>
  <si>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</si>
  <si>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</si>
  <si>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</si>
  <si>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</si>
  <si>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</si>
  <si>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</si>
  <si>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</si>
  <si>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</si>
  <si>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</si>
  <si>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</si>
  <si>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</si>
  <si>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</si>
  <si>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</si>
  <si>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</si>
  <si>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</si>
  <si>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</si>
  <si>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</si>
  <si>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</si>
  <si>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</si>
  <si>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</si>
  <si>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</si>
  <si>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</si>
  <si>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</si>
  <si>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</si>
  <si>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</si>
  <si>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</si>
  <si>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</si>
  <si>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</si>
  <si>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</si>
  <si>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</si>
  <si>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</si>
  <si>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</si>
  <si>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</si>
  <si>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</si>
  <si>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</si>
  <si>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</si>
  <si>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</si>
  <si>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</si>
  <si>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</si>
  <si>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</si>
  <si>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</si>
  <si>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</si>
  <si>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</si>
  <si>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</si>
  <si>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</si>
  <si>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</si>
  <si>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</si>
  <si>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</si>
  <si>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</si>
  <si>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</si>
  <si>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</si>
  <si>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</si>
  <si>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</si>
  <si>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</si>
  <si>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</si>
  <si>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</si>
  <si>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</si>
  <si>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</si>
  <si>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</si>
  <si>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</si>
  <si>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</si>
  <si>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</si>
  <si>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</si>
  <si>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</si>
  <si>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</si>
  <si>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</si>
  <si>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</si>
  <si>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</si>
  <si>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</si>
  <si>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</si>
  <si>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</si>
  <si>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</si>
  <si>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</si>
  <si>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</si>
  <si>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</si>
  <si>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</si>
  <si>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</si>
  <si>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</si>
  <si>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</si>
  <si>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</si>
  <si>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</si>
  <si>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</si>
  <si>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</si>
  <si>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</si>
  <si>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</si>
  <si>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</si>
  <si>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</si>
  <si>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</si>
  <si>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</si>
  <si>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</si>
  <si>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</si>
  <si>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</si>
  <si>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</si>
  <si>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</si>
  <si>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</si>
  <si>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</si>
  <si>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</si>
  <si>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</si>
  <si>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</si>
  <si>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</si>
  <si>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</si>
  <si>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</si>
  <si>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</si>
  <si>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</si>
  <si>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</si>
  <si>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</si>
  <si>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</si>
  <si>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</si>
  <si>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</si>
  <si>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</si>
  <si>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</si>
  <si>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</si>
  <si>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</si>
  <si>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</si>
  <si>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</si>
  <si>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</si>
  <si>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</si>
  <si>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</si>
  <si>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</si>
  <si>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</si>
  <si>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</si>
  <si>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</si>
  <si>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</si>
  <si>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</si>
  <si>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</si>
  <si>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</si>
  <si>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</si>
  <si>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</si>
  <si>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</si>
  <si>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</si>
  <si>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</si>
  <si>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</si>
  <si>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</si>
  <si>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</si>
  <si>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</si>
  <si>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</si>
  <si>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</si>
  <si>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</si>
  <si>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</si>
  <si>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</si>
  <si>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</si>
  <si>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</si>
  <si>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</si>
  <si>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</si>
  <si>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</si>
  <si>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</si>
  <si>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</si>
  <si>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</si>
  <si>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</si>
  <si>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</si>
  <si>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</si>
  <si>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</si>
  <si>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</si>
  <si>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</si>
  <si>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</si>
  <si>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</si>
  <si>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</si>
  <si>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</si>
  <si>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</si>
  <si>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</si>
  <si>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</si>
  <si>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</si>
  <si>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</si>
  <si>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</si>
  <si>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</si>
  <si>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</si>
  <si>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</si>
  <si>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</si>
  <si>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</si>
  <si>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</si>
  <si>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</si>
  <si>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</si>
  <si>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</si>
  <si>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</si>
  <si>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</si>
  <si>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</si>
  <si>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</si>
  <si>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</si>
  <si>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</si>
  <si>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</si>
  <si>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</si>
  <si>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</si>
  <si>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</si>
  <si>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</si>
  <si>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</si>
  <si>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</si>
  <si>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</si>
  <si>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</si>
  <si>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</si>
  <si>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</si>
  <si>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</si>
  <si>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</si>
  <si>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</si>
  <si>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</si>
  <si>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</si>
  <si>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</si>
  <si>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</si>
  <si>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</si>
  <si>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</si>
  <si>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</si>
  <si>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</si>
  <si>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</si>
  <si>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</si>
  <si>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</si>
  <si>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</si>
  <si>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</si>
  <si>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</si>
  <si>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</si>
  <si>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</si>
  <si>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</si>
  <si>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</si>
  <si>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</si>
  <si>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</si>
  <si>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</si>
  <si>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</si>
  <si>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</si>
  <si>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</si>
  <si>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</si>
  <si>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</si>
  <si>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</si>
  <si>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</si>
  <si>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</si>
  <si>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</si>
  <si>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</si>
  <si>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</si>
  <si>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</si>
  <si>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</si>
  <si>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</si>
  <si>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</si>
  <si>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</si>
  <si>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</si>
  <si>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</si>
  <si>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</si>
  <si>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</si>
  <si>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</si>
  <si>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</si>
  <si>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</si>
  <si>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</si>
  <si>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</si>
  <si>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</si>
  <si>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</si>
  <si>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</si>
  <si>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</si>
  <si>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</si>
  <si>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</si>
  <si>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</si>
  <si>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</si>
  <si>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</si>
  <si>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</si>
  <si>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</si>
  <si>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</si>
  <si>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</si>
  <si>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</si>
  <si>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</si>
  <si>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</si>
  <si>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</si>
  <si>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</si>
  <si>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</si>
  <si>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</si>
  <si>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</si>
  <si>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</si>
  <si>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</si>
  <si>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</si>
  <si>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</si>
  <si>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</si>
  <si>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</si>
  <si>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</si>
  <si>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</si>
  <si>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</si>
  <si>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</si>
  <si>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</si>
  <si>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</si>
  <si>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</si>
  <si>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</si>
  <si>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</si>
  <si>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</si>
  <si>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</si>
  <si>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</si>
  <si>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</si>
  <si>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</si>
  <si>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</si>
  <si>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</si>
  <si>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</si>
  <si>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</si>
  <si>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</si>
  <si>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</si>
  <si>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</si>
  <si>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</si>
  <si>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</si>
  <si>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</si>
  <si>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</si>
  <si>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</si>
  <si>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</si>
  <si>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</si>
  <si>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</si>
  <si>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</si>
  <si>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</si>
  <si>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</si>
  <si>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</si>
  <si>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</si>
  <si>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</si>
  <si>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</si>
  <si>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</si>
  <si>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</si>
  <si>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</si>
  <si>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</si>
  <si>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</si>
  <si>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</si>
  <si>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</si>
  <si>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</si>
  <si>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</si>
  <si>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</si>
  <si>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</si>
  <si>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</si>
  <si>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</si>
  <si>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</si>
  <si>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</si>
  <si>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</si>
  <si>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</si>
  <si>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</si>
  <si>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</si>
  <si>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</si>
  <si>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</si>
  <si>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</si>
  <si>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</si>
  <si>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</si>
  <si>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</si>
  <si>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</si>
  <si>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</si>
  <si>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</si>
  <si>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</si>
  <si>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</si>
  <si>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</si>
  <si>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</si>
  <si>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</si>
  <si>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</si>
  <si>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</si>
  <si>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</si>
  <si>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</si>
  <si>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</si>
  <si>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</si>
  <si>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</si>
  <si>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</si>
  <si>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</si>
  <si>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</si>
  <si>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</si>
  <si>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</si>
  <si>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</si>
  <si>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</si>
  <si>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</si>
  <si>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</si>
  <si>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</si>
  <si>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</si>
  <si>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</si>
  <si>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</si>
  <si>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</si>
  <si>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</si>
  <si>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</si>
  <si>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</si>
  <si>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</si>
  <si>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</si>
  <si>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</si>
  <si>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</si>
  <si>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</si>
  <si>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</si>
  <si>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</si>
  <si>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</si>
  <si>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</si>
  <si>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</si>
  <si>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</si>
  <si>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</si>
  <si>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</si>
  <si>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</si>
  <si>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</si>
  <si>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</si>
  <si>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</si>
  <si>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</si>
  <si>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</si>
  <si>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</si>
  <si>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</si>
  <si>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</si>
  <si>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</si>
  <si>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</si>
  <si>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</si>
  <si>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</si>
  <si>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</si>
  <si>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</si>
  <si>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</si>
  <si>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</si>
  <si>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</si>
  <si>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</si>
  <si>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</si>
  <si>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</si>
  <si>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</si>
  <si>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</si>
  <si>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</si>
  <si>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</si>
  <si>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</si>
  <si>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</si>
  <si>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</si>
  <si>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</si>
  <si>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</si>
  <si>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</si>
  <si>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</si>
  <si>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</si>
  <si>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</si>
  <si>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</si>
  <si>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</si>
  <si>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</si>
  <si>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</si>
  <si>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</si>
  <si>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</si>
  <si>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</si>
  <si>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</si>
  <si>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</si>
  <si>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</si>
  <si>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</si>
  <si>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</si>
  <si>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</si>
  <si>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</si>
  <si>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</si>
  <si>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</si>
  <si>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</si>
  <si>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</si>
  <si>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</si>
  <si>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</si>
  <si>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</si>
  <si>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</si>
  <si>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</si>
  <si>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</si>
  <si>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</si>
  <si>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</si>
  <si>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</si>
  <si>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</si>
  <si>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</si>
  <si>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</si>
  <si>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</si>
  <si>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</si>
  <si>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</si>
  <si>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</si>
  <si>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</si>
  <si>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</si>
  <si>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</si>
  <si>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</si>
  <si>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</si>
  <si>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</si>
  <si>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</si>
  <si>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</si>
  <si>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</si>
  <si>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</si>
  <si>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</si>
  <si>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</si>
  <si>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</si>
  <si>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</si>
  <si>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</si>
  <si>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</si>
  <si>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</si>
  <si>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</si>
  <si>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</si>
  <si>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</si>
  <si>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</si>
  <si>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</si>
  <si>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</si>
  <si>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</si>
  <si>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</si>
  <si>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</si>
  <si>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</si>
  <si>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</si>
  <si>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</si>
  <si>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</si>
  <si>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</si>
  <si>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</si>
  <si>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</si>
  <si>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</si>
  <si>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</si>
  <si>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</si>
  <si>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</si>
  <si>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</si>
  <si>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</si>
  <si>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</si>
  <si>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</si>
  <si>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</si>
  <si>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</si>
  <si>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</si>
  <si>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</si>
  <si>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</si>
  <si>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</si>
  <si>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</si>
  <si>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</si>
  <si>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</si>
  <si>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</si>
  <si>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</si>
  <si>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</si>
  <si>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</si>
  <si>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</si>
  <si>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</si>
  <si>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</si>
  <si>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</si>
  <si>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</si>
  <si>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</si>
  <si>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</si>
  <si>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</si>
  <si>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</si>
  <si>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</si>
  <si>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</si>
  <si>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</si>
  <si>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</si>
  <si>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</si>
  <si>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</si>
  <si>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</si>
  <si>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</si>
  <si>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</si>
  <si>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</si>
  <si>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</si>
  <si>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</si>
  <si>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</si>
  <si>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</si>
  <si>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</si>
  <si>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</si>
  <si>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</si>
  <si>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</si>
  <si>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</si>
  <si>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</si>
  <si>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</si>
  <si>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</si>
  <si>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</si>
  <si>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</si>
  <si>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</si>
  <si>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</si>
  <si>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</si>
  <si>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</si>
  <si>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</si>
  <si>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</si>
  <si>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</si>
  <si>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</si>
  <si>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</si>
  <si>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</si>
  <si>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</si>
  <si>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</si>
  <si>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</si>
  <si>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</si>
  <si>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</si>
  <si>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</si>
  <si>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</si>
  <si>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</si>
  <si>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</si>
  <si>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</si>
  <si>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</si>
  <si>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</si>
  <si>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</si>
  <si>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</si>
  <si>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</si>
  <si>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</si>
  <si>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</si>
  <si>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</si>
  <si>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</si>
  <si>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</si>
  <si>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</si>
  <si>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</si>
  <si>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</si>
  <si>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</si>
  <si>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</si>
  <si>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</si>
  <si>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</si>
  <si>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</si>
  <si>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</si>
  <si>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</si>
  <si>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</si>
  <si>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</si>
  <si>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</si>
  <si>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</si>
  <si>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</si>
  <si>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</si>
  <si>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</si>
  <si>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</si>
  <si>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</si>
  <si>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</si>
  <si>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</si>
  <si>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</si>
  <si>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</si>
  <si>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</si>
  <si>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</si>
  <si>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</si>
  <si>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</si>
  <si>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</si>
  <si>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</si>
  <si>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</si>
  <si>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</si>
  <si>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</si>
  <si>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</si>
  <si>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</si>
  <si>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</si>
  <si>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</si>
  <si>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</si>
  <si>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</si>
  <si>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</si>
  <si>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</si>
  <si>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</si>
  <si>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</si>
  <si>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</si>
  <si>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</si>
  <si>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</si>
  <si>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</si>
  <si>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</si>
  <si>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</si>
  <si>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</si>
  <si>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</si>
  <si>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</si>
  <si>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</si>
  <si>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</si>
  <si>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</si>
  <si>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</si>
  <si>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</si>
  <si>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</si>
  <si>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</si>
  <si>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</si>
  <si>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</si>
  <si>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</si>
  <si>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</si>
  <si>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</si>
  <si>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</si>
  <si>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</si>
  <si>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</si>
  <si>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</si>
  <si>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</si>
  <si>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</si>
  <si>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</si>
  <si>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</si>
  <si>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</si>
  <si>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</si>
  <si>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</si>
  <si>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</si>
  <si>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</si>
  <si>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</si>
  <si>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</si>
  <si>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</si>
  <si>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</si>
  <si>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</si>
  <si>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</si>
  <si>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</si>
  <si>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</si>
  <si>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</si>
  <si>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</si>
  <si>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</si>
  <si>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</si>
  <si>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</si>
  <si>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</si>
  <si>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</si>
  <si>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</si>
  <si>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</si>
  <si>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</si>
  <si>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</si>
  <si>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</si>
  <si>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</si>
  <si>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</si>
  <si>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</si>
  <si>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</si>
  <si>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</si>
  <si>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</si>
  <si>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</si>
  <si>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</si>
  <si>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</si>
  <si>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</si>
  <si>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</si>
  <si>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</si>
  <si>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</si>
  <si>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</si>
  <si>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</si>
  <si>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</si>
  <si>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</si>
  <si>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</si>
  <si>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</si>
  <si>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</si>
  <si>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</si>
  <si>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</si>
  <si>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</si>
  <si>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</si>
  <si>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</si>
  <si>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</si>
  <si>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</si>
  <si>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</si>
  <si>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</si>
  <si>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</si>
  <si>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</si>
  <si>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</si>
  <si>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</si>
  <si>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</si>
  <si>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</si>
  <si>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</si>
  <si>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</si>
  <si>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</si>
  <si>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</si>
  <si>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</si>
  <si>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</si>
  <si>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</si>
  <si>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</si>
  <si>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</si>
  <si>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</si>
  <si>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</si>
  <si>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</si>
  <si>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</si>
  <si>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</si>
  <si>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</si>
  <si>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</si>
  <si>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</si>
  <si>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</si>
  <si>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</si>
  <si>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</si>
  <si>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</si>
  <si>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</si>
  <si>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</si>
  <si>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</si>
  <si>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</si>
  <si>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</si>
  <si>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</si>
  <si>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</si>
  <si>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</si>
  <si>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</si>
  <si>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</si>
  <si>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</si>
  <si>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</si>
  <si>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</si>
  <si>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</si>
  <si>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</si>
  <si>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</si>
  <si>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</si>
  <si>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</si>
  <si>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</si>
  <si>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</si>
  <si>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</si>
  <si>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</si>
  <si>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</si>
  <si>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</si>
  <si>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</si>
  <si>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</si>
  <si>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</si>
  <si>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</si>
  <si>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</si>
  <si>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</si>
  <si>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</si>
  <si>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</si>
  <si>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</si>
  <si>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</si>
  <si>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</si>
  <si>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</si>
  <si>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</si>
  <si>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</si>
  <si>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</si>
  <si>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</si>
  <si>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</si>
  <si>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</si>
  <si>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</si>
  <si>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</si>
  <si>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</si>
  <si>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</si>
  <si>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</si>
  <si>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</si>
  <si>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</si>
  <si>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</si>
  <si>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</si>
  <si>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</si>
  <si>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</si>
  <si>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</si>
  <si>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</si>
  <si>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</si>
  <si>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</si>
  <si>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</si>
  <si>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</si>
  <si>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</si>
  <si>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</si>
  <si>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</si>
  <si>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</si>
  <si>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</si>
  <si>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</si>
  <si>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</si>
  <si>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</si>
  <si>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</si>
  <si>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</si>
  <si>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</si>
  <si>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</si>
  <si>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</si>
  <si>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</si>
  <si>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</si>
  <si>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</si>
  <si>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</si>
  <si>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</si>
  <si>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</si>
  <si>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</si>
  <si>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</si>
  <si>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</si>
  <si>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</si>
  <si>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</si>
  <si>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</si>
  <si>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</si>
  <si>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</si>
  <si>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</si>
  <si>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</si>
  <si>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</si>
  <si>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</si>
  <si>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</si>
  <si>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</si>
  <si>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</si>
  <si>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</si>
  <si>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</si>
  <si>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</si>
  <si>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</si>
  <si>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</si>
  <si>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</si>
  <si>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</si>
  <si>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</si>
  <si>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</si>
  <si>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</si>
  <si>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</si>
  <si>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</si>
  <si>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</si>
  <si>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</si>
  <si>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</si>
  <si>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</si>
  <si>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</si>
  <si>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</si>
  <si>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</si>
  <si>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</si>
  <si>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</si>
  <si>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</si>
  <si>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</si>
  <si>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</si>
  <si>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</si>
  <si>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</si>
  <si>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</si>
  <si>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</si>
  <si>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</si>
  <si>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</si>
  <si>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</si>
  <si>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</si>
  <si>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</si>
  <si>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</si>
  <si>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</si>
  <si>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</si>
  <si>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</si>
  <si>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</si>
  <si>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</si>
  <si>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</si>
  <si>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</si>
  <si>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</si>
  <si>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</si>
  <si>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</si>
  <si>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</si>
  <si>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</si>
  <si>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</si>
  <si>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</si>
  <si>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</si>
  <si>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</si>
  <si>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</si>
  <si>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</si>
  <si>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</si>
  <si>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</si>
  <si>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</si>
  <si>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</si>
  <si>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</si>
  <si>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</si>
  <si>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</si>
  <si>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</si>
  <si>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</si>
  <si>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</si>
  <si>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</si>
  <si>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</si>
  <si>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</si>
  <si>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</si>
  <si>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</si>
  <si>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</si>
  <si>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</si>
  <si>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</si>
  <si>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</si>
  <si>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</si>
  <si>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</si>
  <si>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</si>
  <si>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</si>
  <si>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</si>
  <si>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</si>
  <si>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</si>
  <si>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</si>
  <si>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</si>
  <si>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</si>
  <si>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</si>
  <si>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</si>
  <si>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</si>
  <si>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</si>
  <si>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</si>
  <si>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</si>
  <si>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</si>
  <si>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</si>
  <si>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</si>
  <si>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</si>
  <si>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</si>
  <si>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</si>
  <si>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</si>
  <si>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</si>
  <si>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</si>
  <si>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</si>
  <si>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</si>
  <si>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</si>
  <si>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</si>
  <si>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</si>
  <si>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</si>
  <si>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</si>
  <si>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</si>
  <si>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</si>
  <si>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</si>
  <si>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</si>
  <si>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</si>
  <si>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</si>
  <si>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</si>
  <si>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</si>
  <si>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</si>
  <si>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</si>
  <si>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</si>
  <si>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</si>
  <si>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</si>
  <si>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</si>
  <si>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</si>
  <si>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</si>
  <si>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</si>
  <si>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</si>
  <si>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</si>
  <si>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</si>
  <si>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</si>
  <si>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</si>
  <si>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</si>
  <si>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</si>
  <si>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</si>
  <si>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</si>
  <si>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</si>
  <si>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</si>
  <si>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</si>
  <si>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</si>
  <si>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</si>
  <si>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</si>
  <si>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</si>
  <si>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</si>
  <si>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</si>
  <si>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</si>
  <si>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</si>
  <si>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</si>
  <si>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</si>
  <si>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</si>
  <si>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</si>
  <si>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</si>
  <si>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</si>
  <si>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</si>
  <si>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</si>
  <si>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</si>
  <si>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</si>
  <si>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</si>
  <si>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</si>
  <si>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</si>
  <si>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</si>
  <si>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</si>
  <si>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</si>
  <si>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</si>
  <si>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</si>
  <si>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</si>
  <si>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</si>
  <si>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</si>
  <si>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</si>
  <si>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</si>
  <si>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</si>
  <si>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</si>
  <si>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</si>
  <si>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</si>
  <si>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</si>
  <si>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</si>
  <si>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</si>
  <si>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</si>
  <si>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</si>
  <si>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</si>
  <si>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</si>
  <si>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</si>
  <si>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</si>
  <si>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</si>
  <si>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</si>
  <si>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</si>
  <si>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</si>
  <si>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</si>
  <si>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</si>
  <si>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</si>
  <si>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</si>
  <si>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</si>
  <si>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</si>
  <si>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</si>
  <si>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</si>
  <si>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</si>
  <si>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</si>
  <si>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</si>
  <si>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</si>
  <si>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</si>
  <si>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</si>
  <si>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</si>
  <si>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</si>
  <si>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</si>
  <si>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</si>
  <si>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</si>
  <si>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</si>
  <si>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</si>
  <si>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</si>
  <si>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</si>
  <si>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</si>
  <si>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</si>
  <si>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</si>
  <si>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</si>
  <si>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</si>
  <si>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</si>
  <si>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</si>
  <si>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</si>
  <si>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</si>
  <si>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</si>
  <si>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</si>
  <si>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</si>
  <si>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</si>
  <si>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</si>
  <si>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</si>
  <si>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</si>
  <si>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</si>
  <si>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</si>
  <si>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</si>
  <si>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</si>
  <si>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</si>
  <si>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</si>
  <si>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</si>
  <si>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</si>
  <si>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</si>
  <si>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</si>
  <si>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</si>
  <si>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</si>
  <si>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</si>
  <si>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</si>
  <si>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</si>
  <si>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</si>
  <si>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</si>
  <si>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</si>
  <si>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</si>
  <si>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</si>
  <si>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</si>
  <si>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</si>
  <si>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</si>
  <si>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</si>
  <si>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</si>
  <si>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</si>
  <si>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</si>
  <si>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</si>
  <si>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</si>
  <si>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</si>
  <si>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</si>
  <si>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</si>
  <si>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</si>
  <si>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</si>
  <si>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</si>
  <si>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</si>
  <si>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</si>
  <si>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</si>
  <si>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</si>
  <si>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</si>
  <si>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</si>
  <si>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</si>
  <si>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</si>
  <si>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</si>
  <si>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</si>
  <si>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</si>
  <si>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</si>
  <si>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</si>
  <si>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</si>
  <si>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</si>
  <si>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</si>
  <si>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</si>
  <si>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</si>
  <si>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</si>
  <si>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</si>
  <si>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</si>
  <si>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</si>
  <si>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</si>
  <si>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</si>
  <si>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</si>
  <si>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</si>
  <si>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</si>
  <si>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</si>
  <si>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</si>
  <si>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</si>
  <si>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</si>
  <si>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</si>
  <si>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</si>
  <si>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</si>
  <si>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</si>
  <si>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</si>
  <si>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</si>
  <si>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</si>
  <si>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</si>
  <si>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</si>
  <si>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</si>
  <si>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</si>
  <si>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</si>
  <si>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</si>
  <si>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</si>
  <si>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</si>
  <si>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</si>
  <si>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</si>
  <si>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</si>
  <si>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</si>
  <si>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</si>
  <si>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</si>
  <si>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</si>
  <si>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</si>
  <si>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</si>
  <si>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</si>
  <si>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</si>
  <si>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</si>
  <si>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</si>
  <si>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</si>
  <si>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</si>
  <si>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</si>
  <si>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</si>
  <si>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</si>
  <si>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</si>
  <si>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</si>
  <si>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</si>
  <si>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</si>
  <si>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</si>
  <si>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</si>
  <si>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</si>
  <si>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</si>
  <si>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</si>
  <si>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</si>
  <si>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</si>
  <si>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</si>
  <si>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</si>
  <si>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</si>
  <si>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</si>
  <si>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</si>
  <si>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</si>
  <si>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</si>
  <si>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</si>
  <si>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</si>
  <si>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</si>
  <si>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</si>
  <si>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</si>
  <si>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</si>
  <si>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</si>
  <si>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</si>
  <si>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</si>
  <si>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</si>
  <si>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</si>
  <si>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</si>
  <si>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</si>
  <si>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</si>
  <si>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</si>
  <si>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</si>
  <si>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</si>
  <si>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</si>
  <si>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</si>
  <si>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</si>
  <si>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</si>
  <si>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</si>
  <si>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</si>
  <si>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</si>
  <si>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</si>
  <si>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</si>
  <si>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</si>
  <si>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</si>
  <si>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</si>
  <si>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</si>
  <si>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</si>
  <si>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</si>
  <si>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</si>
  <si>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</si>
  <si>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</si>
  <si>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</si>
  <si>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</si>
  <si>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</si>
  <si>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</si>
  <si>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</si>
  <si>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</si>
  <si>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</si>
  <si>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</si>
  <si>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</si>
  <si>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</si>
  <si>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</si>
  <si>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</si>
  <si>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</si>
  <si>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</si>
  <si>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</si>
  <si>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</si>
  <si>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</si>
  <si>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</si>
  <si>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</si>
  <si>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</si>
  <si>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</si>
  <si>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</si>
  <si>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</si>
  <si>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</si>
  <si>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</si>
  <si>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</si>
  <si>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</si>
  <si>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</si>
  <si>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</si>
  <si>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</si>
  <si>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</si>
  <si>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</si>
  <si>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</si>
  <si>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</si>
  <si>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</si>
  <si>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</si>
  <si>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</si>
  <si>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</si>
  <si>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</si>
  <si>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</si>
  <si>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</si>
  <si>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</si>
  <si>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</si>
  <si>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</si>
  <si>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</si>
  <si>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</si>
  <si>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</si>
  <si>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</si>
  <si>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</si>
  <si>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</si>
  <si>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</si>
  <si>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</si>
  <si>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</si>
  <si>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</si>
  <si>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</si>
  <si>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</si>
  <si>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</si>
  <si>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</si>
  <si>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</si>
  <si>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</si>
  <si>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</si>
  <si>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</si>
  <si>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</si>
  <si>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</si>
  <si>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</si>
  <si>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</si>
  <si>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</si>
  <si>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</si>
  <si>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</si>
  <si>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</si>
  <si>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</si>
  <si>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</si>
  <si>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</si>
  <si>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</si>
  <si>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</si>
  <si>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</si>
  <si>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</si>
  <si>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</si>
  <si>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</si>
  <si>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</si>
  <si>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</si>
  <si>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</si>
  <si>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</si>
  <si>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</si>
  <si>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</si>
  <si>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</si>
  <si>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</si>
  <si>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</si>
  <si>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</si>
  <si>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</si>
  <si>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</si>
  <si>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</si>
  <si>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</si>
  <si>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</si>
  <si>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</si>
  <si>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</si>
  <si>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</si>
  <si>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</si>
  <si>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</si>
  <si>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</si>
  <si>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</si>
  <si>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</si>
  <si>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</si>
  <si>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</si>
  <si>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</si>
  <si>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</si>
  <si>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</si>
  <si>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</si>
  <si>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</si>
  <si>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</si>
  <si>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</si>
  <si>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</si>
  <si>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</si>
  <si>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</si>
  <si>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</si>
  <si>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</si>
  <si>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</si>
  <si>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</si>
  <si>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</si>
  <si>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</si>
  <si>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</si>
  <si>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</si>
  <si>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</si>
  <si>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</si>
  <si>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</si>
  <si>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</si>
  <si>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</si>
  <si>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</si>
  <si>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</si>
  <si>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</si>
  <si>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</si>
  <si>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</si>
  <si>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</si>
  <si>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</si>
  <si>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</si>
  <si>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</si>
  <si>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</si>
  <si>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</si>
  <si>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</si>
  <si>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</si>
  <si>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</si>
  <si>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</si>
  <si>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</si>
  <si>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</si>
  <si>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</si>
  <si>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</si>
  <si>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</si>
  <si>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</si>
  <si>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</si>
  <si>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</si>
  <si>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</si>
  <si>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</si>
  <si>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</si>
  <si>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</si>
  <si>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</si>
  <si>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</si>
  <si>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</si>
  <si>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</si>
  <si>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</si>
  <si>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</si>
  <si>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</si>
  <si>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</si>
  <si>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</si>
  <si>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</si>
  <si>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</si>
  <si>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</si>
  <si>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</si>
  <si>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</si>
  <si>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</si>
  <si>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</si>
  <si>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</si>
  <si>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</si>
  <si>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</si>
  <si>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</si>
  <si>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</si>
  <si>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</si>
  <si>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</si>
  <si>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</si>
  <si>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</si>
  <si>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</si>
  <si>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</si>
  <si>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</si>
  <si>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</si>
  <si>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</si>
  <si>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</si>
  <si>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</si>
  <si>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</si>
  <si>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</si>
  <si>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</si>
  <si>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</si>
  <si>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</si>
  <si>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</si>
  <si>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</si>
  <si>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</si>
  <si>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</si>
  <si>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</si>
  <si>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</si>
  <si>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</si>
  <si>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</si>
  <si>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</si>
  <si>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</si>
  <si>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</si>
  <si>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</si>
  <si>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</si>
  <si>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</si>
  <si>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</si>
  <si>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</si>
  <si>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</si>
  <si>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</si>
  <si>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</si>
  <si>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</si>
  <si>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</si>
  <si>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</si>
  <si>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</si>
  <si>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</si>
  <si>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</si>
  <si>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</si>
  <si>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</si>
  <si>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</si>
  <si>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</si>
  <si>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</si>
  <si>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</si>
  <si>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</si>
  <si>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</si>
  <si>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</si>
  <si>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</si>
  <si>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</si>
  <si>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</si>
  <si>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</si>
  <si>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</si>
  <si>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</si>
  <si>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</si>
  <si>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</si>
  <si>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</si>
  <si>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</si>
  <si>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</si>
  <si>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</si>
  <si>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</si>
  <si>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</si>
  <si>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</si>
  <si>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</si>
  <si>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</si>
  <si>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</si>
  <si>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</si>
  <si>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</si>
  <si>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</si>
  <si>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</si>
  <si>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</si>
  <si>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</si>
  <si>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</si>
  <si>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</si>
  <si>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</si>
  <si>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</si>
  <si>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</si>
  <si>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</si>
  <si>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</si>
  <si>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</si>
  <si>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</si>
  <si>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</si>
  <si>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</si>
  <si>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</si>
  <si>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</si>
  <si>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</si>
  <si>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</si>
  <si>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</si>
  <si>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</si>
  <si>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</si>
  <si>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</si>
  <si>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</si>
  <si>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</si>
  <si>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</si>
  <si>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</si>
  <si>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</si>
  <si>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</si>
  <si>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</si>
  <si>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</si>
  <si>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</si>
  <si>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</si>
  <si>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</si>
  <si>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</si>
  <si>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</si>
  <si>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</si>
  <si>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</si>
  <si>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</si>
  <si>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</si>
  <si>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</si>
  <si>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</si>
  <si>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</si>
  <si>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</si>
  <si>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</si>
  <si>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</si>
  <si>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</si>
  <si>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</si>
  <si>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</si>
  <si>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</si>
  <si>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</si>
  <si>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</si>
  <si>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</si>
  <si>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</si>
  <si>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</si>
  <si>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</si>
  <si>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</si>
  <si>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</si>
  <si>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</si>
  <si>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</si>
  <si>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</si>
  <si>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</si>
  <si>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</si>
  <si>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</si>
  <si>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</si>
  <si>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</si>
  <si>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</si>
  <si>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</si>
  <si>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</si>
  <si>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</si>
  <si>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</si>
  <si>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</si>
  <si>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</si>
  <si>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</si>
  <si>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</si>
  <si>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</si>
  <si>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</si>
  <si>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</si>
  <si>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</si>
  <si>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</si>
  <si>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</si>
  <si>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</si>
  <si>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</si>
  <si>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</si>
  <si>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</si>
  <si>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</si>
  <si>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</si>
  <si>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</si>
  <si>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</si>
  <si>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</si>
  <si>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</si>
  <si>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</si>
  <si>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</si>
  <si>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</si>
  <si>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</si>
  <si>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</si>
  <si>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</si>
  <si>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</si>
  <si>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</si>
  <si>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</si>
  <si>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</si>
  <si>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</si>
  <si>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</si>
  <si>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</si>
  <si>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</si>
  <si>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</si>
  <si>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</si>
  <si>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</si>
  <si>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</si>
  <si>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</si>
  <si>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</si>
  <si>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</si>
  <si>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</si>
  <si>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</si>
  <si>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</si>
  <si>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</si>
  <si>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</si>
  <si>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</si>
  <si>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</si>
  <si>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</si>
  <si>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</si>
  <si>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</si>
  <si>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</si>
  <si>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</si>
  <si>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</si>
  <si>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</si>
  <si>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</si>
  <si>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</si>
  <si>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</si>
  <si>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</si>
  <si>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</si>
  <si>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</si>
  <si>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</si>
  <si>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</si>
  <si>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</si>
  <si>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</si>
  <si>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</si>
  <si>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</si>
  <si>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</si>
  <si>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</si>
  <si>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</si>
  <si>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</si>
  <si>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</si>
  <si>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</si>
  <si>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</si>
  <si>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</si>
  <si>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</si>
  <si>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</si>
  <si>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</si>
  <si>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</si>
  <si>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</si>
  <si>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</si>
  <si>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</si>
  <si>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</si>
  <si>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</si>
  <si>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</si>
  <si>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</si>
  <si>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</si>
  <si>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</si>
  <si>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</si>
  <si>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</si>
  <si>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</si>
  <si>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</si>
  <si>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</si>
  <si>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</si>
  <si>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</si>
  <si>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</si>
  <si>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</si>
  <si>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</si>
  <si>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</si>
  <si>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</si>
  <si>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</si>
  <si>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</si>
  <si>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</si>
  <si>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</si>
  <si>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</si>
  <si>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</si>
  <si>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</si>
  <si>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</si>
  <si>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</si>
  <si>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</si>
  <si>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</si>
  <si>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</si>
  <si>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</si>
  <si>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</si>
  <si>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</si>
  <si>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</si>
  <si>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</si>
  <si>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</si>
  <si>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</si>
  <si>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</si>
  <si>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</si>
  <si>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</si>
  <si>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</si>
  <si>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</si>
  <si>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</si>
  <si>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</si>
  <si>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</si>
  <si>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</si>
  <si>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</si>
  <si>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</si>
  <si>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</si>
  <si>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</si>
  <si>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</si>
  <si>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</si>
  <si>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</si>
  <si>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</si>
  <si>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</si>
  <si>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</si>
  <si>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</si>
  <si>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</si>
  <si>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</si>
  <si>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</si>
  <si>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</si>
  <si>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</si>
  <si>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</si>
  <si>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</si>
  <si>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</si>
  <si>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</si>
  <si>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</si>
  <si>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</si>
  <si>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</si>
  <si>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</si>
  <si>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</si>
  <si>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</si>
  <si>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</si>
  <si>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</si>
  <si>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</si>
  <si>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</si>
  <si>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</si>
  <si>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</si>
  <si>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</si>
  <si>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</si>
  <si>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</si>
  <si>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</si>
  <si>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</si>
  <si>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</si>
  <si>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</si>
  <si>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</si>
  <si>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</si>
  <si>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</si>
  <si>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</si>
  <si>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</si>
  <si>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</si>
  <si>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</si>
  <si>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</si>
  <si>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</si>
  <si>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</si>
  <si>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</si>
  <si>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</si>
  <si>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</si>
  <si>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</si>
  <si>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</si>
  <si>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</si>
  <si>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</si>
  <si>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</si>
  <si>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</si>
  <si>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</si>
  <si>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</si>
  <si>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</si>
  <si>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</si>
  <si>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</si>
  <si>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</si>
  <si>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</si>
  <si>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</si>
  <si>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</si>
  <si>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</si>
  <si>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</si>
  <si>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</si>
  <si>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</si>
  <si>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</si>
  <si>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</si>
  <si>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</si>
  <si>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</si>
  <si>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</si>
  <si>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</si>
  <si>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</si>
  <si>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</si>
  <si>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</si>
  <si>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</si>
  <si>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</si>
  <si>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</si>
  <si>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</si>
  <si>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</si>
  <si>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</si>
  <si>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</si>
  <si>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</si>
  <si>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</si>
  <si>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</si>
  <si>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</si>
  <si>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</si>
  <si>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</si>
  <si>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</si>
  <si>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</si>
  <si>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</si>
  <si>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</si>
  <si>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</si>
  <si>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</si>
  <si>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</si>
  <si>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</si>
  <si>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</si>
  <si>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</si>
  <si>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</si>
  <si>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</si>
  <si>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</si>
  <si>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</si>
  <si>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</si>
  <si>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</si>
  <si>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</si>
  <si>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</si>
  <si>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</si>
  <si>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</si>
  <si>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</si>
  <si>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</si>
  <si>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</si>
  <si>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</si>
  <si>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</si>
  <si>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</si>
  <si>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</si>
  <si>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</si>
  <si>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</si>
  <si>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</si>
  <si>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</si>
  <si>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</si>
  <si>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</si>
  <si>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</si>
  <si>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</si>
  <si>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</si>
  <si>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</si>
  <si>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</si>
  <si>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</si>
  <si>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</si>
  <si>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</si>
  <si>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</si>
  <si>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</si>
  <si>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</si>
  <si>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</si>
  <si>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</si>
  <si>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</si>
  <si>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</si>
  <si>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</si>
  <si>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</si>
  <si>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</si>
  <si>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</si>
  <si>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</si>
  <si>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</si>
  <si>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</si>
  <si>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</si>
  <si>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</si>
  <si>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</si>
  <si>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</si>
  <si>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</si>
  <si>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</si>
  <si>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</si>
  <si>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</si>
  <si>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</si>
  <si>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</si>
  <si>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</si>
  <si>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</si>
  <si>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</si>
  <si>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</si>
  <si>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</si>
  <si>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</si>
  <si>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</si>
  <si>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</si>
  <si>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</si>
  <si>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</si>
  <si>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</si>
  <si>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</si>
  <si>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</si>
  <si>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</si>
  <si>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</si>
  <si>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</si>
  <si>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</si>
  <si>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</si>
  <si>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</si>
  <si>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</si>
  <si>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</si>
  <si>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</si>
  <si>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</si>
  <si>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</si>
  <si>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</si>
  <si>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</si>
  <si>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</si>
  <si>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</si>
  <si>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</si>
  <si>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</si>
  <si>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</si>
  <si>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</si>
  <si>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</si>
  <si>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</si>
  <si>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</si>
  <si>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</si>
  <si>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</si>
  <si>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</si>
  <si>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</si>
  <si>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</si>
  <si>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</si>
  <si>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</si>
  <si>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</si>
  <si>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</si>
  <si>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</si>
  <si>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</si>
  <si>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</si>
  <si>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</si>
  <si>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</si>
  <si>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</si>
  <si>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</si>
  <si>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</si>
  <si>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</si>
  <si>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</si>
  <si>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</si>
  <si>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</si>
  <si>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</si>
  <si>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</si>
  <si>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</si>
  <si>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</si>
  <si>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</si>
  <si>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</si>
  <si>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</si>
  <si>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</si>
  <si>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</si>
  <si>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</si>
  <si>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</si>
  <si>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</si>
  <si>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</si>
  <si>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</si>
  <si>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</si>
  <si>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</si>
  <si>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</si>
  <si>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</si>
  <si>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</si>
  <si>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</si>
  <si>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</si>
  <si>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</si>
  <si>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</si>
  <si>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</si>
  <si>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</si>
  <si>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</si>
  <si>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</si>
  <si>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</si>
  <si>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</si>
  <si>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</si>
  <si>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</si>
  <si>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</si>
  <si>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</si>
  <si>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</si>
  <si>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</si>
  <si>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</si>
  <si>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</si>
  <si>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</si>
  <si>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</si>
  <si>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</si>
  <si>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</si>
  <si>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</si>
  <si>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</si>
  <si>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</si>
  <si>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</si>
  <si>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</si>
  <si>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</si>
  <si>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</si>
  <si>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</si>
  <si>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</si>
  <si>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</si>
  <si>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</si>
  <si>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</si>
  <si>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</si>
  <si>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</si>
  <si>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</si>
  <si>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</si>
  <si>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</si>
  <si>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</si>
  <si>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</si>
  <si>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</si>
  <si>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</si>
  <si>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</si>
  <si>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</si>
  <si>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</si>
  <si>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</si>
  <si>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</si>
  <si>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</si>
  <si>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</si>
  <si>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</si>
  <si>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</si>
  <si>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</si>
  <si>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</si>
  <si>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</si>
  <si>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</si>
  <si>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</si>
  <si>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</si>
  <si>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</si>
  <si>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</si>
  <si>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</si>
  <si>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</si>
  <si>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</si>
  <si>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</si>
  <si>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</si>
  <si>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</si>
  <si>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</si>
  <si>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</si>
  <si>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</si>
  <si>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</si>
  <si>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</si>
  <si>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</si>
  <si>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</si>
  <si>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</si>
  <si>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</si>
  <si>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</si>
  <si>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</si>
  <si>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</si>
  <si>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</si>
  <si>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</si>
  <si>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</si>
  <si>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</si>
  <si>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</si>
  <si>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</si>
  <si>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</si>
  <si>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</si>
  <si>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</si>
  <si>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</si>
  <si>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</si>
  <si>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</si>
  <si>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</si>
  <si>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</si>
  <si>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</si>
  <si>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</si>
  <si>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</si>
  <si>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</si>
  <si>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</si>
  <si>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</si>
  <si>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</si>
  <si>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</si>
  <si>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</si>
  <si>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</si>
  <si>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</si>
  <si>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</si>
  <si>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</si>
  <si>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</si>
  <si>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</si>
  <si>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</si>
  <si>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</si>
  <si>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</si>
  <si>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</si>
  <si>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</si>
  <si>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</si>
  <si>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</si>
  <si>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</si>
  <si>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</si>
  <si>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</si>
  <si>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</si>
  <si>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</si>
  <si>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</si>
  <si>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</si>
  <si>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</si>
  <si>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</si>
  <si>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</si>
  <si>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</si>
  <si>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</si>
  <si>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</si>
  <si>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</si>
  <si>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</si>
  <si>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</si>
  <si>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</si>
  <si>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</si>
  <si>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</si>
  <si>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</si>
  <si>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</si>
  <si>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</si>
  <si>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</si>
  <si>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</si>
  <si>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</si>
  <si>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</si>
  <si>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</si>
  <si>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</si>
  <si>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</si>
  <si>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</si>
  <si>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</si>
  <si>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</si>
  <si>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</si>
  <si>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</si>
  <si>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</si>
  <si>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</si>
  <si>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</si>
  <si>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</si>
  <si>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</si>
  <si>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</si>
  <si>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</si>
  <si>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</si>
  <si>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</si>
  <si>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</si>
  <si>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</si>
  <si>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</si>
  <si>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</si>
  <si>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</si>
  <si>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</si>
  <si>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</si>
  <si>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</si>
  <si>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</si>
  <si>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</si>
  <si>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</si>
  <si>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</si>
  <si>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</si>
  <si>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</si>
  <si>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</si>
  <si>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</si>
  <si>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</si>
  <si>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</si>
  <si>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</si>
  <si>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</si>
  <si>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</si>
  <si>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</si>
  <si>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</si>
  <si>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</si>
  <si>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</si>
  <si>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</si>
  <si>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</si>
  <si>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</si>
  <si>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</si>
  <si>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</si>
  <si>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</si>
  <si>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</si>
  <si>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</si>
  <si>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</si>
  <si>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</si>
  <si>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</si>
  <si>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</si>
  <si>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</si>
  <si>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</si>
  <si>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</si>
  <si>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</si>
  <si>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</si>
  <si>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</si>
  <si>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</si>
  <si>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</si>
  <si>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</si>
  <si>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</si>
  <si>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</si>
  <si>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</si>
  <si>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</si>
  <si>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</si>
  <si>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</si>
  <si>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</si>
  <si>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</si>
  <si>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</si>
  <si>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</si>
  <si>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</si>
  <si>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</si>
  <si>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</si>
  <si>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</si>
  <si>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</si>
  <si>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</si>
  <si>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</si>
  <si>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</si>
  <si>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</si>
  <si>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</si>
  <si>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</si>
  <si>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</si>
  <si>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</si>
  <si>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</si>
  <si>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</si>
  <si>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</si>
  <si>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</si>
  <si>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</si>
  <si>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</si>
  <si>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</si>
  <si>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</si>
  <si>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</si>
  <si>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</si>
  <si>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</si>
  <si>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</si>
  <si>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</si>
  <si>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</si>
  <si>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</si>
  <si>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</si>
  <si>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</si>
  <si>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</si>
  <si>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</si>
  <si>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</si>
  <si>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</si>
  <si>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</si>
  <si>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</si>
  <si>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</si>
  <si>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</si>
  <si>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</si>
  <si>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</si>
  <si>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</si>
  <si>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</si>
  <si>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</si>
  <si>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</si>
  <si>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</si>
  <si>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</si>
  <si>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</si>
  <si>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</si>
  <si>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</si>
  <si>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</si>
  <si>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</si>
  <si>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</si>
  <si>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</si>
  <si>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</si>
  <si>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</si>
  <si>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</si>
  <si>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</si>
  <si>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</si>
  <si>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</si>
  <si>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</si>
  <si>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</si>
  <si>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</si>
  <si>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</si>
  <si>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</si>
  <si>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</si>
  <si>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</si>
  <si>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</si>
  <si>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</si>
  <si>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</si>
  <si>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</si>
  <si>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</si>
  <si>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</si>
  <si>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</si>
  <si>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</si>
  <si>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</si>
  <si>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</si>
  <si>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</si>
  <si>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</si>
  <si>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</si>
  <si>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</si>
  <si>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</si>
  <si>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</si>
  <si>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</si>
  <si>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</si>
  <si>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</si>
  <si>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</si>
  <si>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</si>
  <si>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</si>
  <si>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</si>
  <si>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</si>
  <si>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</si>
  <si>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</si>
  <si>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</si>
  <si>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</si>
  <si>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</si>
  <si>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</si>
  <si>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</si>
  <si>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</si>
  <si>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</si>
  <si>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</si>
  <si>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</si>
  <si>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</si>
  <si>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</si>
  <si>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</si>
  <si>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</si>
  <si>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</si>
  <si>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</si>
  <si>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</si>
  <si>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</si>
  <si>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</si>
  <si>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</si>
  <si>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</si>
  <si>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</si>
  <si>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</si>
  <si>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</si>
  <si>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</si>
  <si>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</si>
  <si>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</si>
  <si>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</si>
  <si>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</si>
  <si>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</si>
  <si>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</si>
  <si>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</si>
  <si>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</si>
  <si>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</si>
  <si>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</si>
  <si>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</si>
  <si>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</si>
  <si>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</si>
  <si>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</si>
  <si>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</si>
  <si>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</si>
  <si>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</si>
  <si>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</si>
  <si>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</si>
  <si>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</si>
  <si>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</si>
  <si>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</si>
  <si>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</si>
  <si>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</si>
  <si>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</si>
  <si>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</si>
  <si>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</si>
  <si>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</si>
  <si>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</si>
  <si>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</si>
  <si>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</si>
  <si>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</si>
  <si>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</si>
  <si>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</si>
  <si>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</si>
  <si>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</si>
  <si>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</si>
  <si>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</si>
  <si>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</si>
  <si>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</si>
  <si>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</si>
  <si>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</si>
  <si>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</si>
  <si>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</si>
  <si>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</si>
  <si>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</si>
  <si>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</si>
  <si>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</si>
  <si>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</si>
  <si>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</si>
  <si>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</si>
  <si>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</si>
  <si>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</si>
  <si>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</si>
  <si>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</si>
  <si>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</si>
  <si>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</si>
  <si>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</si>
  <si>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</si>
  <si>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</si>
  <si>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</si>
  <si>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</si>
  <si>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</si>
  <si>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</si>
  <si>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</si>
  <si>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</si>
  <si>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</si>
  <si>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</si>
  <si>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</si>
  <si>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</si>
  <si>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</si>
  <si>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</si>
  <si>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</si>
  <si>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</si>
  <si>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</si>
  <si>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</si>
  <si>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</si>
  <si>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</si>
  <si>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</si>
  <si>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</si>
  <si>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</si>
  <si>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</si>
  <si>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</si>
  <si>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</si>
  <si>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</si>
  <si>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</si>
  <si>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</si>
  <si>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</si>
  <si>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</si>
  <si>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</si>
  <si>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</si>
  <si>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</si>
  <si>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</si>
  <si>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</si>
  <si>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</si>
  <si>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</si>
  <si>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</si>
  <si>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</si>
  <si>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</si>
  <si>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</si>
  <si>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</si>
  <si>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</si>
  <si>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</si>
  <si>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</si>
  <si>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</si>
  <si>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</si>
  <si>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</si>
  <si>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</si>
  <si>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</si>
  <si>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</si>
  <si>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</si>
  <si>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</si>
  <si>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</si>
  <si>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</si>
  <si>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</si>
  <si>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</si>
  <si>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</si>
  <si>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</si>
  <si>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</si>
  <si>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</si>
  <si>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</si>
  <si>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</si>
  <si>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</si>
  <si>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</si>
  <si>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</si>
  <si>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</si>
  <si>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</si>
  <si>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</si>
  <si>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</si>
  <si>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</si>
  <si>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</si>
  <si>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</si>
  <si>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</si>
  <si>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</si>
  <si>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</si>
  <si>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</si>
  <si>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</si>
  <si>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</si>
  <si>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</si>
  <si>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</si>
  <si>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</si>
  <si>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</si>
  <si>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</si>
  <si>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</si>
  <si>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</si>
  <si>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</si>
  <si>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</si>
  <si>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</si>
  <si>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</si>
  <si>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</si>
  <si>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</si>
  <si>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</si>
  <si>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</si>
  <si>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</si>
  <si>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</si>
  <si>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</si>
  <si>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</si>
  <si>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</si>
  <si>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</si>
  <si>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</si>
  <si>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</si>
  <si>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</si>
  <si>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</si>
  <si>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</si>
  <si>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</si>
  <si>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</si>
  <si>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</si>
  <si>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</si>
  <si>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</si>
  <si>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</si>
  <si>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</si>
  <si>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</si>
  <si>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</si>
  <si>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</si>
  <si>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</si>
  <si>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</si>
  <si>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</si>
  <si>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</si>
  <si>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</si>
  <si>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</si>
  <si>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</si>
  <si>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</si>
  <si>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</si>
  <si>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</si>
  <si>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</si>
  <si>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</si>
  <si>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</si>
  <si>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</si>
  <si>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</si>
  <si>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</si>
  <si>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</si>
  <si>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</si>
  <si>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</si>
  <si>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</si>
  <si>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</si>
  <si>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</si>
  <si>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</si>
  <si>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</si>
  <si>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</si>
  <si>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</si>
  <si>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</si>
  <si>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</si>
  <si>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</si>
  <si>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</si>
  <si>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</si>
  <si>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</si>
  <si>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</si>
  <si>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</si>
  <si>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</si>
  <si>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</si>
  <si>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</si>
  <si>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</si>
  <si>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</si>
  <si>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</si>
  <si>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</si>
  <si>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</si>
  <si>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</si>
  <si>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</si>
  <si>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</si>
  <si>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</si>
  <si>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</si>
  <si>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</si>
  <si>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</si>
  <si>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</si>
  <si>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</si>
  <si>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</si>
  <si>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</si>
  <si>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</si>
  <si>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</si>
  <si>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</si>
  <si>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</si>
  <si>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</si>
  <si>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</si>
  <si>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</si>
  <si>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</si>
  <si>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</si>
  <si>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</si>
  <si>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</si>
  <si>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</si>
  <si>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</si>
  <si>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</si>
  <si>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</si>
  <si>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</si>
  <si>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</si>
  <si>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</si>
  <si>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</si>
  <si>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</si>
  <si>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</si>
  <si>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</si>
  <si>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</si>
  <si>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</si>
  <si>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</si>
  <si>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</si>
  <si>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</si>
  <si>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</si>
  <si>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</si>
  <si>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</si>
  <si>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</si>
  <si>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</si>
  <si>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</si>
  <si>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</si>
  <si>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</si>
  <si>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</si>
  <si>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</si>
  <si>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</si>
  <si>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</si>
  <si>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</si>
  <si>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</si>
  <si>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</si>
  <si>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</si>
  <si>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</si>
  <si>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</si>
  <si>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</si>
  <si>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</si>
  <si>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</si>
  <si>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</si>
  <si>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</si>
  <si>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</si>
  <si>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</si>
  <si>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</si>
  <si>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</si>
  <si>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</si>
  <si>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</si>
  <si>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</si>
  <si>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</si>
  <si>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</si>
  <si>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</si>
  <si>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</si>
  <si>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</si>
  <si>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</si>
  <si>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</si>
  <si>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</si>
  <si>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</si>
  <si>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</si>
  <si>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</si>
  <si>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</si>
  <si>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</si>
  <si>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</si>
  <si>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</si>
  <si>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</si>
  <si>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</si>
  <si>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</si>
  <si>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</si>
  <si>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</si>
  <si>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</si>
  <si>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</si>
  <si>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</si>
  <si>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</si>
  <si>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</si>
  <si>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</si>
  <si>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</si>
  <si>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</si>
  <si>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</si>
  <si>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</si>
  <si>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</si>
  <si>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</si>
  <si>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</si>
  <si>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</si>
  <si>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</si>
  <si>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</si>
  <si>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</si>
  <si>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</si>
  <si>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</si>
  <si>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</si>
  <si>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</si>
  <si>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</si>
  <si>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</si>
  <si>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</si>
  <si>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</si>
  <si>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</si>
  <si>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</si>
  <si>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</si>
  <si>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</si>
  <si>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</si>
  <si>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</si>
  <si>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</si>
  <si>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</si>
  <si>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</si>
  <si>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</si>
  <si>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</si>
  <si>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</si>
  <si>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</si>
  <si>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</si>
  <si>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</si>
  <si>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</si>
  <si>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</si>
  <si>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</si>
  <si>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</si>
  <si>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</si>
  <si>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</si>
  <si>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</si>
  <si>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</si>
  <si>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</si>
  <si>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</si>
  <si>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</si>
  <si>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</si>
  <si>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</si>
  <si>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</si>
  <si>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</si>
  <si>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</si>
  <si>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</si>
  <si>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</si>
  <si>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</si>
  <si>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</si>
  <si>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</si>
  <si>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</si>
  <si>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</si>
  <si>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</si>
  <si>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</si>
  <si>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</si>
  <si>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</si>
  <si>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</si>
  <si>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</si>
  <si>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</si>
  <si>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</si>
  <si>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</si>
  <si>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</si>
  <si>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</si>
  <si>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</si>
  <si>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</si>
  <si>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</si>
  <si>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</si>
  <si>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</si>
  <si>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</si>
  <si>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</si>
  <si>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</si>
  <si>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</si>
  <si>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</si>
  <si>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</si>
  <si>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</si>
  <si>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</si>
  <si>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</si>
  <si>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</si>
  <si>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</si>
  <si>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</si>
  <si>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</si>
  <si>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</si>
  <si>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</si>
  <si>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</si>
  <si>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</si>
  <si>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</si>
  <si>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</si>
  <si>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</si>
  <si>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</si>
  <si>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</si>
  <si>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</si>
  <si>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</si>
  <si>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</si>
  <si>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</si>
  <si>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</si>
  <si>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</si>
  <si>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</si>
  <si>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</si>
  <si>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</si>
  <si>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</si>
  <si>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</si>
  <si>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</si>
  <si>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</si>
  <si>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</si>
  <si>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</si>
  <si>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</si>
  <si>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</si>
  <si>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</si>
  <si>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</si>
  <si>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</si>
  <si>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</si>
  <si>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</si>
  <si>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</si>
  <si>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</si>
  <si>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</si>
  <si>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</si>
  <si>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</si>
  <si>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</si>
  <si>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</si>
  <si>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</si>
  <si>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</si>
  <si>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</si>
  <si>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</si>
  <si>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</si>
  <si>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</si>
  <si>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</si>
  <si>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</si>
  <si>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</si>
  <si>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</si>
  <si>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</si>
  <si>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</si>
  <si>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</si>
  <si>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</si>
  <si>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</si>
  <si>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</si>
  <si>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</si>
  <si>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</si>
  <si>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</si>
  <si>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</si>
  <si>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</si>
  <si>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</si>
  <si>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</si>
  <si>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</si>
  <si>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</si>
  <si>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</si>
  <si>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</si>
  <si>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</si>
  <si>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</si>
  <si>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</si>
  <si>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</si>
  <si>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</si>
  <si>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</si>
  <si>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</si>
  <si>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</si>
  <si>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</si>
  <si>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</si>
  <si>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</si>
  <si>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</si>
  <si>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</si>
  <si>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</si>
  <si>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</si>
  <si>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</si>
  <si>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</si>
  <si>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</si>
  <si>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</si>
  <si>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</si>
  <si>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</si>
  <si>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</si>
  <si>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</si>
  <si>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</si>
  <si>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</si>
  <si>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</si>
  <si>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</si>
  <si>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</si>
  <si>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</si>
  <si>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</si>
  <si>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</si>
  <si>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</si>
  <si>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</si>
  <si>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</si>
  <si>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</si>
  <si>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</si>
  <si>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</si>
  <si>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</si>
  <si>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</si>
  <si>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</si>
  <si>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</si>
  <si>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</si>
  <si>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</si>
  <si>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</si>
  <si>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</si>
  <si>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</si>
  <si>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</si>
  <si>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</si>
  <si>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</si>
  <si>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</si>
  <si>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</si>
  <si>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</si>
  <si>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</si>
  <si>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</si>
  <si>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</si>
  <si>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</si>
  <si>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</si>
  <si>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</si>
  <si>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</si>
  <si>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</si>
  <si>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</si>
  <si>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</si>
  <si>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</si>
  <si>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</si>
  <si>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</si>
  <si>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</si>
  <si>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</si>
  <si>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</si>
  <si>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</si>
  <si>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</si>
  <si>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</si>
  <si>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</si>
  <si>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</si>
  <si>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</si>
  <si>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</si>
  <si>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</si>
  <si>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</si>
  <si>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</si>
  <si>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</si>
  <si>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</si>
  <si>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</si>
  <si>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</si>
  <si>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</si>
  <si>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</si>
  <si>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</si>
  <si>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</si>
  <si>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</si>
  <si>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</si>
  <si>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</si>
  <si>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</si>
  <si>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</si>
  <si>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</si>
  <si>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</si>
  <si>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</si>
  <si>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</si>
  <si>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</si>
  <si>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</si>
  <si>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</si>
  <si>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</si>
  <si>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</si>
  <si>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</si>
  <si>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</si>
  <si>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</si>
  <si>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</si>
  <si>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</si>
  <si>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</si>
  <si>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</si>
  <si>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</si>
  <si>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</si>
  <si>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</si>
  <si>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</si>
  <si>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</si>
  <si>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</si>
  <si>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</si>
  <si>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</si>
  <si>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</si>
  <si>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</si>
  <si>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</si>
  <si>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</si>
  <si>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</si>
  <si>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</si>
  <si>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</si>
  <si>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</si>
  <si>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</si>
  <si>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</si>
  <si>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</si>
  <si>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</si>
  <si>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</si>
  <si>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</si>
  <si>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</si>
  <si>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</si>
  <si>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</si>
  <si>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</si>
  <si>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</si>
  <si>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</si>
  <si>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</si>
  <si>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</si>
  <si>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</si>
  <si>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</si>
  <si>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</si>
  <si>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</si>
  <si>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</si>
  <si>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</si>
  <si>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</si>
  <si>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</si>
  <si>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</si>
  <si>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</si>
  <si>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</si>
  <si>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</si>
  <si>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</si>
  <si>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</si>
  <si>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</si>
  <si>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</si>
  <si>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</si>
  <si>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</si>
  <si>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</si>
  <si>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</si>
  <si>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</si>
  <si>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</si>
  <si>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</si>
  <si>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</si>
  <si>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</si>
  <si>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</si>
  <si>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</si>
  <si>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</si>
  <si>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</si>
  <si>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</si>
  <si>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</si>
  <si>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</si>
  <si>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</si>
  <si>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</si>
  <si>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</si>
  <si>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</si>
  <si>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</si>
  <si>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</si>
  <si>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</si>
  <si>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</si>
  <si>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</si>
  <si>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</si>
  <si>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</si>
  <si>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</si>
  <si>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</si>
  <si>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</si>
  <si>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</si>
  <si>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</si>
  <si>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</si>
  <si>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</si>
  <si>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</si>
  <si>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</si>
  <si>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</si>
  <si>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</si>
  <si>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</si>
  <si>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</si>
  <si>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</si>
  <si>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</si>
  <si>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</si>
  <si>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</si>
  <si>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</si>
  <si>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</si>
  <si>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</si>
  <si>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</si>
  <si>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</si>
  <si>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</si>
  <si>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</si>
  <si>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</si>
  <si>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</si>
  <si>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</si>
  <si>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</si>
  <si>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</si>
  <si>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</si>
  <si>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</si>
  <si>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</si>
  <si>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</si>
  <si>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</si>
  <si>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</si>
  <si>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</si>
  <si>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</si>
  <si>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</si>
  <si>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</si>
  <si>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</si>
  <si>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</si>
  <si>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</si>
  <si>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</si>
  <si>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</si>
  <si>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</si>
  <si>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</si>
  <si>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</si>
  <si>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</si>
  <si>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</si>
  <si>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</si>
  <si>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</si>
  <si>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</si>
  <si>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</si>
  <si>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</si>
  <si>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</si>
  <si>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</si>
  <si>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</si>
  <si>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</si>
  <si>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</si>
  <si>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</si>
  <si>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</si>
  <si>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</si>
  <si>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</si>
  <si>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</si>
  <si>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</si>
  <si>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</si>
  <si>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</si>
  <si>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</si>
  <si>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</si>
  <si>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</si>
  <si>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</si>
  <si>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</si>
  <si>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</si>
  <si>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</si>
  <si>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</si>
  <si>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</si>
  <si>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</si>
  <si>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</si>
  <si>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</si>
  <si>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</si>
  <si>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</si>
  <si>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</si>
  <si>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</si>
  <si>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</si>
  <si>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</si>
  <si>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</si>
  <si>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</si>
  <si>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</si>
  <si>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</si>
  <si>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</si>
  <si>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</si>
  <si>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</si>
  <si>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</si>
  <si>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</si>
  <si>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</si>
  <si>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</si>
  <si>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</si>
  <si>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</si>
  <si>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</si>
  <si>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</si>
  <si>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</si>
  <si>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</si>
  <si>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</si>
  <si>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</si>
  <si>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</si>
  <si>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</si>
  <si>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</si>
  <si>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</si>
  <si>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</si>
  <si>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</si>
  <si>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</si>
  <si>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</si>
  <si>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</si>
  <si>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</si>
  <si>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</si>
  <si>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</si>
  <si>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</si>
  <si>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</si>
  <si>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</si>
  <si>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</si>
  <si>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</si>
  <si>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</si>
  <si>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</si>
  <si>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</si>
  <si>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</si>
  <si>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</si>
  <si>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</si>
  <si>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</si>
  <si>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</si>
  <si>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</si>
  <si>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</si>
  <si>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</si>
  <si>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</si>
  <si>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</si>
  <si>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</si>
  <si>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</si>
  <si>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</si>
  <si>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</si>
  <si>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</si>
  <si>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</si>
  <si>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</si>
  <si>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</si>
  <si>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</si>
  <si>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</si>
  <si>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</si>
  <si>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</si>
  <si>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</si>
  <si>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</si>
  <si>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</si>
  <si>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</si>
  <si>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</si>
  <si>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</si>
  <si>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</si>
  <si>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</si>
  <si>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</si>
  <si>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</si>
  <si>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</si>
  <si>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</si>
  <si>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</si>
  <si>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</si>
  <si>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</si>
  <si>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</si>
  <si>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</si>
  <si>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</si>
  <si>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</si>
  <si>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</si>
  <si>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</si>
  <si>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</si>
  <si>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</si>
  <si>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</si>
  <si>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</si>
  <si>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</si>
  <si>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</si>
  <si>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</si>
  <si>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</si>
  <si>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</si>
  <si>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</si>
  <si>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</si>
  <si>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</si>
  <si>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</si>
  <si>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</si>
  <si>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</si>
  <si>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</si>
  <si>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</si>
  <si>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</si>
  <si>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</si>
  <si>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</si>
  <si>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</si>
  <si>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</si>
  <si>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</si>
  <si>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</si>
  <si>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</si>
  <si>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</si>
  <si>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</si>
  <si>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</si>
  <si>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</si>
  <si>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</si>
  <si>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</si>
  <si>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</si>
  <si>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</si>
  <si>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</si>
  <si>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</si>
  <si>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</si>
  <si>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</si>
  <si>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</si>
  <si>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</si>
  <si>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</si>
  <si>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</si>
  <si>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</si>
  <si>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</si>
  <si>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</si>
  <si>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</si>
  <si>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</si>
  <si>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</si>
  <si>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</si>
  <si>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</si>
  <si>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</si>
  <si>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</si>
  <si>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</si>
  <si>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</si>
  <si>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</si>
  <si>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</si>
  <si>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</si>
  <si>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</si>
  <si>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</si>
  <si>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</si>
  <si>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</si>
  <si>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</si>
  <si>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</si>
  <si>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</si>
  <si>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</si>
  <si>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</si>
  <si>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</si>
  <si>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</si>
  <si>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</si>
  <si>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</si>
  <si>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</si>
  <si>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</si>
  <si>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</si>
  <si>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</si>
  <si>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</si>
  <si>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</si>
  <si>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</si>
  <si>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</si>
  <si>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</si>
  <si>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</si>
  <si>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</si>
  <si>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</si>
  <si>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</si>
  <si>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</si>
  <si>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</si>
  <si>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</si>
  <si>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</si>
  <si>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</si>
  <si>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</si>
  <si>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</si>
  <si>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</si>
  <si>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</si>
  <si>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</si>
  <si>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</si>
  <si>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</si>
  <si>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</si>
  <si>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</si>
  <si>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</si>
  <si>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</si>
  <si>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</si>
  <si>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</si>
  <si>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</si>
  <si>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</si>
  <si>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</si>
  <si>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</si>
  <si>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</si>
  <si>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</si>
  <si>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</si>
  <si>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</si>
  <si>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</si>
  <si>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</si>
  <si>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</si>
  <si>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</si>
  <si>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</si>
  <si>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</si>
  <si>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</si>
  <si>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</si>
  <si>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</si>
  <si>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</si>
  <si>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</si>
  <si>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</si>
  <si>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</si>
  <si>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</si>
  <si>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</si>
  <si>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</si>
  <si>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</si>
  <si>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</si>
  <si>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</si>
  <si>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</si>
  <si>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</si>
  <si>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</si>
  <si>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</si>
  <si>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</si>
  <si>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</si>
  <si>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</si>
  <si>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</si>
  <si>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</si>
  <si>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</si>
  <si>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</si>
  <si>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</si>
  <si>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</si>
  <si>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</si>
  <si>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</si>
  <si>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</si>
  <si>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</si>
  <si>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</si>
  <si>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</si>
  <si>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</si>
  <si>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</si>
  <si>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</si>
  <si>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</si>
  <si>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</si>
  <si>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</si>
  <si>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</si>
  <si>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</si>
  <si>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</si>
  <si>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</si>
  <si>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</si>
  <si>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</si>
  <si>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</si>
  <si>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</si>
  <si>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</si>
  <si>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</si>
  <si>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</si>
  <si>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</si>
  <si>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</si>
  <si>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</si>
  <si>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</si>
  <si>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</si>
  <si>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</si>
  <si>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</si>
  <si>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</si>
  <si>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</si>
  <si>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</si>
  <si>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</si>
  <si>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</si>
  <si>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</si>
  <si>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</si>
  <si>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</si>
  <si>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</si>
  <si>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</si>
  <si>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</si>
  <si>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</si>
  <si>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</si>
  <si>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</si>
  <si>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</si>
  <si>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</si>
  <si>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</si>
  <si>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</si>
  <si>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</si>
  <si>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</si>
  <si>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</si>
  <si>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</si>
  <si>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</si>
  <si>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</si>
  <si>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</si>
  <si>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</si>
  <si>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</si>
  <si>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</si>
  <si>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</si>
  <si>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</si>
  <si>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</si>
  <si>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</si>
  <si>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</si>
  <si>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</si>
  <si>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</si>
  <si>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</si>
  <si>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</si>
  <si>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</si>
  <si>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</si>
  <si>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</si>
  <si>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</si>
  <si>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</si>
  <si>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</si>
  <si>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</si>
  <si>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</si>
  <si>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</si>
  <si>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</si>
  <si>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</si>
  <si>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</si>
  <si>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</si>
  <si>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</si>
  <si>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</si>
  <si>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</si>
  <si>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</si>
  <si>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</si>
  <si>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</si>
  <si>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</si>
  <si>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</si>
  <si>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</si>
  <si>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</si>
  <si>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</si>
  <si>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</si>
  <si>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</si>
  <si>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</si>
  <si>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</si>
  <si>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</si>
  <si>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</si>
  <si>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</si>
  <si>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</si>
  <si>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</si>
  <si>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</si>
  <si>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</si>
  <si>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</si>
  <si>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</si>
  <si>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</si>
  <si>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</si>
  <si>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</si>
  <si>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</si>
  <si>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</si>
  <si>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</si>
  <si>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</si>
  <si>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</si>
  <si>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</si>
  <si>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</si>
  <si>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</si>
  <si>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</si>
  <si>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</si>
  <si>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</si>
  <si>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</si>
  <si>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</si>
  <si>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</si>
  <si>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</si>
  <si>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</si>
  <si>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</si>
  <si>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</si>
  <si>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</si>
  <si>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</si>
  <si>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</si>
  <si>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</si>
  <si>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</si>
  <si>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</si>
  <si>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</si>
  <si>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</si>
  <si>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</si>
  <si>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</si>
  <si>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</si>
  <si>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</si>
  <si>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</si>
  <si>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</si>
  <si>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</si>
  <si>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</si>
  <si>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</si>
  <si>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</si>
  <si>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</si>
  <si>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</si>
  <si>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</si>
  <si>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</si>
  <si>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</si>
  <si>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</si>
  <si>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</si>
  <si>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</si>
  <si>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</si>
  <si>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</si>
  <si>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</si>
  <si>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</si>
  <si>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</si>
  <si>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</si>
  <si>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</si>
  <si>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</si>
  <si>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</si>
  <si>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</si>
  <si>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</si>
  <si>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</si>
  <si>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</si>
  <si>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</si>
  <si>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</si>
  <si>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</si>
  <si>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</si>
  <si>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</si>
  <si>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</si>
  <si>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</si>
  <si>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</si>
  <si>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</si>
  <si>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</si>
  <si>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</si>
  <si>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</si>
  <si>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</si>
  <si>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</si>
  <si>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</si>
  <si>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</si>
  <si>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</si>
  <si>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</si>
  <si>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</si>
  <si>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</si>
  <si>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</si>
  <si>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</si>
  <si>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</si>
  <si>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</si>
  <si>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</si>
  <si>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</si>
  <si>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</si>
  <si>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</si>
  <si>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</si>
  <si>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</si>
  <si>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</si>
  <si>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</si>
  <si>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</si>
  <si>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</si>
  <si>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</si>
  <si>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</si>
  <si>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</si>
  <si>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</si>
  <si>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</si>
  <si>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</si>
  <si>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</si>
  <si>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</si>
  <si>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</si>
  <si>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</si>
  <si>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</si>
  <si>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</si>
  <si>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</si>
  <si>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</si>
  <si>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</si>
  <si>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</si>
  <si>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</si>
  <si>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</si>
  <si>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</si>
  <si>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</si>
  <si>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</si>
  <si>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</si>
  <si>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</si>
  <si>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</si>
  <si>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</si>
  <si>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</si>
  <si>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</si>
  <si>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</si>
  <si>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</si>
  <si>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</si>
  <si>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</si>
  <si>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</si>
  <si>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</si>
  <si>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</si>
  <si>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</si>
  <si>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</si>
  <si>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</si>
  <si>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</si>
  <si>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</si>
  <si>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</si>
  <si>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</si>
  <si>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</si>
  <si>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</si>
  <si>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</si>
  <si>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</si>
  <si>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</si>
  <si>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</si>
  <si>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</si>
  <si>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</si>
  <si>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</si>
  <si>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</si>
  <si>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</si>
  <si>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</si>
  <si>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</si>
  <si>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</si>
  <si>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</si>
  <si>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</si>
  <si>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</si>
  <si>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</si>
  <si>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</si>
  <si>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</si>
  <si>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</si>
  <si>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</si>
  <si>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</si>
  <si>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</si>
  <si>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</si>
  <si>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</si>
  <si>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</si>
  <si>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</si>
  <si>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</si>
  <si>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</si>
  <si>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</si>
  <si>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</si>
  <si>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</si>
  <si>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</si>
  <si>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</si>
  <si>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</si>
  <si>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</si>
  <si>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</si>
  <si>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</si>
  <si>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</si>
  <si>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</si>
  <si>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</si>
  <si>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</si>
  <si>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</si>
  <si>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</si>
  <si>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</si>
  <si>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</si>
  <si>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</si>
  <si>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</si>
  <si>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</si>
  <si>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</si>
  <si>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</si>
  <si>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</si>
  <si>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</si>
  <si>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</si>
  <si>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</si>
  <si>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</si>
  <si>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</si>
  <si>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</si>
  <si>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</si>
  <si>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</si>
  <si>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</si>
  <si>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</si>
  <si>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</si>
  <si>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</si>
  <si>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</si>
  <si>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</si>
  <si>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</si>
  <si>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</si>
  <si>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</si>
  <si>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</si>
  <si>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</si>
  <si>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</si>
  <si>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</si>
  <si>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</si>
  <si>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</si>
  <si>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</si>
  <si>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</si>
  <si>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</si>
  <si>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</si>
  <si>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</si>
  <si>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</si>
  <si>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</si>
  <si>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</si>
  <si>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</si>
  <si>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</si>
  <si>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</si>
  <si>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</si>
  <si>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</si>
  <si>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</si>
  <si>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</si>
  <si>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</si>
  <si>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</si>
  <si>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</si>
  <si>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</si>
  <si>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</si>
  <si>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</si>
  <si>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</si>
  <si>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</si>
  <si>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</si>
  <si>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</si>
  <si>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</si>
  <si>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</si>
  <si>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</si>
  <si>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</si>
  <si>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</si>
  <si>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</si>
  <si>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</si>
  <si>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</si>
  <si>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</si>
  <si>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</si>
  <si>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</si>
  <si>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</si>
  <si>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</si>
  <si>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</si>
  <si>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</si>
  <si>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</si>
  <si>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</si>
  <si>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</si>
  <si>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</si>
  <si>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</si>
  <si>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</si>
  <si>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</si>
  <si>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</si>
  <si>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</si>
  <si>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</si>
  <si>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</si>
  <si>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</si>
  <si>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</si>
  <si>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</si>
  <si>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</si>
  <si>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</si>
  <si>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</si>
  <si>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</si>
  <si>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</si>
  <si>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</si>
  <si>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</si>
  <si>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</si>
  <si>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</si>
  <si>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</si>
  <si>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</si>
  <si>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</si>
  <si>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</si>
  <si>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</si>
  <si>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</si>
  <si>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</si>
  <si>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</si>
  <si>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</si>
  <si>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</si>
  <si>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</si>
  <si>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</si>
  <si>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</si>
  <si>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</si>
  <si>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</si>
  <si>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</si>
  <si>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</si>
  <si>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</si>
  <si>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</si>
  <si>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</si>
  <si>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</si>
  <si>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</si>
  <si>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</si>
  <si>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</si>
  <si>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</si>
  <si>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</si>
  <si>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</si>
  <si>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</si>
  <si>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</si>
  <si>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</si>
  <si>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</si>
  <si>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</si>
  <si>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</si>
  <si>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</si>
  <si>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</si>
  <si>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</si>
  <si>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</si>
  <si>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</si>
  <si>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</si>
  <si>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</si>
  <si>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</si>
  <si>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</si>
  <si>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</si>
  <si>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</si>
  <si>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</si>
  <si>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</si>
  <si>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</si>
  <si>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</si>
  <si>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</si>
  <si>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</si>
  <si>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</si>
  <si>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</si>
  <si>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</si>
  <si>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</si>
  <si>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</si>
  <si>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</si>
  <si>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</si>
  <si>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</si>
  <si>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</si>
  <si>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</si>
  <si>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</si>
  <si>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</si>
  <si>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</si>
  <si>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</si>
  <si>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</si>
  <si>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</si>
  <si>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</si>
  <si>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</si>
  <si>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</si>
  <si>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</si>
  <si>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</si>
  <si>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</si>
  <si>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</si>
  <si>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</si>
  <si>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</si>
  <si>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</si>
  <si>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</si>
  <si>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</si>
  <si>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</si>
  <si>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</si>
  <si>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</si>
  <si>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</si>
  <si>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</si>
  <si>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</si>
  <si>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</si>
  <si>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</si>
  <si>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</si>
  <si>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</si>
  <si>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</si>
  <si>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</si>
  <si>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</si>
  <si>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</si>
  <si>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</si>
  <si>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</si>
  <si>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</si>
  <si>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</si>
  <si>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</si>
  <si>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</si>
  <si>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</si>
  <si>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</si>
  <si>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</si>
  <si>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</si>
  <si>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</si>
  <si>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</si>
  <si>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</si>
  <si>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</si>
  <si>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</si>
  <si>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</si>
  <si>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</si>
  <si>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</si>
  <si>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</si>
  <si>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</si>
  <si>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</si>
  <si>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</si>
  <si>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</si>
  <si>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</si>
  <si>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</si>
  <si>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</si>
  <si>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</si>
  <si>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</si>
  <si>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</si>
  <si>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</si>
  <si>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</si>
  <si>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</si>
  <si>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</si>
  <si>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</si>
  <si>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</si>
  <si>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</si>
  <si>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</si>
  <si>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</si>
  <si>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</si>
  <si>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</si>
  <si>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</si>
  <si>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</si>
  <si>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</si>
  <si>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</si>
  <si>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</si>
  <si>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</si>
  <si>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</si>
  <si>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</si>
  <si>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</si>
  <si>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</si>
  <si>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</si>
  <si>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</si>
  <si>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</si>
  <si>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</si>
  <si>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</si>
  <si>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</si>
  <si>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</si>
  <si>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</si>
  <si>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</si>
  <si>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</si>
  <si>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</si>
  <si>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</si>
  <si>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</si>
  <si>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</si>
  <si>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</si>
  <si>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</si>
  <si>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</si>
  <si>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</si>
  <si>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</si>
  <si>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</si>
  <si>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</si>
  <si>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</si>
  <si>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</si>
  <si>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</si>
  <si>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</si>
  <si>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</si>
  <si>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</si>
  <si>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</si>
  <si>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</si>
  <si>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</si>
  <si>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</si>
  <si>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</si>
  <si>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</si>
  <si>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</si>
  <si>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</si>
  <si>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</si>
  <si>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</si>
  <si>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</si>
  <si>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</si>
  <si>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</si>
  <si>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</si>
  <si>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</si>
  <si>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</si>
  <si>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</si>
  <si>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</si>
  <si>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</si>
  <si>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</si>
  <si>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</si>
  <si>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</si>
  <si>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</si>
  <si>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</si>
  <si>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</si>
  <si>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</si>
  <si>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</si>
  <si>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</si>
  <si>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</si>
  <si>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</si>
  <si>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</si>
  <si>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</si>
  <si>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</si>
  <si>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</si>
  <si>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</si>
  <si>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</si>
  <si>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</si>
  <si>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</si>
  <si>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</si>
  <si>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</si>
  <si>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</si>
  <si>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</si>
  <si>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</si>
  <si>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</si>
  <si>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</si>
  <si>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</si>
  <si>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</si>
  <si>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</si>
  <si>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</si>
  <si>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</si>
  <si>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</si>
  <si>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</si>
  <si>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</si>
  <si>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</si>
  <si>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</si>
  <si>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</si>
  <si>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</si>
  <si>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</si>
  <si>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</si>
  <si>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</si>
  <si>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</si>
  <si>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</si>
  <si>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</si>
  <si>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</si>
  <si>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</si>
  <si>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</si>
  <si>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</si>
  <si>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</si>
  <si>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</si>
  <si>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</si>
  <si>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</si>
  <si>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</si>
  <si>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</si>
  <si>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</si>
  <si>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</si>
  <si>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</si>
  <si>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</si>
  <si>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</si>
  <si>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</si>
  <si>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</si>
  <si>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</si>
  <si>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</si>
  <si>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</si>
  <si>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</si>
  <si>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</si>
  <si>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</si>
  <si>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</si>
  <si>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</si>
  <si>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</si>
  <si>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</si>
  <si>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</si>
  <si>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</si>
  <si>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</si>
  <si>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</si>
  <si>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</si>
  <si>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</si>
  <si>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</si>
  <si>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</si>
  <si>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</si>
  <si>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</si>
  <si>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</si>
  <si>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</si>
  <si>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</si>
  <si>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</si>
  <si>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</si>
  <si>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</si>
  <si>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</si>
  <si>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</si>
  <si>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</si>
  <si>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</si>
  <si>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</si>
  <si>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</si>
  <si>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</si>
  <si>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</si>
  <si>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</si>
  <si>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</si>
  <si>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</si>
  <si>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</si>
  <si>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</si>
  <si>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</si>
  <si>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</si>
  <si>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</si>
  <si>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</si>
  <si>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</si>
  <si>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</si>
  <si>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</si>
  <si>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</si>
  <si>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</si>
  <si>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</si>
  <si>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</si>
  <si>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</si>
  <si>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</si>
  <si>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</si>
  <si>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</si>
  <si>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</si>
  <si>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</si>
  <si>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</si>
  <si>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</si>
  <si>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</si>
  <si>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</si>
  <si>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</si>
  <si>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</si>
  <si>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</si>
  <si>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</si>
  <si>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</si>
  <si>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</si>
  <si>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</si>
  <si>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</si>
  <si>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</si>
  <si>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</si>
  <si>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</si>
  <si>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</si>
  <si>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</si>
  <si>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</si>
  <si>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</si>
  <si>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</si>
  <si>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</si>
  <si>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</si>
  <si>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</si>
  <si>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</si>
  <si>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</si>
  <si>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</si>
  <si>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</si>
  <si>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</si>
  <si>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</si>
  <si>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</si>
  <si>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</si>
  <si>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</si>
  <si>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</si>
  <si>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</si>
  <si>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</si>
  <si>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</si>
  <si>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</si>
  <si>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</si>
  <si>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</si>
  <si>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</si>
  <si>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</si>
  <si>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</si>
  <si>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</si>
  <si>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</si>
  <si>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</si>
  <si>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</si>
  <si>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</si>
  <si>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</si>
  <si>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</si>
  <si>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</si>
  <si>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</si>
  <si>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</si>
  <si>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</si>
  <si>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</si>
  <si>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</si>
  <si>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</si>
  <si>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</si>
  <si>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</si>
  <si>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</si>
  <si>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</si>
  <si>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</si>
  <si>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</si>
  <si>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</si>
  <si>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</si>
  <si>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</si>
  <si>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</si>
  <si>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</si>
  <si>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</si>
  <si>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</si>
  <si>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</si>
  <si>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</si>
  <si>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</si>
  <si>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</si>
  <si>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</si>
  <si>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</si>
  <si>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</si>
  <si>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</si>
  <si>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</si>
  <si>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</si>
  <si>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</si>
  <si>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</si>
  <si>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</si>
  <si>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</si>
  <si>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</si>
  <si>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</si>
  <si>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</si>
  <si>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</si>
  <si>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</si>
  <si>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</si>
  <si>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</si>
  <si>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</si>
  <si>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</si>
  <si>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</si>
  <si>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</si>
  <si>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</si>
  <si>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</si>
  <si>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</si>
  <si>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</si>
  <si>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</si>
  <si>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</si>
  <si>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</si>
  <si>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</si>
  <si>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</si>
  <si>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</si>
  <si>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</si>
  <si>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</si>
  <si>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</si>
  <si>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</si>
  <si>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</si>
  <si>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</si>
  <si>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</si>
  <si>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</si>
  <si>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</si>
  <si>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</si>
  <si>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</si>
  <si>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</si>
  <si>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</si>
  <si>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</si>
  <si>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</si>
  <si>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</si>
  <si>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</si>
  <si>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</si>
  <si>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</si>
  <si>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</si>
  <si>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</si>
  <si>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</si>
  <si>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</si>
  <si>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</si>
  <si>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</si>
  <si>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</si>
  <si>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</si>
  <si>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</si>
  <si>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</si>
  <si>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</si>
  <si>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</si>
  <si>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</si>
  <si>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</si>
  <si>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</si>
  <si>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</si>
  <si>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</si>
  <si>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</si>
  <si>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</si>
  <si>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</si>
  <si>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</si>
  <si>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</si>
  <si>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</si>
  <si>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</si>
  <si>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</si>
  <si>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</si>
  <si>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</si>
  <si>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</si>
  <si>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</si>
  <si>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</si>
  <si>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</si>
  <si>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</si>
  <si>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</si>
  <si>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</si>
  <si>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</si>
  <si>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</si>
  <si>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</si>
  <si>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</si>
  <si>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</si>
  <si>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</si>
  <si>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</si>
  <si>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</si>
  <si>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</si>
  <si>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</si>
  <si>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</si>
  <si>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</si>
  <si>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</si>
  <si>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</si>
  <si>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</si>
  <si>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</si>
  <si>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</si>
  <si>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</si>
  <si>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</si>
  <si>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</si>
  <si>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</si>
  <si>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</si>
  <si>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</si>
  <si>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</si>
  <si>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</si>
  <si>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</si>
  <si>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</si>
  <si>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</si>
  <si>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</si>
  <si>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</si>
  <si>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</si>
  <si>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</si>
  <si>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</si>
  <si>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</si>
  <si>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</si>
  <si>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</si>
  <si>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</si>
  <si>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</si>
  <si>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</si>
  <si>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</si>
  <si>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</si>
  <si>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</si>
  <si>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</si>
  <si>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</si>
  <si>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</si>
  <si>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</si>
  <si>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</si>
  <si>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</si>
  <si>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</si>
  <si>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</si>
  <si>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</si>
  <si>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</si>
  <si>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</si>
  <si>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</si>
  <si>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</si>
  <si>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</si>
  <si>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</si>
  <si>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</si>
  <si>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</si>
  <si>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</si>
  <si>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</si>
  <si>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</si>
  <si>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</si>
  <si>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</si>
  <si>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</si>
  <si>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</si>
  <si>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</si>
  <si>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</si>
  <si>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</si>
  <si>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</si>
  <si>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</si>
  <si>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</si>
  <si>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</si>
  <si>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</si>
  <si>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</si>
  <si>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</si>
  <si>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</si>
  <si>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</si>
  <si>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</si>
  <si>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</si>
  <si>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</si>
  <si>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</si>
  <si>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</si>
  <si>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</si>
  <si>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</si>
  <si>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</si>
  <si>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</si>
  <si>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</si>
  <si>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</si>
  <si>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</si>
  <si>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</si>
  <si>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</si>
  <si>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</si>
  <si>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</si>
  <si>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</si>
  <si>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</si>
  <si>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</si>
  <si>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</si>
  <si>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</si>
  <si>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</si>
  <si>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</si>
  <si>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</si>
  <si>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</si>
  <si>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</si>
  <si>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</si>
  <si>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</si>
  <si>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</si>
  <si>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</si>
  <si>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</si>
  <si>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</si>
  <si>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</si>
  <si>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</si>
  <si>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</si>
  <si>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</si>
  <si>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</si>
  <si>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</si>
  <si>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</si>
  <si>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</si>
  <si>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</si>
  <si>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</si>
  <si>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</si>
  <si>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</si>
  <si>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</si>
  <si>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</si>
  <si>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</si>
  <si>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</si>
  <si>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</si>
  <si>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</si>
  <si>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</si>
  <si>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</si>
  <si>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</si>
  <si>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</si>
  <si>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</si>
  <si>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</si>
  <si>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</si>
  <si>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</si>
  <si>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</si>
  <si>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</si>
  <si>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</si>
  <si>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</si>
  <si>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</si>
  <si>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</si>
  <si>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</si>
  <si>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</si>
  <si>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</si>
  <si>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</si>
  <si>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</si>
  <si>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</si>
  <si>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</si>
  <si>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</si>
  <si>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</si>
  <si>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</si>
  <si>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</si>
  <si>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</si>
  <si>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</si>
  <si>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</si>
  <si>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</si>
  <si>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</si>
  <si>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</si>
  <si>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</si>
  <si>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</si>
  <si>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</si>
  <si>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</si>
  <si>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</si>
  <si>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</si>
  <si>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</si>
  <si>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</si>
  <si>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</si>
  <si>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</si>
  <si>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</si>
  <si>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</si>
  <si>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</si>
  <si>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</si>
  <si>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</si>
  <si>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</si>
  <si>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</si>
  <si>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</si>
  <si>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</si>
  <si>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</si>
  <si>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</si>
  <si>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</si>
  <si>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</si>
  <si>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</si>
  <si>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</si>
  <si>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</si>
  <si>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</si>
  <si>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</si>
  <si>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</si>
  <si>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</si>
  <si>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</si>
  <si>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</si>
  <si>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</si>
  <si>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</si>
  <si>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</si>
  <si>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</si>
  <si>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</si>
  <si>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</si>
  <si>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</si>
  <si>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</si>
  <si>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</si>
  <si>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</si>
  <si>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</si>
  <si>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</si>
  <si>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</si>
  <si>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</si>
  <si>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</si>
  <si>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</si>
  <si>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</si>
  <si>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</si>
  <si>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</si>
  <si>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</si>
  <si>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</si>
  <si>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</si>
  <si>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</si>
  <si>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</si>
  <si>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</si>
  <si>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</si>
  <si>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</si>
  <si>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</si>
  <si>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</si>
  <si>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</si>
  <si>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</si>
  <si>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</si>
  <si>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</si>
  <si>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</si>
  <si>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</si>
  <si>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</si>
  <si>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</si>
  <si>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</si>
  <si>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</si>
  <si>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</si>
  <si>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</si>
  <si>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</si>
  <si>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</si>
  <si>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</si>
  <si>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</si>
  <si>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</si>
  <si>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</si>
  <si>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</si>
  <si>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</si>
  <si>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</si>
  <si>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</si>
  <si>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</si>
  <si>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</si>
  <si>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</si>
  <si>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</si>
  <si>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</si>
  <si>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</si>
  <si>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</si>
  <si>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</si>
  <si>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</si>
  <si>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</si>
  <si>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</si>
  <si>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</si>
  <si>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</si>
  <si>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</si>
  <si>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</si>
  <si>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</si>
  <si>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</si>
  <si>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</si>
  <si>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</si>
  <si>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</si>
  <si>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</si>
  <si>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</si>
  <si>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</si>
  <si>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</si>
  <si>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</si>
  <si>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</si>
  <si>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</si>
  <si>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</si>
  <si>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</si>
  <si>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</si>
  <si>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</si>
  <si>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</si>
  <si>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</si>
  <si>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</si>
  <si>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</si>
  <si>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</si>
  <si>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</si>
  <si>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</si>
  <si>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</si>
  <si>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</si>
  <si>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</si>
  <si>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</si>
  <si>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</si>
  <si>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</si>
  <si>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</si>
  <si>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</si>
  <si>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</si>
  <si>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</si>
  <si>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</si>
  <si>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</si>
  <si>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</si>
  <si>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</si>
  <si>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</si>
  <si>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</si>
  <si>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</si>
  <si>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</si>
  <si>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</si>
  <si>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</si>
  <si>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</si>
  <si>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</si>
  <si>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</si>
  <si>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</si>
  <si>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</si>
  <si>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</si>
  <si>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</si>
  <si>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</si>
  <si>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</si>
  <si>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</si>
  <si>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</si>
  <si>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</si>
  <si>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</si>
  <si>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</si>
  <si>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</si>
  <si>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</si>
  <si>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</si>
  <si>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</si>
  <si>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</si>
  <si>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</si>
  <si>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</si>
  <si>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</si>
  <si>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</si>
  <si>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</si>
  <si>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</si>
  <si>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</si>
  <si>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</si>
  <si>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</si>
  <si>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</si>
  <si>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</si>
  <si>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</si>
  <si>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</si>
  <si>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</si>
  <si>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</si>
  <si>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</si>
  <si>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</si>
  <si>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</si>
  <si>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</si>
  <si>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</si>
  <si>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</si>
  <si>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</si>
  <si>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</si>
  <si>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</si>
  <si>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</si>
  <si>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</si>
  <si>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</si>
  <si>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</si>
  <si>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</si>
  <si>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</si>
  <si>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</si>
  <si>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</si>
  <si>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</si>
  <si>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</si>
  <si>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</si>
  <si>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</si>
  <si>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</si>
  <si>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</si>
  <si>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</si>
  <si>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</si>
  <si>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</si>
  <si>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</si>
  <si>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</si>
  <si>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</si>
  <si>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</si>
  <si>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</si>
  <si>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</si>
  <si>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</si>
  <si>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</si>
  <si>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</si>
  <si>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</si>
  <si>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</si>
  <si>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</si>
  <si>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</si>
  <si>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</si>
  <si>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</si>
  <si>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</si>
  <si>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</si>
  <si>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</si>
  <si>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</si>
  <si>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</si>
  <si>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</si>
  <si>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</si>
  <si>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</si>
  <si>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</si>
  <si>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</si>
  <si>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</si>
  <si>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</si>
  <si>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</si>
  <si>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</si>
  <si>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</si>
  <si>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</si>
  <si>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</si>
  <si>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</si>
  <si>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</si>
  <si>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</si>
  <si>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</si>
  <si>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</si>
  <si>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</si>
  <si>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</si>
  <si>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</si>
  <si>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</si>
  <si>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</si>
  <si>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</si>
  <si>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</si>
  <si>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</si>
  <si>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</si>
  <si>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</si>
  <si>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</si>
  <si>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</si>
  <si>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</si>
  <si>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</si>
  <si>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</si>
  <si>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</si>
  <si>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</si>
  <si>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</si>
  <si>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</si>
  <si>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</si>
  <si>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</si>
  <si>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</si>
  <si>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</si>
  <si>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</si>
  <si>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</si>
  <si>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</si>
  <si>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</si>
  <si>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</si>
  <si>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</si>
  <si>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</si>
  <si>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</si>
  <si>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</si>
  <si>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</si>
  <si>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</si>
  <si>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</si>
  <si>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</si>
  <si>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</si>
  <si>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</si>
  <si>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</si>
  <si>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</si>
  <si>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</si>
  <si>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</si>
  <si>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</si>
  <si>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</si>
  <si>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</si>
  <si>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</si>
  <si>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</si>
  <si>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</si>
  <si>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</si>
  <si>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</si>
  <si>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</si>
  <si>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</si>
  <si>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</si>
  <si>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</si>
  <si>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</si>
  <si>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</si>
  <si>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</si>
  <si>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</si>
  <si>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</si>
  <si>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</si>
  <si>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</si>
  <si>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</si>
  <si>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</si>
  <si>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</si>
  <si>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</si>
  <si>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</si>
  <si>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</si>
  <si>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</si>
  <si>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</si>
  <si>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</si>
  <si>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</si>
  <si>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</si>
  <si>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</si>
  <si>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</si>
  <si>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</si>
  <si>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</si>
  <si>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</si>
  <si>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</si>
  <si>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</si>
  <si>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</si>
  <si>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</si>
  <si>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</si>
  <si>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</si>
  <si>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</si>
  <si>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</si>
  <si>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</si>
  <si>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</si>
  <si>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</si>
  <si>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</si>
  <si>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</si>
  <si>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</si>
  <si>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</si>
  <si>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</si>
  <si>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</si>
  <si>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</si>
  <si>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</si>
  <si>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</si>
  <si>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</si>
  <si>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</si>
  <si>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</si>
  <si>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</si>
  <si>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</si>
  <si>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</si>
  <si>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</si>
  <si>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</si>
  <si>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</si>
  <si>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</si>
  <si>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</si>
  <si>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</si>
  <si>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</si>
  <si>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</si>
  <si>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</si>
  <si>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</si>
  <si>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</si>
  <si>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</si>
  <si>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</si>
  <si>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</si>
  <si>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</si>
  <si>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</si>
  <si>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</si>
  <si>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</si>
  <si>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</si>
  <si>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</si>
  <si>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</si>
  <si>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</si>
  <si>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</si>
  <si>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</si>
  <si>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</si>
  <si>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</si>
  <si>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</si>
  <si>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</si>
  <si>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</si>
  <si>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</si>
  <si>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</si>
  <si>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</si>
  <si>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</si>
  <si>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</si>
  <si>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</si>
  <si>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</si>
  <si>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</si>
  <si>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</si>
  <si>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</si>
  <si>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</si>
  <si>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</si>
  <si>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</si>
  <si>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</si>
  <si>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</si>
  <si>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</si>
  <si>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</si>
  <si>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</si>
  <si>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</si>
  <si>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</si>
  <si>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</si>
  <si>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</si>
  <si>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</si>
  <si>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</si>
  <si>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</si>
  <si>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</si>
  <si>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</si>
  <si>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</si>
  <si>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</si>
  <si>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</si>
  <si>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</si>
  <si>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</si>
  <si>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</si>
  <si>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</si>
  <si>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</si>
  <si>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</si>
  <si>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</si>
  <si>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</si>
  <si>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</si>
  <si>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</si>
  <si>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</si>
  <si>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</si>
  <si>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</si>
  <si>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</si>
  <si>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</si>
  <si>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</si>
  <si>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</si>
  <si>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</si>
  <si>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</si>
  <si>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</si>
  <si>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</si>
  <si>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</si>
  <si>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</si>
  <si>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</si>
  <si>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</si>
  <si>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</si>
  <si>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</si>
  <si>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</si>
  <si>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</si>
  <si>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</si>
  <si>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</si>
  <si>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</si>
  <si>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</si>
  <si>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</si>
  <si>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</si>
  <si>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</si>
  <si>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</si>
  <si>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</si>
  <si>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</si>
  <si>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</si>
  <si>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</si>
  <si>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</si>
  <si>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</si>
  <si>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</si>
  <si>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</si>
  <si>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</si>
  <si>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</si>
  <si>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</si>
  <si>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</si>
  <si>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</si>
  <si>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</si>
  <si>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</si>
  <si>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</si>
  <si>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</si>
  <si>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</si>
  <si>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</si>
  <si>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</si>
  <si>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</si>
  <si>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</si>
  <si>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</si>
  <si>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</si>
  <si>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</si>
  <si>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</si>
  <si>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</si>
  <si>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</si>
  <si>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</si>
  <si>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</si>
  <si>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</si>
  <si>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</si>
  <si>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</si>
  <si>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</si>
  <si>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</si>
  <si>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</si>
  <si>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</si>
  <si>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</si>
  <si>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</si>
  <si>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</si>
  <si>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</si>
  <si>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</si>
  <si>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</si>
  <si>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</si>
  <si>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</si>
  <si>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</si>
  <si>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</si>
  <si>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</si>
  <si>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</si>
  <si>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</si>
  <si>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</si>
  <si>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</si>
  <si>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</si>
  <si>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</si>
  <si>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</si>
  <si>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</si>
  <si>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</si>
  <si>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</si>
  <si>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</si>
  <si>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</si>
  <si>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</si>
  <si>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</si>
  <si>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</si>
  <si>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</si>
  <si>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</si>
  <si>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</si>
  <si>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</si>
  <si>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</si>
  <si>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</si>
  <si>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</si>
  <si>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</si>
  <si>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</si>
  <si>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</si>
  <si>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</si>
  <si>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</si>
  <si>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</si>
  <si>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</si>
  <si>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</si>
  <si>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</si>
  <si>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</si>
  <si>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</si>
  <si>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</si>
  <si>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</si>
  <si>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</si>
  <si>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</si>
  <si>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</si>
  <si>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</si>
  <si>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</si>
  <si>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</si>
  <si>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</si>
  <si>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</si>
  <si>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</si>
  <si>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</si>
  <si>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</si>
  <si>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</si>
  <si>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</si>
  <si>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</si>
  <si>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</si>
  <si>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</si>
  <si>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</si>
  <si>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</si>
  <si>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</si>
  <si>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</si>
  <si>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</si>
  <si>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</si>
  <si>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</si>
  <si>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</si>
  <si>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</si>
  <si>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</si>
  <si>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</si>
  <si>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</si>
  <si>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</si>
  <si>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</si>
  <si>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</si>
  <si>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</si>
  <si>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</si>
  <si>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</si>
  <si>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</si>
  <si>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</si>
  <si>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</si>
  <si>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</si>
  <si>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</si>
  <si>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</si>
  <si>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</si>
  <si>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</si>
  <si>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</si>
  <si>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</si>
  <si>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</si>
  <si>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</si>
  <si>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</si>
  <si>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</si>
  <si>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</si>
  <si>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</si>
  <si>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</si>
  <si>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</si>
  <si>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</si>
  <si>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</si>
  <si>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</si>
  <si>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</si>
  <si>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</si>
  <si>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</si>
  <si>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</si>
  <si>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</si>
  <si>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</si>
  <si>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</si>
  <si>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</si>
  <si>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</si>
  <si>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</si>
  <si>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</si>
  <si>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</si>
  <si>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</si>
  <si>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</si>
  <si>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</si>
  <si>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</si>
  <si>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</si>
  <si>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</si>
  <si>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</si>
  <si>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</si>
  <si>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</si>
  <si>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</si>
  <si>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</si>
  <si>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</si>
  <si>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</si>
  <si>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</si>
  <si>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</si>
  <si>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</si>
  <si>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</si>
  <si>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</si>
  <si>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</si>
  <si>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</si>
  <si>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</si>
  <si>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</si>
  <si>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</si>
  <si>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</si>
  <si>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</si>
  <si>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</si>
  <si>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</si>
  <si>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</si>
  <si>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</si>
  <si>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</si>
  <si>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</si>
  <si>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</si>
  <si>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</si>
  <si>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</si>
  <si>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</si>
  <si>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</si>
  <si>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</si>
  <si>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</si>
  <si>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</si>
  <si>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</si>
  <si>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</si>
  <si>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</si>
  <si>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</si>
  <si>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</si>
  <si>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</si>
  <si>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</si>
  <si>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</si>
  <si>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</si>
  <si>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</si>
  <si>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</si>
  <si>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</si>
  <si>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</si>
  <si>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</si>
  <si>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</si>
  <si>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</si>
  <si>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</si>
  <si>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</si>
  <si>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</si>
  <si>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</si>
  <si>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</si>
  <si>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</si>
  <si>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</si>
  <si>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</si>
  <si>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</si>
  <si>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</si>
  <si>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</si>
  <si>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</si>
  <si>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</si>
  <si>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</si>
  <si>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</si>
  <si>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</si>
  <si>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</si>
  <si>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</si>
  <si>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</si>
  <si>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</si>
  <si>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</si>
  <si>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</si>
  <si>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</si>
  <si>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</si>
  <si>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</si>
  <si>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</si>
  <si>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</si>
  <si>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</si>
  <si>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</si>
  <si>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</si>
  <si>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</si>
  <si>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</si>
  <si>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</si>
  <si>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</si>
  <si>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</si>
  <si>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</si>
  <si>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</si>
  <si>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</si>
  <si>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</si>
  <si>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</si>
  <si>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</si>
  <si>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</si>
  <si>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</si>
  <si>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</si>
  <si>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</si>
  <si>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</si>
  <si>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</si>
  <si>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</si>
  <si>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</si>
  <si>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</si>
  <si>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</si>
  <si>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</si>
  <si>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</si>
  <si>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</si>
  <si>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</si>
  <si>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</si>
  <si>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</si>
  <si>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</si>
  <si>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</si>
  <si>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</si>
  <si>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</si>
  <si>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</si>
  <si>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</si>
  <si>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</si>
  <si>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</si>
  <si>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</si>
  <si>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</si>
  <si>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</si>
  <si>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</si>
  <si>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</si>
  <si>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</si>
  <si>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</si>
  <si>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</si>
  <si>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</si>
  <si>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</si>
  <si>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</si>
  <si>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</si>
  <si>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</si>
  <si>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</si>
  <si>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</si>
  <si>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</si>
  <si>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</si>
  <si>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</si>
  <si>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</si>
  <si>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</si>
  <si>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</si>
  <si>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</si>
  <si>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</si>
  <si>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</si>
  <si>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</si>
  <si>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</si>
  <si>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</si>
  <si>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</si>
  <si>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</si>
  <si>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</si>
  <si>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</si>
  <si>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</si>
  <si>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</si>
  <si>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</si>
  <si>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</si>
  <si>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</si>
  <si>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</si>
  <si>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</si>
  <si>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</si>
  <si>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</si>
  <si>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</si>
  <si>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</si>
  <si>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</si>
  <si>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</si>
  <si>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</si>
  <si>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</si>
  <si>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</si>
  <si>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</si>
  <si>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</si>
  <si>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</si>
  <si>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</si>
  <si>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</si>
  <si>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</si>
  <si>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</si>
  <si>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</si>
  <si>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</si>
  <si>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</si>
  <si>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</si>
  <si>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</si>
  <si>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</si>
  <si>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</si>
  <si>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</si>
  <si>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</si>
  <si>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</si>
  <si>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</si>
  <si>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</si>
  <si>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</si>
  <si>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</si>
  <si>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</si>
  <si>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</si>
  <si>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</si>
  <si>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</si>
  <si>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</si>
  <si>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</si>
  <si>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</si>
  <si>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</si>
  <si>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</si>
  <si>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</si>
  <si>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</si>
  <si>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</si>
  <si>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</si>
  <si>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</si>
  <si>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</si>
  <si>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</si>
  <si>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</si>
  <si>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</si>
  <si>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</si>
  <si>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</si>
  <si>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</si>
  <si>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</si>
  <si>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</si>
  <si>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</si>
  <si>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</si>
  <si>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</si>
  <si>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</si>
  <si>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</si>
  <si>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</si>
  <si>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</si>
  <si>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</si>
  <si>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</si>
  <si>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</si>
  <si>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</si>
  <si>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</si>
  <si>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</si>
  <si>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</si>
  <si>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</si>
  <si>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</si>
  <si>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</si>
  <si>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</si>
  <si>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</si>
  <si>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</si>
  <si>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</si>
  <si>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</si>
  <si>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</si>
  <si>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</si>
  <si>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</si>
  <si>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</si>
  <si>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</si>
  <si>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</si>
  <si>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</si>
  <si>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</si>
  <si>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</si>
  <si>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</si>
  <si>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</si>
  <si>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</si>
  <si>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</si>
  <si>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</si>
  <si>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</si>
  <si>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</si>
  <si>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</si>
  <si>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</si>
  <si>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</si>
  <si>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</si>
  <si>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</si>
  <si>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</si>
  <si>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</si>
  <si>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</si>
  <si>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</si>
  <si>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</si>
  <si>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</si>
  <si>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</si>
  <si>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</si>
  <si>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</si>
  <si>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</si>
  <si>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</si>
  <si>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</si>
  <si>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</si>
  <si>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</si>
  <si>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</si>
  <si>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</si>
  <si>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</si>
  <si>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</si>
  <si>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</si>
  <si>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</si>
  <si>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</si>
  <si>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</si>
  <si>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</si>
  <si>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</si>
  <si>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</si>
  <si>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</si>
  <si>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</si>
  <si>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</si>
  <si>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</si>
  <si>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</si>
  <si>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</si>
  <si>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</si>
  <si>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</si>
  <si>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</si>
  <si>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</si>
  <si>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</si>
  <si>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</si>
  <si>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</si>
  <si>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</si>
  <si>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</si>
  <si>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</si>
  <si>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</si>
  <si>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</si>
  <si>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</si>
  <si>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</si>
  <si>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</si>
  <si>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</si>
  <si>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</si>
  <si>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</si>
  <si>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</si>
  <si>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</si>
  <si>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</si>
  <si>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</si>
  <si>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</si>
  <si>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</si>
  <si>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</si>
  <si>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</si>
  <si>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</si>
  <si>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</si>
  <si>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</si>
  <si>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</si>
  <si>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</si>
  <si>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</si>
  <si>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</si>
  <si>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</si>
  <si>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</si>
  <si>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</si>
  <si>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</si>
  <si>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</si>
  <si>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</si>
  <si>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</si>
  <si>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</si>
  <si>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</si>
  <si>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</si>
  <si>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</si>
  <si>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</si>
  <si>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</si>
  <si>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</si>
  <si>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</si>
  <si>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</si>
  <si>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</si>
  <si>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</si>
  <si>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</si>
  <si>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</si>
  <si>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</si>
  <si>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</si>
  <si>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</si>
  <si>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</si>
  <si>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</si>
  <si>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</si>
  <si>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</si>
  <si>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</si>
  <si>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</si>
  <si>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</si>
  <si>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</si>
  <si>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</si>
  <si>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</si>
  <si>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</si>
  <si>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</si>
  <si>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</si>
  <si>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</si>
  <si>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</si>
  <si>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</si>
  <si>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</si>
  <si>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</si>
  <si>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</si>
  <si>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</si>
  <si>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</si>
  <si>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</si>
  <si>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</si>
  <si>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</si>
  <si>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</si>
  <si>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</si>
  <si>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</si>
  <si>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</si>
  <si>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</si>
  <si>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</si>
  <si>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</si>
  <si>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</si>
  <si>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</si>
  <si>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</si>
  <si>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</si>
  <si>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</si>
  <si>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</si>
  <si>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</si>
  <si>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</si>
  <si>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</si>
  <si>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</si>
  <si>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</si>
  <si>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</si>
  <si>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</si>
  <si>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</si>
  <si>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</si>
  <si>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</si>
  <si>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</si>
  <si>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</si>
  <si>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</si>
  <si>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</si>
  <si>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</si>
  <si>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</si>
  <si>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</si>
  <si>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</si>
  <si>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</si>
  <si>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</si>
  <si>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</si>
  <si>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</si>
  <si>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</si>
  <si>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</si>
  <si>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</si>
  <si>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</si>
  <si>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</si>
  <si>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</si>
  <si>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</si>
  <si>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</si>
  <si>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</si>
  <si>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</si>
  <si>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</si>
  <si>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</si>
  <si>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</si>
  <si>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</si>
  <si>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</si>
  <si>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</si>
  <si>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</si>
  <si>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</si>
  <si>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</si>
  <si>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</si>
  <si>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</si>
  <si>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</si>
  <si>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</si>
  <si>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</si>
  <si>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</si>
  <si>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</si>
  <si>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</si>
  <si>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</si>
  <si>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</si>
  <si>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</si>
  <si>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</si>
  <si>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</si>
  <si>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</si>
  <si>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</si>
  <si>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</si>
  <si>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</si>
  <si>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</si>
  <si>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</si>
  <si>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</si>
  <si>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</si>
  <si>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</si>
  <si>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</si>
  <si>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</si>
  <si>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</si>
  <si>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</si>
  <si>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</si>
  <si>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</si>
  <si>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</si>
  <si>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</si>
  <si>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</si>
  <si>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</si>
  <si>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</si>
  <si>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</si>
  <si>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</si>
  <si>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</si>
  <si>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</si>
  <si>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</si>
  <si>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</si>
  <si>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</si>
  <si>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</si>
  <si>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</si>
  <si>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</si>
  <si>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</si>
  <si>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</si>
  <si>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</si>
  <si>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</si>
  <si>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</si>
  <si>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</si>
  <si>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</si>
  <si>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</si>
  <si>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</si>
  <si>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</si>
  <si>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</si>
  <si>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</si>
  <si>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</si>
  <si>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</si>
  <si>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</si>
  <si>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</si>
  <si>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</si>
  <si>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</si>
  <si>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</si>
  <si>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</si>
  <si>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</si>
  <si>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</si>
  <si>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</si>
  <si>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</si>
  <si>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</si>
  <si>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</si>
  <si>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</si>
  <si>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</si>
  <si>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</si>
  <si>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</si>
  <si>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</si>
  <si>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</si>
  <si>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</si>
  <si>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</si>
  <si>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</si>
  <si>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</si>
  <si>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</si>
  <si>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</si>
  <si>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</si>
  <si>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</si>
  <si>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</si>
  <si>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</si>
  <si>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</si>
  <si>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</si>
  <si>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</si>
  <si>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</si>
  <si>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</si>
  <si>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</si>
  <si>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</si>
  <si>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</si>
  <si>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</si>
  <si>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</si>
  <si>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</si>
  <si>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</si>
  <si>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</si>
  <si>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</si>
  <si>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</si>
  <si>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</si>
  <si>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</si>
  <si>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</si>
  <si>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</si>
  <si>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</si>
  <si>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</si>
  <si>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</si>
  <si>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</si>
  <si>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</si>
  <si>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</si>
  <si>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</si>
  <si>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</si>
  <si>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</si>
  <si>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</si>
  <si>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</si>
  <si>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</si>
  <si>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</si>
  <si>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</si>
  <si>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</si>
  <si>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</si>
  <si>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</si>
  <si>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</si>
  <si>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</si>
  <si>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</si>
  <si>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</si>
  <si>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</si>
  <si>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</si>
  <si>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</si>
  <si>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</si>
  <si>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</si>
  <si>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</si>
  <si>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</si>
  <si>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</si>
  <si>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</si>
  <si>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</si>
  <si>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</si>
  <si>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</si>
  <si>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</si>
  <si>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</si>
  <si>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</si>
  <si>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</si>
  <si>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</si>
  <si>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</si>
  <si>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</si>
  <si>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</si>
  <si>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</si>
  <si>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</si>
  <si>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</si>
  <si>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</si>
  <si>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</si>
  <si>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</si>
  <si>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</si>
  <si>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</si>
  <si>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</si>
  <si>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</si>
  <si>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</si>
  <si>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</si>
  <si>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</si>
  <si>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</si>
  <si>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</si>
  <si>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</si>
  <si>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</si>
  <si>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</si>
  <si>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</si>
  <si>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</si>
  <si>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</si>
  <si>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</si>
  <si>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</si>
  <si>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</si>
  <si>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</si>
  <si>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</si>
  <si>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</si>
  <si>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</si>
  <si>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</si>
  <si>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</si>
  <si>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</si>
  <si>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</si>
  <si>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</si>
  <si>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</si>
  <si>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</si>
  <si>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</si>
  <si>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</si>
  <si>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</si>
  <si>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</si>
  <si>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</si>
  <si>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</si>
  <si>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</si>
  <si>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</si>
  <si>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</si>
  <si>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</si>
  <si>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</si>
  <si>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</si>
  <si>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</si>
  <si>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</si>
  <si>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</si>
  <si>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</si>
  <si>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</si>
  <si>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</si>
  <si>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</si>
  <si>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</si>
  <si>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</si>
  <si>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</si>
  <si>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</si>
  <si>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</si>
  <si>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</si>
  <si>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</si>
  <si>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</si>
  <si>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</si>
  <si>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</si>
  <si>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</si>
  <si>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</si>
  <si>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</si>
  <si>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</si>
  <si>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</si>
  <si>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</si>
  <si>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</si>
  <si>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</si>
  <si>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</si>
  <si>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</si>
  <si>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</si>
  <si>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</si>
  <si>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</si>
  <si>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</si>
  <si>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</si>
  <si>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</si>
  <si>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</si>
  <si>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</si>
  <si>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</si>
  <si>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</si>
  <si>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</si>
  <si>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</si>
  <si>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</si>
  <si>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</si>
  <si>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</si>
  <si>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</si>
  <si>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</si>
  <si>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</si>
  <si>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</si>
  <si>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</si>
  <si>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</si>
  <si>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</si>
  <si>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</si>
  <si>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</si>
  <si>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</si>
  <si>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</si>
  <si>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</si>
  <si>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</si>
  <si>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</si>
  <si>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</si>
  <si>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</si>
  <si>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</si>
  <si>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</si>
  <si>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</si>
  <si>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</si>
  <si>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</si>
  <si>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</si>
  <si>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</si>
  <si>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</si>
  <si>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</si>
  <si>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</si>
  <si>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</si>
  <si>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</si>
  <si>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</si>
  <si>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</si>
  <si>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</si>
  <si>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</si>
  <si>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</si>
  <si>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</si>
  <si>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</si>
  <si>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</si>
  <si>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</si>
  <si>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</si>
  <si>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</si>
  <si>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</si>
  <si>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</si>
  <si>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</si>
  <si>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</si>
  <si>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</si>
  <si>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</si>
  <si>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</si>
  <si>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</si>
  <si>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</si>
  <si>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</si>
  <si>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</si>
  <si>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</si>
  <si>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</si>
  <si>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</si>
  <si>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</si>
  <si>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</si>
  <si>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</si>
  <si>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</si>
  <si>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</si>
  <si>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</si>
  <si>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</si>
  <si>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</si>
  <si>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</si>
  <si>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</si>
  <si>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</si>
  <si>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</si>
  <si>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</si>
  <si>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</si>
  <si>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</si>
  <si>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</si>
  <si>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</si>
  <si>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</si>
  <si>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</si>
  <si>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</si>
  <si>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</si>
  <si>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</si>
  <si>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</si>
  <si>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</si>
  <si>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</si>
  <si>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</si>
  <si>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</si>
  <si>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</si>
  <si>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</si>
  <si>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</si>
  <si>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</si>
  <si>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</si>
  <si>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</si>
  <si>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</si>
  <si>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</si>
  <si>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</si>
  <si>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</si>
  <si>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</si>
  <si>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</si>
  <si>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</si>
  <si>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</si>
  <si>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</si>
  <si>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</si>
  <si>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</si>
  <si>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</si>
  <si>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</si>
  <si>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</si>
  <si>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</si>
  <si>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</si>
  <si>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</si>
  <si>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</si>
  <si>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</si>
  <si>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</si>
  <si>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</si>
  <si>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</si>
  <si>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</si>
  <si>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</si>
  <si>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</si>
  <si>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</si>
  <si>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</si>
  <si>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</si>
  <si>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</si>
  <si>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</si>
  <si>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</si>
  <si>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</si>
  <si>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</si>
  <si>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</si>
  <si>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</si>
  <si>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</si>
  <si>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</si>
  <si>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</si>
  <si>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</si>
  <si>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</si>
  <si>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</si>
  <si>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</si>
  <si>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</si>
  <si>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</si>
  <si>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</si>
  <si>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</si>
  <si>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</si>
  <si>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</si>
  <si>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</si>
  <si>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</si>
  <si>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</si>
  <si>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</si>
  <si>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</si>
  <si>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</si>
  <si>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</si>
  <si>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</si>
  <si>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</si>
  <si>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</si>
  <si>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</si>
  <si>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</si>
  <si>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</si>
  <si>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</si>
  <si>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</si>
  <si>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</si>
  <si>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</si>
  <si>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</si>
  <si>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</si>
  <si>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</si>
  <si>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</si>
  <si>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</si>
  <si>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</si>
  <si>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</si>
  <si>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</si>
  <si>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</si>
  <si>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</si>
  <si>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</si>
  <si>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</si>
  <si>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</si>
  <si>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</si>
  <si>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</si>
  <si>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</si>
  <si>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</si>
  <si>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</si>
  <si>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</si>
  <si>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</si>
  <si>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</si>
  <si>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</si>
  <si>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</si>
  <si>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</si>
  <si>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</si>
  <si>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</si>
  <si>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</si>
  <si>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</si>
  <si>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</si>
  <si>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</si>
  <si>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</si>
  <si>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</si>
  <si>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</si>
  <si>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</si>
  <si>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</si>
  <si>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</si>
  <si>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</si>
  <si>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</si>
  <si>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</si>
  <si>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</si>
  <si>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</si>
  <si>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</si>
  <si>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</si>
  <si>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</si>
  <si>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</si>
  <si>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</si>
  <si>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</si>
  <si>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</si>
  <si>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</si>
  <si>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</si>
  <si>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</si>
  <si>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</si>
  <si>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</si>
  <si>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</si>
  <si>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</si>
  <si>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</si>
  <si>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</si>
  <si>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</si>
  <si>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</si>
  <si>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</si>
  <si>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</si>
  <si>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</si>
  <si>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</si>
  <si>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</si>
  <si>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</si>
  <si>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</si>
  <si>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</si>
  <si>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</si>
  <si>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</si>
  <si>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</si>
  <si>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</si>
  <si>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</si>
  <si>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</si>
  <si>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</si>
  <si>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</si>
  <si>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</si>
  <si>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</si>
  <si>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</si>
  <si>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</si>
  <si>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</si>
  <si>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</si>
  <si>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</si>
  <si>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</si>
  <si>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</si>
  <si>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</si>
  <si>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</si>
  <si>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</si>
  <si>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</si>
  <si>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</si>
  <si>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</si>
  <si>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</si>
  <si>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</si>
  <si>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</si>
  <si>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</si>
  <si>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</si>
  <si>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</si>
  <si>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</si>
  <si>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</si>
  <si>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</si>
  <si>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</si>
  <si>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</si>
  <si>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</si>
  <si>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</si>
  <si>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</si>
  <si>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</si>
  <si>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</si>
  <si>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</si>
  <si>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</si>
  <si>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</si>
  <si>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</si>
  <si>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</si>
  <si>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</si>
  <si>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</si>
  <si>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</si>
  <si>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</si>
  <si>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</si>
  <si>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</si>
  <si>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</si>
  <si>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</si>
  <si>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</si>
  <si>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</si>
  <si>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</si>
  <si>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</si>
  <si>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</si>
  <si>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</si>
  <si>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</si>
  <si>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</si>
  <si>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</si>
  <si>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</si>
  <si>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</si>
  <si>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</si>
  <si>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</si>
  <si>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</si>
  <si>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</si>
  <si>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</si>
  <si>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</si>
  <si>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</si>
  <si>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</si>
  <si>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</si>
  <si>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</si>
  <si>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</si>
  <si>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</si>
  <si>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</si>
  <si>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</si>
  <si>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</si>
  <si>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</si>
  <si>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</si>
  <si>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</si>
  <si>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</si>
  <si>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</si>
  <si>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</si>
  <si>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</si>
  <si>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</si>
  <si>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</si>
  <si>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</si>
  <si>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</si>
  <si>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</si>
  <si>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</si>
  <si>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</si>
  <si>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</si>
  <si>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</si>
  <si>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</si>
  <si>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</si>
  <si>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</si>
  <si>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</si>
  <si>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</si>
  <si>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</si>
  <si>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</si>
  <si>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</si>
  <si>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</si>
  <si>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</si>
  <si>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</si>
  <si>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</si>
  <si>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</si>
  <si>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</si>
  <si>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</si>
  <si>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</si>
  <si>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</si>
  <si>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</si>
  <si>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</si>
  <si>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</si>
  <si>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</si>
  <si>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</si>
  <si>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</si>
  <si>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</si>
  <si>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</si>
  <si>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</si>
  <si>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</si>
  <si>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</si>
  <si>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</si>
  <si>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</si>
  <si>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</si>
  <si>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</si>
  <si>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</si>
  <si>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</si>
  <si>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</si>
  <si>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</si>
  <si>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</si>
  <si>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</si>
  <si>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</si>
  <si>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</si>
  <si>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</si>
  <si>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</si>
  <si>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</si>
  <si>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</si>
  <si>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</si>
  <si>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</si>
  <si>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</si>
  <si>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</si>
  <si>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</si>
  <si>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</si>
  <si>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</si>
  <si>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</si>
  <si>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</si>
  <si>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</si>
  <si>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</si>
  <si>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</si>
  <si>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</si>
  <si>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</si>
  <si>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</si>
  <si>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</si>
  <si>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</si>
  <si>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</si>
  <si>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</si>
  <si>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</si>
  <si>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</si>
  <si>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</si>
  <si>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</si>
  <si>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</si>
  <si>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</si>
  <si>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</si>
  <si>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</si>
  <si>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</si>
  <si>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</si>
  <si>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</si>
  <si>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</si>
  <si>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</si>
  <si>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</si>
  <si>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</si>
  <si>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</si>
  <si>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</si>
  <si>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</si>
  <si>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</si>
  <si>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</si>
  <si>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</si>
  <si>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</si>
  <si>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</si>
  <si>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</si>
  <si>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</si>
  <si>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</si>
  <si>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</si>
  <si>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</si>
  <si>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</si>
  <si>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</si>
  <si>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</si>
  <si>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</si>
  <si>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</si>
  <si>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</si>
  <si>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</si>
  <si>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</si>
  <si>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</si>
  <si>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</si>
  <si>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</si>
  <si>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</si>
  <si>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</si>
  <si>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</si>
  <si>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</si>
  <si>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</si>
  <si>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</si>
  <si>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</si>
  <si>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</si>
  <si>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</si>
  <si>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</si>
  <si>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</si>
  <si>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</si>
  <si>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</si>
  <si>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</si>
  <si>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</si>
  <si>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</si>
  <si>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</si>
  <si>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</si>
  <si>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</si>
  <si>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</si>
  <si>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</si>
  <si>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</si>
  <si>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</si>
  <si>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</si>
  <si>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</si>
  <si>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</si>
  <si>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</si>
  <si>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</si>
  <si>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</si>
  <si>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</si>
  <si>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</si>
  <si>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</si>
  <si>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</si>
  <si>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</si>
  <si>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</si>
  <si>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</si>
  <si>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</si>
  <si>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</si>
  <si>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</si>
  <si>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</si>
  <si>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</si>
  <si>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</si>
  <si>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</si>
  <si>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</si>
  <si>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</si>
  <si>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</si>
  <si>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</si>
  <si>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</si>
  <si>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</si>
  <si>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</si>
  <si>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</si>
  <si>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</si>
  <si>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</si>
  <si>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</si>
  <si>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</si>
  <si>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</si>
  <si>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</si>
  <si>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</si>
  <si>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</si>
  <si>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</si>
  <si>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</si>
  <si>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</si>
  <si>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</si>
  <si>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</si>
  <si>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</si>
  <si>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</si>
  <si>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</si>
  <si>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</si>
  <si>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</si>
  <si>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</si>
  <si>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</si>
  <si>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</si>
  <si>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</si>
  <si>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</si>
  <si>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</si>
  <si>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</si>
  <si>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</si>
  <si>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</si>
  <si>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</si>
  <si>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</si>
  <si>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</si>
  <si>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</si>
  <si>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</si>
  <si>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</si>
  <si>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</si>
  <si>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</si>
  <si>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</si>
  <si>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</si>
  <si>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</si>
  <si>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</si>
  <si>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</si>
  <si>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</si>
  <si>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</si>
  <si>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</si>
  <si>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</si>
  <si>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</si>
  <si>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</si>
  <si>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</si>
  <si>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</si>
  <si>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</si>
  <si>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</si>
  <si>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</si>
  <si>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</si>
  <si>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</si>
  <si>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</si>
  <si>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</si>
  <si>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</si>
  <si>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</si>
  <si>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</si>
  <si>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</si>
  <si>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</si>
  <si>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</si>
  <si>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</si>
  <si>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</si>
  <si>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</si>
  <si>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</si>
  <si>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</si>
  <si>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</si>
  <si>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</si>
  <si>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</si>
  <si>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</si>
  <si>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</si>
  <si>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</si>
  <si>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</si>
  <si>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</si>
  <si>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</si>
  <si>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</si>
  <si>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</si>
  <si>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</si>
  <si>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</si>
  <si>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</si>
  <si>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</si>
  <si>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</si>
  <si>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</si>
  <si>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</si>
  <si>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</si>
  <si>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</si>
  <si>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</si>
  <si>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</si>
  <si>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</si>
  <si>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</si>
  <si>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</si>
  <si>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</si>
  <si>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</si>
  <si>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</si>
  <si>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</si>
  <si>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</si>
  <si>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</si>
  <si>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</si>
  <si>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</si>
  <si>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</si>
  <si>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</si>
  <si>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</si>
  <si>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</si>
  <si>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</si>
  <si>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</si>
  <si>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</si>
  <si>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</si>
  <si>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</si>
  <si>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</si>
  <si>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</si>
  <si>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</si>
  <si>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</si>
  <si>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</si>
  <si>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</si>
  <si>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</si>
  <si>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</si>
  <si>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</si>
  <si>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</si>
  <si>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</si>
  <si>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</si>
  <si>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</si>
  <si>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</si>
  <si>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</si>
  <si>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</si>
  <si>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</si>
  <si>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</si>
  <si>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</si>
  <si>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</si>
  <si>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</si>
  <si>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</si>
  <si>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</si>
  <si>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</si>
  <si>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</si>
  <si>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</si>
  <si>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</si>
  <si>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</si>
  <si>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</si>
  <si>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</si>
  <si>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</si>
  <si>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</si>
  <si>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</si>
  <si>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</si>
  <si>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</si>
  <si>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</si>
  <si>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</si>
  <si>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</si>
  <si>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</si>
  <si>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</si>
  <si>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</si>
  <si>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</si>
  <si>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</si>
  <si>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</si>
  <si>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</si>
  <si>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</si>
  <si>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</si>
  <si>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</si>
  <si>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</si>
  <si>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</si>
  <si>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</si>
  <si>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</si>
  <si>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</si>
  <si>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</si>
  <si>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</si>
  <si>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</si>
  <si>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</si>
  <si>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</si>
  <si>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</si>
  <si>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</si>
  <si>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</si>
  <si>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</si>
  <si>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</si>
  <si>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</si>
  <si>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</si>
  <si>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</si>
  <si>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</si>
  <si>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</si>
  <si>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</si>
  <si>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</si>
  <si>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</si>
  <si>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</si>
  <si>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</si>
  <si>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</si>
  <si>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</si>
  <si>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</si>
  <si>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</si>
  <si>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</si>
  <si>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</si>
  <si>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</si>
  <si>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</si>
  <si>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</si>
  <si>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</si>
  <si>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</si>
  <si>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</si>
  <si>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</si>
  <si>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</si>
  <si>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</si>
  <si>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</si>
  <si>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</si>
  <si>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</si>
  <si>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</si>
  <si>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</si>
  <si>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</si>
  <si>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</si>
  <si>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</si>
  <si>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</si>
  <si>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</si>
  <si>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</si>
  <si>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</si>
  <si>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</si>
  <si>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</si>
  <si>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</si>
  <si>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</si>
  <si>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</si>
  <si>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</si>
  <si>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</si>
  <si>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</si>
  <si>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</si>
  <si>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</si>
  <si>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</si>
  <si>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</si>
  <si>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</si>
  <si>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</si>
  <si>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</si>
  <si>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</si>
  <si>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</si>
  <si>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</si>
  <si>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</si>
  <si>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</si>
  <si>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</si>
  <si>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</si>
  <si>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</si>
  <si>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</si>
  <si>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</si>
  <si>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</si>
  <si>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</si>
  <si>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</si>
  <si>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</si>
  <si>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</si>
  <si>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</si>
  <si>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</si>
  <si>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</si>
  <si>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</si>
  <si>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</si>
  <si>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</si>
  <si>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</si>
  <si>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</si>
  <si>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</si>
  <si>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</si>
  <si>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</si>
  <si>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</si>
  <si>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</si>
  <si>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</si>
  <si>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</si>
  <si>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</si>
  <si>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</si>
  <si>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</si>
  <si>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</si>
  <si>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</si>
  <si>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</si>
  <si>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</si>
  <si>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</si>
  <si>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</si>
  <si>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</si>
  <si>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</si>
  <si>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</si>
  <si>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</si>
  <si>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</si>
  <si>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</si>
  <si>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</si>
  <si>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</si>
  <si>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</si>
  <si>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</si>
  <si>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</si>
  <si>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</si>
  <si>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</si>
  <si>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</si>
  <si>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</si>
  <si>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</si>
  <si>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</si>
  <si>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</si>
  <si>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</si>
  <si>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</si>
  <si>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</si>
  <si>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</si>
  <si>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</si>
  <si>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</si>
  <si>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</si>
  <si>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</si>
  <si>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</si>
  <si>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</si>
  <si>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</si>
  <si>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</si>
  <si>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</si>
  <si>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</si>
  <si>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</si>
  <si>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</si>
  <si>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</si>
  <si>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</si>
  <si>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</si>
  <si>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</si>
  <si>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</si>
  <si>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</si>
  <si>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</si>
  <si>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</si>
  <si>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</si>
  <si>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</si>
  <si>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</si>
  <si>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</si>
  <si>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</si>
  <si>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</si>
  <si>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</si>
  <si>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</si>
  <si>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</si>
  <si>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</si>
  <si>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</si>
  <si>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</si>
  <si>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</si>
  <si>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</si>
  <si>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</si>
  <si>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</si>
  <si>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</si>
  <si>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</si>
  <si>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</si>
  <si>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</si>
  <si>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</si>
  <si>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</si>
  <si>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</si>
  <si>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</si>
  <si>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</si>
  <si>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</si>
  <si>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</si>
  <si>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</si>
  <si>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</si>
  <si>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</si>
  <si>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</si>
  <si>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</si>
  <si>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</si>
  <si>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</si>
  <si>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</si>
  <si>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</si>
  <si>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</si>
  <si>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</si>
  <si>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</si>
  <si>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</si>
  <si>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</si>
  <si>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</si>
  <si>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</si>
  <si>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</si>
  <si>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</si>
  <si>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</si>
  <si>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</si>
  <si>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</si>
  <si>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</si>
  <si>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</si>
  <si>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</si>
  <si>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</si>
  <si>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</si>
  <si>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</si>
  <si>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</si>
  <si>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</si>
  <si>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</si>
  <si>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</si>
  <si>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</si>
  <si>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</si>
  <si>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</si>
  <si>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</si>
  <si>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</si>
  <si>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</si>
  <si>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</si>
  <si>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</si>
  <si>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</si>
  <si>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</si>
  <si>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</si>
  <si>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</si>
  <si>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</si>
  <si>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</si>
  <si>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</si>
  <si>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</si>
  <si>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</si>
  <si>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</si>
  <si>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</si>
  <si>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</si>
  <si>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</si>
  <si>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</si>
  <si>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</si>
  <si>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</si>
  <si>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</si>
  <si>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</si>
  <si>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</si>
  <si>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</si>
  <si>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</si>
  <si>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</si>
  <si>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</si>
  <si>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</si>
  <si>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</si>
  <si>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</si>
  <si>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</si>
  <si>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</si>
  <si>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</si>
  <si>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</si>
  <si>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</si>
  <si>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</si>
  <si>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</si>
  <si>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</si>
  <si>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</si>
  <si>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</si>
  <si>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</si>
  <si>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</si>
  <si>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</si>
  <si>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</si>
  <si>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</si>
  <si>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</si>
  <si>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</si>
  <si>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</si>
  <si>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</si>
  <si>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</si>
  <si>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</si>
  <si>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</si>
  <si>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</si>
  <si>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</si>
  <si>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</si>
  <si>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</si>
  <si>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</si>
  <si>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</si>
  <si>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</si>
  <si>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</si>
  <si>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</si>
  <si>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</si>
  <si>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</si>
  <si>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</si>
  <si>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</si>
  <si>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</si>
  <si>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</si>
  <si>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</si>
  <si>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</si>
  <si>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</si>
  <si>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</si>
  <si>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</si>
  <si>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</si>
  <si>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</si>
  <si>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</si>
  <si>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</si>
  <si>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</si>
  <si>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</si>
  <si>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</si>
  <si>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</si>
  <si>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</si>
  <si>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</si>
  <si>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</si>
  <si>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</si>
  <si>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</si>
  <si>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</si>
  <si>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</si>
  <si>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</si>
  <si>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</si>
  <si>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</si>
  <si>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</si>
  <si>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</si>
  <si>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</si>
  <si>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</si>
  <si>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</si>
  <si>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</si>
  <si>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</si>
  <si>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</si>
  <si>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</si>
  <si>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</si>
  <si>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</si>
  <si>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</si>
  <si>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</si>
  <si>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</si>
  <si>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</si>
  <si>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</si>
  <si>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</si>
  <si>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</si>
  <si>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</si>
  <si>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</si>
  <si>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</si>
  <si>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</si>
  <si>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</si>
  <si>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</si>
  <si>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</si>
  <si>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</si>
  <si>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</si>
  <si>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</si>
  <si>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</si>
  <si>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</si>
  <si>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</si>
  <si>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</si>
  <si>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</si>
  <si>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</si>
  <si>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</si>
  <si>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</si>
  <si>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</si>
  <si>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</si>
  <si>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</si>
  <si>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</si>
  <si>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</si>
  <si>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</si>
  <si>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</si>
  <si>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</si>
  <si>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</si>
  <si>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</si>
  <si>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</si>
  <si>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</si>
  <si>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</si>
  <si>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</si>
  <si>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</si>
  <si>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</si>
  <si>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</si>
  <si>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</si>
  <si>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</si>
  <si>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</si>
  <si>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</si>
  <si>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</si>
  <si>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</si>
  <si>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</si>
  <si>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</si>
  <si>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</si>
  <si>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</si>
  <si>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</si>
  <si>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</si>
  <si>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</si>
  <si>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</si>
  <si>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</si>
  <si>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</si>
  <si>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</si>
  <si>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</si>
  <si>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</si>
  <si>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</si>
  <si>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</si>
  <si>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</si>
  <si>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</si>
  <si>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</si>
  <si>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</si>
  <si>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</si>
  <si>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</si>
  <si>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</si>
  <si>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</si>
  <si>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</si>
  <si>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</si>
  <si>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</si>
  <si>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</si>
  <si>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</si>
  <si>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</si>
  <si>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</si>
  <si>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</si>
  <si>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</si>
  <si>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</si>
  <si>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</si>
  <si>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</si>
  <si>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</si>
  <si>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</si>
  <si>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</si>
  <si>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</si>
  <si>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</si>
  <si>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</si>
  <si>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</si>
  <si>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</si>
  <si>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</si>
  <si>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</si>
  <si>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</si>
  <si>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</si>
  <si>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</si>
  <si>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</si>
  <si>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</si>
  <si>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</si>
  <si>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</si>
  <si>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</si>
  <si>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</si>
  <si>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</si>
  <si>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</si>
  <si>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</si>
  <si>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</si>
  <si>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</si>
  <si>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</si>
  <si>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</si>
  <si>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</si>
  <si>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</si>
  <si>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</si>
  <si>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</si>
  <si>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</si>
  <si>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</si>
  <si>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</si>
  <si>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</si>
  <si>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</si>
  <si>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</si>
  <si>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</si>
  <si>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</si>
  <si>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</si>
  <si>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</si>
  <si>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</si>
  <si>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</si>
  <si>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</si>
  <si>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</si>
  <si>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</si>
  <si>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</si>
  <si>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</si>
  <si>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</si>
  <si>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</si>
  <si>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</si>
  <si>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</si>
  <si>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</si>
  <si>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</si>
  <si>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</si>
  <si>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</si>
  <si>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</si>
  <si>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</si>
  <si>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</si>
  <si>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</si>
  <si>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</si>
  <si>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</si>
  <si>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</si>
  <si>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</si>
  <si>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</si>
  <si>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</si>
  <si>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</si>
  <si>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</si>
  <si>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</si>
  <si>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</si>
  <si>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</si>
  <si>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</si>
  <si>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</si>
  <si>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</si>
  <si>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</si>
  <si>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</si>
  <si>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</si>
  <si>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</si>
  <si>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</si>
  <si>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</si>
  <si>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</si>
  <si>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</si>
  <si>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</si>
  <si>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</si>
  <si>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</si>
  <si>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</si>
  <si>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</si>
  <si>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</si>
  <si>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</si>
  <si>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</si>
  <si>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</si>
  <si>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</si>
  <si>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</si>
  <si>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</si>
  <si>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</si>
  <si>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</si>
  <si>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</si>
  <si>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</si>
  <si>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</si>
  <si>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</si>
  <si>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</si>
  <si>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</si>
  <si>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</si>
  <si>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</si>
  <si>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</si>
  <si>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</si>
  <si>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</si>
  <si>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</si>
  <si>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</si>
  <si>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</si>
  <si>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</si>
  <si>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</si>
  <si>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</si>
  <si>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</si>
  <si>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</si>
  <si>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</si>
  <si>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</si>
  <si>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</si>
  <si>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</si>
  <si>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</si>
  <si>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</si>
  <si>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</si>
  <si>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</si>
  <si>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</si>
  <si>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</si>
  <si>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</si>
  <si>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</si>
  <si>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</si>
  <si>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</si>
  <si>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</si>
  <si>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</si>
  <si>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</si>
  <si>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</si>
  <si>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</si>
  <si>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</si>
  <si>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</si>
  <si>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</si>
  <si>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</si>
  <si>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</si>
  <si>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</si>
  <si>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</si>
  <si>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</si>
  <si>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</si>
  <si>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</si>
  <si>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</si>
  <si>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</si>
  <si>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</si>
  <si>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</si>
  <si>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</si>
  <si>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</si>
  <si>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</si>
  <si>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</si>
  <si>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</si>
  <si>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</si>
  <si>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</si>
  <si>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</si>
  <si>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</si>
  <si>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</si>
  <si>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</si>
  <si>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</si>
  <si>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</si>
  <si>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</si>
  <si>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</si>
  <si>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</si>
  <si>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</si>
  <si>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</si>
  <si>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</si>
  <si>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</si>
  <si>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</si>
  <si>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</si>
  <si>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</si>
  <si>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</si>
  <si>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</si>
  <si>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</si>
  <si>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</si>
  <si>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</si>
  <si>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</si>
  <si>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</si>
  <si>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</si>
  <si>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</si>
  <si>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</si>
  <si>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</si>
  <si>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</si>
  <si>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</si>
  <si>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</si>
  <si>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</si>
  <si>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</si>
  <si>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</si>
  <si>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</si>
  <si>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</si>
  <si>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</si>
  <si>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</si>
  <si>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</si>
  <si>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</si>
  <si>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</si>
  <si>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</si>
  <si>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</si>
  <si>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</si>
  <si>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</si>
  <si>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</si>
  <si>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</si>
  <si>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</si>
  <si>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</si>
  <si>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</si>
  <si>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</si>
  <si>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</si>
  <si>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</si>
  <si>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</si>
  <si>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</si>
  <si>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</si>
  <si>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</si>
  <si>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</si>
  <si>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</si>
  <si>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</si>
  <si>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</si>
  <si>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</si>
  <si>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</si>
  <si>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</si>
  <si>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</si>
  <si>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</si>
  <si>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</si>
  <si>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</si>
  <si>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</si>
  <si>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</si>
  <si>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</si>
  <si>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</si>
  <si>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</si>
  <si>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</si>
  <si>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</si>
  <si>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</si>
  <si>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</si>
  <si>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</si>
  <si>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</si>
  <si>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</si>
  <si>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</si>
  <si>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</si>
  <si>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</si>
  <si>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</si>
  <si>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</si>
  <si>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</si>
  <si>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</si>
  <si>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</si>
  <si>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</si>
  <si>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</si>
  <si>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</si>
  <si>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</si>
  <si>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</si>
  <si>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</si>
  <si>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</si>
  <si>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</si>
  <si>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</si>
  <si>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</si>
  <si>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</si>
  <si>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</si>
  <si>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</si>
  <si>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</si>
  <si>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</si>
  <si>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</si>
  <si>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</si>
  <si>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</si>
  <si>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</si>
  <si>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</si>
  <si>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</si>
  <si>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</si>
  <si>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</si>
  <si>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</si>
  <si>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</si>
  <si>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</si>
  <si>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</si>
  <si>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</si>
  <si>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</si>
  <si>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</si>
  <si>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</si>
  <si>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</si>
  <si>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</si>
  <si>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</si>
  <si>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</si>
  <si>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</si>
  <si>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</si>
  <si>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</si>
  <si>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</si>
  <si>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</si>
  <si>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</si>
  <si>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</si>
  <si>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</si>
  <si>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</si>
  <si>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</si>
  <si>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</si>
  <si>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</si>
  <si>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</si>
  <si>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</si>
  <si>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</si>
  <si>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</si>
  <si>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</si>
  <si>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</si>
  <si>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</si>
  <si>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</si>
  <si>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</si>
  <si>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</si>
  <si>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</si>
  <si>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</si>
  <si>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</si>
  <si>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</si>
  <si>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</si>
  <si>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</si>
  <si>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</si>
  <si>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</si>
  <si>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</si>
  <si>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</si>
  <si>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</si>
  <si>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</si>
  <si>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</si>
  <si>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</si>
  <si>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</si>
  <si>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</si>
  <si>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</si>
  <si>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</si>
  <si>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</si>
  <si>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</si>
  <si>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</si>
  <si>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</si>
  <si>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</si>
  <si>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</si>
  <si>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</si>
  <si>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</si>
  <si>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</si>
  <si>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</si>
  <si>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</si>
  <si>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</si>
  <si>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</si>
  <si>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</si>
  <si>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</si>
  <si>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</si>
  <si>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</si>
  <si>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</si>
  <si>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</si>
  <si>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</si>
  <si>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</si>
  <si>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</si>
  <si>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</si>
  <si>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</si>
  <si>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</si>
  <si>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</si>
  <si>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</si>
  <si>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</si>
  <si>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</si>
  <si>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</si>
  <si>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</si>
  <si>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</si>
  <si>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</si>
  <si>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</si>
  <si>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</si>
  <si>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</si>
  <si>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</si>
  <si>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</si>
  <si>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</si>
  <si>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</si>
  <si>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</si>
  <si>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</si>
  <si>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</si>
  <si>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</si>
  <si>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</si>
  <si>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</si>
  <si>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</si>
  <si>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</si>
  <si>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</si>
  <si>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</si>
  <si>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</si>
  <si>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</si>
  <si>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</si>
  <si>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</si>
  <si>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</si>
  <si>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</si>
  <si>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</si>
  <si>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</si>
  <si>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</si>
  <si>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</si>
  <si>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</si>
  <si>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</si>
  <si>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</si>
  <si>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</si>
  <si>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</si>
  <si>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</si>
  <si>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</si>
  <si>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</si>
  <si>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</si>
  <si>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</si>
  <si>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</si>
  <si>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</si>
  <si>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</si>
  <si>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</si>
  <si>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</si>
  <si>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</si>
  <si>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</si>
  <si>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</si>
  <si>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</si>
  <si>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</si>
  <si>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</si>
  <si>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</si>
  <si>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</si>
  <si>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</si>
  <si>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</si>
  <si>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</si>
  <si>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</si>
  <si>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</si>
  <si>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</si>
  <si>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</si>
  <si>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</si>
  <si>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</si>
  <si>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</si>
  <si>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</si>
  <si>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</si>
  <si>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</si>
  <si>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</si>
  <si>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</si>
  <si>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</si>
  <si>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</si>
  <si>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</si>
  <si>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</si>
  <si>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</si>
  <si>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</si>
  <si>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</si>
  <si>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</si>
  <si>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</si>
  <si>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</si>
  <si>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</si>
  <si>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</si>
  <si>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</si>
  <si>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</si>
  <si>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</si>
  <si>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</si>
  <si>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</si>
  <si>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</si>
  <si>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</si>
  <si>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</si>
  <si>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</si>
  <si>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</si>
  <si>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</si>
  <si>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</si>
  <si>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</si>
  <si>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</si>
  <si>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</si>
  <si>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</si>
  <si>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</si>
  <si>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</si>
  <si>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</si>
  <si>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</si>
  <si>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</si>
  <si>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</si>
  <si>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</si>
  <si>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</si>
  <si>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</si>
  <si>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</si>
  <si>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</si>
  <si>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</si>
  <si>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</si>
  <si>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</si>
  <si>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</si>
  <si>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</si>
  <si>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</si>
  <si>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</si>
  <si>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</si>
  <si>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</si>
  <si>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</si>
  <si>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</si>
  <si>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</si>
  <si>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</si>
  <si>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</si>
  <si>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</si>
  <si>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</si>
  <si>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</si>
  <si>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</si>
  <si>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</si>
  <si>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</si>
  <si>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</si>
  <si>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</si>
  <si>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</si>
  <si>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</si>
  <si>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</si>
  <si>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</si>
  <si>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</si>
  <si>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</si>
  <si>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</si>
  <si>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</si>
  <si>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</si>
  <si>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</si>
  <si>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</si>
  <si>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</si>
  <si>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</si>
  <si>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</si>
  <si>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</si>
  <si>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</si>
  <si>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</si>
  <si>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</si>
  <si>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</si>
  <si>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</si>
  <si>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</si>
  <si>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</si>
  <si>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</si>
  <si>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</si>
  <si>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</si>
  <si>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</si>
  <si>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</si>
  <si>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</si>
  <si>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</si>
  <si>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</si>
  <si>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</si>
  <si>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</si>
  <si>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</si>
  <si>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</si>
  <si>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</si>
  <si>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</si>
  <si>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</si>
  <si>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</si>
  <si>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</si>
  <si>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</si>
  <si>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</si>
  <si>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</si>
  <si>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</si>
  <si>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</si>
  <si>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</si>
  <si>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</si>
  <si>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</si>
  <si>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</si>
  <si>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</si>
  <si>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</si>
  <si>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</si>
  <si>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</si>
  <si>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</si>
  <si>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</si>
  <si>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</si>
  <si>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</si>
  <si>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</si>
  <si>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</si>
  <si>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</si>
  <si>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</si>
  <si>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</si>
  <si>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</si>
  <si>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</si>
  <si>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</si>
  <si>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</si>
  <si>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</si>
  <si>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</si>
  <si>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</si>
  <si>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</si>
  <si>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</si>
  <si>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</si>
  <si>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</si>
  <si>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</si>
  <si>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</si>
  <si>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</si>
  <si>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</si>
  <si>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</si>
  <si>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</si>
  <si>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</si>
  <si>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</si>
  <si>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</si>
  <si>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</si>
  <si>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</si>
  <si>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</si>
  <si>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</si>
  <si>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</si>
  <si>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</si>
  <si>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</si>
  <si>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</si>
  <si>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</si>
  <si>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</si>
  <si>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</si>
  <si>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</si>
  <si>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</si>
  <si>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</si>
  <si>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</si>
  <si>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</si>
  <si>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</si>
  <si>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</si>
  <si>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</si>
  <si>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</si>
  <si>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</si>
  <si>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</si>
  <si>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</si>
  <si>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</si>
  <si>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</si>
  <si>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</si>
  <si>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</si>
  <si>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</si>
  <si>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</si>
  <si>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</si>
  <si>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</si>
  <si>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</si>
  <si>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</si>
  <si>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</si>
  <si>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</si>
  <si>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</si>
  <si>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</si>
  <si>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</si>
  <si>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</si>
  <si>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</si>
  <si>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</si>
  <si>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</si>
  <si>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</si>
  <si>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</si>
  <si>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</si>
  <si>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</si>
  <si>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</si>
  <si>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</si>
  <si>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</si>
  <si>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</si>
  <si>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</si>
  <si>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</si>
  <si>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</si>
  <si>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</si>
  <si>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</si>
  <si>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</si>
  <si>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</si>
  <si>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</si>
  <si>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</si>
  <si>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</si>
  <si>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</si>
  <si>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</si>
  <si>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</si>
  <si>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</si>
  <si>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</si>
  <si>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</si>
  <si>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</si>
  <si>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</si>
  <si>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</si>
  <si>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</si>
  <si>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</si>
  <si>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</si>
  <si>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</si>
  <si>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</si>
  <si>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</si>
  <si>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</si>
  <si>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</si>
  <si>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</si>
  <si>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</si>
  <si>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</si>
  <si>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</si>
  <si>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</si>
  <si>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</si>
  <si>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</si>
  <si>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</si>
  <si>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</si>
  <si>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</si>
  <si>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</si>
  <si>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</si>
  <si>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</si>
  <si>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</si>
  <si>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</si>
  <si>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</si>
  <si>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</si>
  <si>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</si>
  <si>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</si>
  <si>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</si>
  <si>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</si>
  <si>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</si>
  <si>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</si>
  <si>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</si>
  <si>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</si>
  <si>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</si>
  <si>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</si>
  <si>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</si>
  <si>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</si>
  <si>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</si>
  <si>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</si>
  <si>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</si>
  <si>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</si>
  <si>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</si>
  <si>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</si>
  <si>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</si>
  <si>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</si>
  <si>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</si>
  <si>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</si>
  <si>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</si>
  <si>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</si>
  <si>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</si>
  <si>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</si>
  <si>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</si>
  <si>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</si>
  <si>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</si>
  <si>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</si>
  <si>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</si>
  <si>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</si>
  <si>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</si>
  <si>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</si>
  <si>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</si>
  <si>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</si>
  <si>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</si>
  <si>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</si>
  <si>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</si>
  <si>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</si>
  <si>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</si>
  <si>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</si>
  <si>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</si>
  <si>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</si>
  <si>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</si>
  <si>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</si>
  <si>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</si>
  <si>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</si>
  <si>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</si>
  <si>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</si>
  <si>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</si>
  <si>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</si>
  <si>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</si>
  <si>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</si>
  <si>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</si>
  <si>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</si>
  <si>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</si>
  <si>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</si>
  <si>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</si>
  <si>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</si>
  <si>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</si>
  <si>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</si>
  <si>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</si>
  <si>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</si>
  <si>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</si>
  <si>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</si>
  <si>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</si>
  <si>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</si>
  <si>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</si>
  <si>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</si>
  <si>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</si>
  <si>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</si>
  <si>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</si>
  <si>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</si>
  <si>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</si>
  <si>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</si>
  <si>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</si>
  <si>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</si>
  <si>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</si>
  <si>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</si>
  <si>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</si>
  <si>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</si>
  <si>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</si>
  <si>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</si>
  <si>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</si>
  <si>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</si>
  <si>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</si>
  <si>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</si>
  <si>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</si>
  <si>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</si>
  <si>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</si>
  <si>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</si>
  <si>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</si>
  <si>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</si>
  <si>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</si>
  <si>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</si>
  <si>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</si>
  <si>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</si>
  <si>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</si>
  <si>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</si>
  <si>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</si>
  <si>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</si>
  <si>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</si>
  <si>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</si>
  <si>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</si>
  <si>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</si>
  <si>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</si>
  <si>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</si>
  <si>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</si>
  <si>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</si>
  <si>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</si>
  <si>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</si>
  <si>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</si>
  <si>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</si>
  <si>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</si>
  <si>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</si>
  <si>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</si>
  <si>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</si>
  <si>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</si>
  <si>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</si>
  <si>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</si>
  <si>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</si>
  <si>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</si>
  <si>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</si>
  <si>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</si>
  <si>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</si>
  <si>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</si>
  <si>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</si>
  <si>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</si>
  <si>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</si>
  <si>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</si>
  <si>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</si>
  <si>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</si>
  <si>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</si>
  <si>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</si>
  <si>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</si>
  <si>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</si>
  <si>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</si>
  <si>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</si>
  <si>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</si>
  <si>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</si>
  <si>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</si>
  <si>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</si>
  <si>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</si>
  <si>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</si>
  <si>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</si>
  <si>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</si>
  <si>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</si>
  <si>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</si>
  <si>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</si>
  <si>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</si>
  <si>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</si>
  <si>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</si>
  <si>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</si>
  <si>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</si>
  <si>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</si>
  <si>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</si>
  <si>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</si>
  <si>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</si>
  <si>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</si>
  <si>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</si>
  <si>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</si>
  <si>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</si>
  <si>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</si>
  <si>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</si>
  <si>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</si>
  <si>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</si>
  <si>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</si>
  <si>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</si>
  <si>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</si>
  <si>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</si>
  <si>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</si>
  <si>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</si>
  <si>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</si>
  <si>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</si>
  <si>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</si>
  <si>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</si>
  <si>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</si>
  <si>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</si>
  <si>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</si>
  <si>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</si>
  <si>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</si>
  <si>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</si>
  <si>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</si>
  <si>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</si>
  <si>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</si>
  <si>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</si>
  <si>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</si>
  <si>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</si>
  <si>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</si>
  <si>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</si>
  <si>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</si>
  <si>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</si>
  <si>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</si>
  <si>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</si>
  <si>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</si>
  <si>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</si>
  <si>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</si>
  <si>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</si>
  <si>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</si>
  <si>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</si>
  <si>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</si>
  <si>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</si>
  <si>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</si>
  <si>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</si>
  <si>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</si>
  <si>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</si>
  <si>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</si>
  <si>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</si>
  <si>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</si>
  <si>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</si>
  <si>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</si>
  <si>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</si>
  <si>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</si>
  <si>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</si>
  <si>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</si>
  <si>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</si>
  <si>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</si>
  <si>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</si>
  <si>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</si>
  <si>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</si>
  <si>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</si>
  <si>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</si>
  <si>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</si>
  <si>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</si>
  <si>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</si>
  <si>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</si>
  <si>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</si>
  <si>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</si>
  <si>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</si>
  <si>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</si>
  <si>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</si>
  <si>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</si>
  <si>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</si>
  <si>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</si>
  <si>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</si>
  <si>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</si>
  <si>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</si>
  <si>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</si>
  <si>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</si>
  <si>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</si>
  <si>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</si>
  <si>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</si>
  <si>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</si>
  <si>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</si>
  <si>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</si>
  <si>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</si>
  <si>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</si>
  <si>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</si>
  <si>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</si>
  <si>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</si>
  <si>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</si>
  <si>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</si>
  <si>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</si>
  <si>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</si>
  <si>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</si>
  <si>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</si>
  <si>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</si>
  <si>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</si>
  <si>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</si>
  <si>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</si>
  <si>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</si>
  <si>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</si>
  <si>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</si>
  <si>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</si>
  <si>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</si>
  <si>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</si>
  <si>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</si>
  <si>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</si>
  <si>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</si>
  <si>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</si>
  <si>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</si>
  <si>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</si>
  <si>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</si>
  <si>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</si>
  <si>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</si>
  <si>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</si>
  <si>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</si>
  <si>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</si>
  <si>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</si>
  <si>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</si>
  <si>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</si>
  <si>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</si>
  <si>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</si>
  <si>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</si>
  <si>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</si>
  <si>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</si>
  <si>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</si>
  <si>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</si>
  <si>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</si>
  <si>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</si>
  <si>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</si>
  <si>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</si>
  <si>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</si>
  <si>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</si>
  <si>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</si>
  <si>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</si>
  <si>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</si>
  <si>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</si>
  <si>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</si>
  <si>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</si>
  <si>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</si>
  <si>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</si>
  <si>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</si>
  <si>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</si>
  <si>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</si>
  <si>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</si>
  <si>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</si>
  <si>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</si>
  <si>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</si>
  <si>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</si>
  <si>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</si>
  <si>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</si>
  <si>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</si>
  <si>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</si>
  <si>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</si>
  <si>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</si>
  <si>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</si>
  <si>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</si>
  <si>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</si>
  <si>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</si>
  <si>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</si>
  <si>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</si>
  <si>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</si>
  <si>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</si>
  <si>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</si>
  <si>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</si>
  <si>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</si>
  <si>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</si>
  <si>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</si>
  <si>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</si>
  <si>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</si>
  <si>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</si>
  <si>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</si>
  <si>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</si>
  <si>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</si>
  <si>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</si>
  <si>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</si>
  <si>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</si>
  <si>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</si>
  <si>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</si>
  <si>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</si>
  <si>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</si>
  <si>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</si>
  <si>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</si>
  <si>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</si>
  <si>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</si>
  <si>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</si>
  <si>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</si>
  <si>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</si>
  <si>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</si>
  <si>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</si>
  <si>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</si>
  <si>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</si>
  <si>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</si>
  <si>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</si>
  <si>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</si>
  <si>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</si>
  <si>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</si>
  <si>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</si>
  <si>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</si>
  <si>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</si>
  <si>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</si>
  <si>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</si>
  <si>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</si>
  <si>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</si>
  <si>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</si>
  <si>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</si>
  <si>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</si>
  <si>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</si>
  <si>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</si>
  <si>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</si>
  <si>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</si>
  <si>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</si>
  <si>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</si>
  <si>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</si>
  <si>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</si>
  <si>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</si>
  <si>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</si>
  <si>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</si>
  <si>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</si>
  <si>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</si>
  <si>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</si>
  <si>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</si>
  <si>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</si>
  <si>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</si>
  <si>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</si>
  <si>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</si>
  <si>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</si>
  <si>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</si>
  <si>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</si>
  <si>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</si>
  <si>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</si>
  <si>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</si>
  <si>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</si>
  <si>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</si>
  <si>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</si>
  <si>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</si>
  <si>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</si>
  <si>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</si>
  <si>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</si>
  <si>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</si>
  <si>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</si>
  <si>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</si>
  <si>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</si>
  <si>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</si>
  <si>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</si>
  <si>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</si>
  <si>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</si>
  <si>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</si>
  <si>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</si>
  <si>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</si>
  <si>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</si>
  <si>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</si>
  <si>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</si>
  <si>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</si>
  <si>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</si>
  <si>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</si>
  <si>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</si>
  <si>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</si>
  <si>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</si>
  <si>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</si>
  <si>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</si>
  <si>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</si>
  <si>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</si>
  <si>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</si>
  <si>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</si>
  <si>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</si>
  <si>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</si>
  <si>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</si>
  <si>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</si>
  <si>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</si>
  <si>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</si>
  <si>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</si>
  <si>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</si>
  <si>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</si>
  <si>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</si>
  <si>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</si>
  <si>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</si>
  <si>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</si>
  <si>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</si>
  <si>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</si>
  <si>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</si>
  <si>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</si>
  <si>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</si>
  <si>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</si>
  <si>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</si>
  <si>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</si>
  <si>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</si>
  <si>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</si>
  <si>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</si>
  <si>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</si>
  <si>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</si>
  <si>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</si>
  <si>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</si>
  <si>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</si>
  <si>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</si>
  <si>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</si>
  <si>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</si>
  <si>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</si>
  <si>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</si>
  <si>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</si>
  <si>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</si>
  <si>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</si>
  <si>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</si>
  <si>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</si>
  <si>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</si>
  <si>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</si>
  <si>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</si>
  <si>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</si>
  <si>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</si>
  <si>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</si>
  <si>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</si>
  <si>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</si>
  <si>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</si>
  <si>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</si>
  <si>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</si>
  <si>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</si>
  <si>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</si>
  <si>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</si>
  <si>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</si>
  <si>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</si>
  <si>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</si>
  <si>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</si>
  <si>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</si>
  <si>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</si>
  <si>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</si>
  <si>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</si>
  <si>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</si>
  <si>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</si>
  <si>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</si>
  <si>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</si>
  <si>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</si>
  <si>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</si>
  <si>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</si>
  <si>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</si>
  <si>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</si>
  <si>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</si>
  <si>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</si>
  <si>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</si>
  <si>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</si>
  <si>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</si>
  <si>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</si>
  <si>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</si>
  <si>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</si>
  <si>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</si>
  <si>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</si>
  <si>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</si>
  <si>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</si>
  <si>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</si>
  <si>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</si>
  <si>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</si>
  <si>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</si>
  <si>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</si>
  <si>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</si>
  <si>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</si>
  <si>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</si>
  <si>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</si>
  <si>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</si>
  <si>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</si>
  <si>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</si>
  <si>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</si>
  <si>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</si>
  <si>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</si>
  <si>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</si>
  <si>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</si>
  <si>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</si>
  <si>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</si>
  <si>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</si>
  <si>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</si>
  <si>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</si>
  <si>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</si>
  <si>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</si>
  <si>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</si>
  <si>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</si>
  <si>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</si>
  <si>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</si>
  <si>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</si>
  <si>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</si>
  <si>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</si>
  <si>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</si>
  <si>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</si>
  <si>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</si>
  <si>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</si>
  <si>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</si>
  <si>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</si>
  <si>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</si>
  <si>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</si>
  <si>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</si>
  <si>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</si>
  <si>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</si>
  <si>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</si>
  <si>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</si>
  <si>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</si>
  <si>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</si>
  <si>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</si>
  <si>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</si>
  <si>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</si>
  <si>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</si>
  <si>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</si>
  <si>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</si>
  <si>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</si>
  <si>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</si>
  <si>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</si>
  <si>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</si>
  <si>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</si>
  <si>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</si>
  <si>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</si>
  <si>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</si>
  <si>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</si>
  <si>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</si>
  <si>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</si>
  <si>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</si>
  <si>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</si>
  <si>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</si>
  <si>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</si>
  <si>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</si>
  <si>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</si>
  <si>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</si>
  <si>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</si>
  <si>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</si>
  <si>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</si>
  <si>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</si>
  <si>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</si>
  <si>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</si>
  <si>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</si>
  <si>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</si>
  <si>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</si>
  <si>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</si>
  <si>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</si>
  <si>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</si>
  <si>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</si>
  <si>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</si>
  <si>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</si>
  <si>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</si>
  <si>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</si>
  <si>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</si>
  <si>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</si>
  <si>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</si>
  <si>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</si>
  <si>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</si>
  <si>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</si>
  <si>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</si>
  <si>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</si>
  <si>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</si>
  <si>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</si>
  <si>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</si>
  <si>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</si>
  <si>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</si>
  <si>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</si>
  <si>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</si>
  <si>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</si>
  <si>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</si>
  <si>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</si>
  <si>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</si>
  <si>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</si>
  <si>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</si>
  <si>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</si>
  <si>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</si>
  <si>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</si>
  <si>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</si>
  <si>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</si>
  <si>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</si>
  <si>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</si>
  <si>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</si>
  <si>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</si>
  <si>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</si>
  <si>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</si>
  <si>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</si>
  <si>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</si>
  <si>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</si>
  <si>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</si>
  <si>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</si>
  <si>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</si>
  <si>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</si>
  <si>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</si>
  <si>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</si>
  <si>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</si>
  <si>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</si>
  <si>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</si>
  <si>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</si>
  <si>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</si>
  <si>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</si>
  <si>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</si>
  <si>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</si>
  <si>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</si>
  <si>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</si>
  <si>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</si>
  <si>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</si>
  <si>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</si>
  <si>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</si>
  <si>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</si>
  <si>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</si>
  <si>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</si>
  <si>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</si>
  <si>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</si>
  <si>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</si>
  <si>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</si>
  <si>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</si>
  <si>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</si>
  <si>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</si>
  <si>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</si>
  <si>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</si>
  <si>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</si>
  <si>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</si>
  <si>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</si>
  <si>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</si>
  <si>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</si>
  <si>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</si>
  <si>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</si>
  <si>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</si>
  <si>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</si>
  <si>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</si>
  <si>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</si>
  <si>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</si>
  <si>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</si>
  <si>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</si>
  <si>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</si>
  <si>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</si>
  <si>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</si>
  <si>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</si>
  <si>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</si>
  <si>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</si>
  <si>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</si>
  <si>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</si>
  <si>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</si>
  <si>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</si>
  <si>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</si>
  <si>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</si>
  <si>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</si>
  <si>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</si>
  <si>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</si>
  <si>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</si>
  <si>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</si>
  <si>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</si>
  <si>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</si>
  <si>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</si>
  <si>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</si>
  <si>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</si>
  <si>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</si>
  <si>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</si>
  <si>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</si>
  <si>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</si>
  <si>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</si>
  <si>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</si>
  <si>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</si>
  <si>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</si>
  <si>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</si>
  <si>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</si>
  <si>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</si>
  <si>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</si>
  <si>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</si>
  <si>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</si>
  <si>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</si>
  <si>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</si>
  <si>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</si>
  <si>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</si>
  <si>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</si>
  <si>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</si>
  <si>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</si>
  <si>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</si>
  <si>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</si>
  <si>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</si>
  <si>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</si>
  <si>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</si>
  <si>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</si>
  <si>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</si>
  <si>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</si>
  <si>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</si>
  <si>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</si>
  <si>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</si>
  <si>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</si>
  <si>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</si>
  <si>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</si>
  <si>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</si>
  <si>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</si>
  <si>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</si>
  <si>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</si>
  <si>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</si>
  <si>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</si>
  <si>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</si>
  <si>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</si>
  <si>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</si>
  <si>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</si>
  <si>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</si>
  <si>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</si>
  <si>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</si>
  <si>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</si>
  <si>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</si>
  <si>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</si>
  <si>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</si>
  <si>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</si>
  <si>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</si>
  <si>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</si>
  <si>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</si>
  <si>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</si>
  <si>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</si>
  <si>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</si>
  <si>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</si>
  <si>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</si>
  <si>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</si>
  <si>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</si>
  <si>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</si>
  <si>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</si>
  <si>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</si>
  <si>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</si>
  <si>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</si>
  <si>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</si>
  <si>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</si>
  <si>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</si>
  <si>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</si>
  <si>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</si>
  <si>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</si>
  <si>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</si>
  <si>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</si>
  <si>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</si>
  <si>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</si>
  <si>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</si>
  <si>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</si>
  <si>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</si>
  <si>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</si>
  <si>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</si>
  <si>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</si>
  <si>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</si>
  <si>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</si>
  <si>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</si>
  <si>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</si>
  <si>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</si>
  <si>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</si>
  <si>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</si>
  <si>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</si>
  <si>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</si>
  <si>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</si>
  <si>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</si>
  <si>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</si>
  <si>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</si>
  <si>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</si>
  <si>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</si>
  <si>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</si>
  <si>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</si>
  <si>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</si>
  <si>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</si>
  <si>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</si>
  <si>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</si>
  <si>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</si>
  <si>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</si>
  <si>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</si>
  <si>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</si>
  <si>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</si>
  <si>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</si>
  <si>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</si>
  <si>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</si>
  <si>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</si>
  <si>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</si>
  <si>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</si>
  <si>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</si>
  <si>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</si>
  <si>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</si>
  <si>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</si>
  <si>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</si>
  <si>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</si>
  <si>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</si>
  <si>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</si>
  <si>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</si>
  <si>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</si>
  <si>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</si>
  <si>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</si>
  <si>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</si>
  <si>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</si>
  <si>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</si>
  <si>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</si>
  <si>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</si>
  <si>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</si>
  <si>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</si>
  <si>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</si>
  <si>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</si>
  <si>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</si>
  <si>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</si>
  <si>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</si>
  <si>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</si>
  <si>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</si>
  <si>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</si>
  <si>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</si>
  <si>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</si>
  <si>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</si>
  <si>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</si>
  <si>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</si>
  <si>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</si>
  <si>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</si>
  <si>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</si>
  <si>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</si>
  <si>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</si>
  <si>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</si>
  <si>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</si>
  <si>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</si>
  <si>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</si>
  <si>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</si>
  <si>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</si>
  <si>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</si>
  <si>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</si>
  <si>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</si>
  <si>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</si>
  <si>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</si>
  <si>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</si>
  <si>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</si>
  <si>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</si>
  <si>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</si>
  <si>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</si>
  <si>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</si>
  <si>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</si>
  <si>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</si>
  <si>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</si>
  <si>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</si>
  <si>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</si>
  <si>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</si>
  <si>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</si>
  <si>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</si>
  <si>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</si>
  <si>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</si>
  <si>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</si>
  <si>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</si>
  <si>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</si>
  <si>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</si>
  <si>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</si>
  <si>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</si>
  <si>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</si>
  <si>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</si>
  <si>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</si>
  <si>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</si>
  <si>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</si>
  <si>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</si>
  <si>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</si>
  <si>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</si>
  <si>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</si>
  <si>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</si>
  <si>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</si>
  <si>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</si>
  <si>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</si>
  <si>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</si>
  <si>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</si>
  <si>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</si>
  <si>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</si>
  <si>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</si>
  <si>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</si>
  <si>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</si>
  <si>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</si>
  <si>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</si>
  <si>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</si>
  <si>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</si>
  <si>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</si>
  <si>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</si>
  <si>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</si>
  <si>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</si>
  <si>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</si>
  <si>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</si>
  <si>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</si>
  <si>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</si>
  <si>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</si>
  <si>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</si>
  <si>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</si>
  <si>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</si>
  <si>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</si>
  <si>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</si>
  <si>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</si>
  <si>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</si>
  <si>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</si>
  <si>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</si>
  <si>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</si>
  <si>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</si>
  <si>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</si>
  <si>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</si>
  <si>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</si>
  <si>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</si>
  <si>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</si>
  <si>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</si>
  <si>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</si>
  <si>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</si>
  <si>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</si>
  <si>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</si>
  <si>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</si>
  <si>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</si>
  <si>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</si>
  <si>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</si>
  <si>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</si>
  <si>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</si>
  <si>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</si>
  <si>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</si>
  <si>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</si>
  <si>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</si>
  <si>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</si>
  <si>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</si>
  <si>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</si>
  <si>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</si>
  <si>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</si>
  <si>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</si>
  <si>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</si>
  <si>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</si>
  <si>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</si>
  <si>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</si>
  <si>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</si>
  <si>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</si>
  <si>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</si>
  <si>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</si>
  <si>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</si>
  <si>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</si>
  <si>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</si>
  <si>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</si>
  <si>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</si>
  <si>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</si>
  <si>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</si>
  <si>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</si>
  <si>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</si>
  <si>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</si>
  <si>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</si>
  <si>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</si>
  <si>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</si>
  <si>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</si>
  <si>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</si>
  <si>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</si>
  <si>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</si>
  <si>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</si>
  <si>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</si>
  <si>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</si>
  <si>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</si>
  <si>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</si>
  <si>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</si>
  <si>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</si>
  <si>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</si>
  <si>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</si>
  <si>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</si>
  <si>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</si>
  <si>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</si>
  <si>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</si>
  <si>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</si>
  <si>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</si>
  <si>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</si>
  <si>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</si>
  <si>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</si>
  <si>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</si>
  <si>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</si>
  <si>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</si>
  <si>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</si>
  <si>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</si>
  <si>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</si>
  <si>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</si>
  <si>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</si>
  <si>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</si>
  <si>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</si>
  <si>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</si>
  <si>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</si>
  <si>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</si>
  <si>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</si>
  <si>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</si>
  <si>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</si>
  <si>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</si>
  <si>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</si>
  <si>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</si>
  <si>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</si>
  <si>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</si>
  <si>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</si>
  <si>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</si>
  <si>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</si>
  <si>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</si>
  <si>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</si>
  <si>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</si>
  <si>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</si>
  <si>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</si>
  <si>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</si>
  <si>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</si>
  <si>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</si>
  <si>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</si>
  <si>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</si>
  <si>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</si>
  <si>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</si>
  <si>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</si>
  <si>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</si>
  <si>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</si>
  <si>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</si>
  <si>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</si>
  <si>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</si>
  <si>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</si>
  <si>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</si>
  <si>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</si>
  <si>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</si>
  <si>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</si>
  <si>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</si>
  <si>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</si>
  <si>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</si>
  <si>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</si>
  <si>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</si>
  <si>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</si>
  <si>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</si>
  <si>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</si>
  <si>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</si>
  <si>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</si>
  <si>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</si>
  <si>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</si>
  <si>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</si>
  <si>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</si>
  <si>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</si>
  <si>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</si>
  <si>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</si>
  <si>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</si>
  <si>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</si>
  <si>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</si>
  <si>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</si>
  <si>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</si>
  <si>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</si>
  <si>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</si>
  <si>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</si>
  <si>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</si>
  <si>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</si>
  <si>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</si>
  <si>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</si>
  <si>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</si>
  <si>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</si>
  <si>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</si>
  <si>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</si>
  <si>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</si>
  <si>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</si>
  <si>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</si>
  <si>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</si>
  <si>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</si>
  <si>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</si>
  <si>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</si>
  <si>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</si>
  <si>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</si>
  <si>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</si>
  <si>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</si>
  <si>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</si>
  <si>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</si>
  <si>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</si>
  <si>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</si>
  <si>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</si>
  <si>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</si>
  <si>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</si>
  <si>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</si>
  <si>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</si>
  <si>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</si>
  <si>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</si>
  <si>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</si>
  <si>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</si>
  <si>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</si>
  <si>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</si>
  <si>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</si>
  <si>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</si>
  <si>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</si>
  <si>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</si>
  <si>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</si>
  <si>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</si>
  <si>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</si>
  <si>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</si>
  <si>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</si>
  <si>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</si>
  <si>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</si>
  <si>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</si>
  <si>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</si>
  <si>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</si>
  <si>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</si>
  <si>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</si>
  <si>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</si>
  <si>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</si>
  <si>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</si>
  <si>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</si>
  <si>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</si>
  <si>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</si>
  <si>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</si>
  <si>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</si>
  <si>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</si>
  <si>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</si>
  <si>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</si>
  <si>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</si>
  <si>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</si>
  <si>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</si>
  <si>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</si>
  <si>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</si>
  <si>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</si>
  <si>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</si>
  <si>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</si>
  <si>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</si>
  <si>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</si>
  <si>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</si>
  <si>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</si>
  <si>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</si>
  <si>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</si>
  <si>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</si>
  <si>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</si>
  <si>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</si>
  <si>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</si>
  <si>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</si>
  <si>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</si>
  <si>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</si>
  <si>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</si>
  <si>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</si>
  <si>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</si>
  <si>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</si>
  <si>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</si>
  <si>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</si>
  <si>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</si>
  <si>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</si>
  <si>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</si>
  <si>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</si>
  <si>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</si>
  <si>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</si>
  <si>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</si>
  <si>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</si>
  <si>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</si>
  <si>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</si>
  <si>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</si>
  <si>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</si>
  <si>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</si>
  <si>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</si>
  <si>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</si>
  <si>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</si>
  <si>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</si>
  <si>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</si>
  <si>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</si>
  <si>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</si>
  <si>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</si>
  <si>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</si>
  <si>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</si>
  <si>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</si>
  <si>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</si>
  <si>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</si>
  <si>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</si>
  <si>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</si>
  <si>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</si>
  <si>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</si>
  <si>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</si>
  <si>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</si>
  <si>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</si>
  <si>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</si>
  <si>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</si>
  <si>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</si>
  <si>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</si>
  <si>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</si>
  <si>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</si>
  <si>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</si>
  <si>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</si>
  <si>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</si>
  <si>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</si>
  <si>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</si>
  <si>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</si>
  <si>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</si>
  <si>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</si>
  <si>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</si>
  <si>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</si>
  <si>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</si>
  <si>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</si>
  <si>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</si>
  <si>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</si>
  <si>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</si>
  <si>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</si>
  <si>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</si>
  <si>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</si>
  <si>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</si>
  <si>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</si>
  <si>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</si>
  <si>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</si>
  <si>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</si>
  <si>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</si>
  <si>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</si>
  <si>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</si>
  <si>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</si>
  <si>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</si>
  <si>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</si>
  <si>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</si>
  <si>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</si>
  <si>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</si>
  <si>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</si>
  <si>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</si>
  <si>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</si>
  <si>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</si>
  <si>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</si>
  <si>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</si>
  <si>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</si>
  <si>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</si>
  <si>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</si>
  <si>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</si>
  <si>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</si>
  <si>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</si>
  <si>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</si>
  <si>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</si>
  <si>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</si>
  <si>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</si>
  <si>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</si>
  <si>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</si>
  <si>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</si>
  <si>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</si>
  <si>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</si>
  <si>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</si>
  <si>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</si>
  <si>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</si>
  <si>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</si>
  <si>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</si>
  <si>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</si>
  <si>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</si>
  <si>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</si>
  <si>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</si>
  <si>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</si>
  <si>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</si>
  <si>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</si>
  <si>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</si>
  <si>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</si>
  <si>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</si>
  <si>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</si>
  <si>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</si>
  <si>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</si>
  <si>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</si>
  <si>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</si>
  <si>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</si>
  <si>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</si>
  <si>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</si>
  <si>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</si>
  <si>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</si>
  <si>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</si>
  <si>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</si>
  <si>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</si>
  <si>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</si>
  <si>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</si>
  <si>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</si>
  <si>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</si>
  <si>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</si>
  <si>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</si>
  <si>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</si>
  <si>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</si>
  <si>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</si>
  <si>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</si>
  <si>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</si>
  <si>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</si>
  <si>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</si>
  <si>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</si>
  <si>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</si>
  <si>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</si>
  <si>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</si>
  <si>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</si>
  <si>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</si>
  <si>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</si>
  <si>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</si>
  <si>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</si>
  <si>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</si>
  <si>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</si>
  <si>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</si>
  <si>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</si>
  <si>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</si>
  <si>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</si>
  <si>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</si>
  <si>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</si>
  <si>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</si>
  <si>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</si>
  <si>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</si>
  <si>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</si>
  <si>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</si>
  <si>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</si>
  <si>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</si>
  <si>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</si>
  <si>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</si>
  <si>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</si>
  <si>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</si>
  <si>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</si>
  <si>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</si>
  <si>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</si>
  <si>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</si>
  <si>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</si>
  <si>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</si>
  <si>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</si>
  <si>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</si>
  <si>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</si>
  <si>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</si>
  <si>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</si>
  <si>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</si>
  <si>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</si>
  <si>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</si>
  <si>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</si>
  <si>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</si>
  <si>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</si>
  <si>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</si>
  <si>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</si>
  <si>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</si>
  <si>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</si>
  <si>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</si>
  <si>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</si>
  <si>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</si>
  <si>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</si>
  <si>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</si>
  <si>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</si>
  <si>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</si>
  <si>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</si>
  <si>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</si>
  <si>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</si>
  <si>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</si>
  <si>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</si>
  <si>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</si>
  <si>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</si>
  <si>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</si>
  <si>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</si>
  <si>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</si>
  <si>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</si>
  <si>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</si>
  <si>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</si>
  <si>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</si>
  <si>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</si>
  <si>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</si>
  <si>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</si>
  <si>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</si>
  <si>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</si>
  <si>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</si>
  <si>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</si>
  <si>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</si>
  <si>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</si>
  <si>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</si>
  <si>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</si>
  <si>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</si>
  <si>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</si>
  <si>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</si>
  <si>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</si>
  <si>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</si>
  <si>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</si>
  <si>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</si>
  <si>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</si>
  <si>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</si>
  <si>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</si>
  <si>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</si>
  <si>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</si>
  <si>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</si>
  <si>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</si>
  <si>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</si>
  <si>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</si>
  <si>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</si>
  <si>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</si>
  <si>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</si>
  <si>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</si>
  <si>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</si>
  <si>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</si>
  <si>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</si>
  <si>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</si>
  <si>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</si>
  <si>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</si>
  <si>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</si>
  <si>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</si>
  <si>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</si>
  <si>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</si>
  <si>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</si>
  <si>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</si>
  <si>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</si>
  <si>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</si>
  <si>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</si>
  <si>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</si>
  <si>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</si>
  <si>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</si>
  <si>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</si>
  <si>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</si>
  <si>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</si>
  <si>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</si>
  <si>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</si>
  <si>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</si>
  <si>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</si>
  <si>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</si>
  <si>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</si>
  <si>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</si>
  <si>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</si>
  <si>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</si>
  <si>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</si>
  <si>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</si>
  <si>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</si>
  <si>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</si>
  <si>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</si>
  <si>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</si>
  <si>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</si>
  <si>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</si>
  <si>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</si>
  <si>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</si>
  <si>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</si>
  <si>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</si>
  <si>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</si>
  <si>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</si>
  <si>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</si>
  <si>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</si>
  <si>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</si>
  <si>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</si>
  <si>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</si>
  <si>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</si>
  <si>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</si>
  <si>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</si>
  <si>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</si>
  <si>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</si>
  <si>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</si>
  <si>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</si>
  <si>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</si>
  <si>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</si>
  <si>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</si>
  <si>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</si>
  <si>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</si>
  <si>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</si>
  <si>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</si>
  <si>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</si>
  <si>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</si>
  <si>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</si>
  <si>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</si>
  <si>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</si>
  <si>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</si>
  <si>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</si>
  <si>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</si>
  <si>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</si>
  <si>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</si>
  <si>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</si>
  <si>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</si>
  <si>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</si>
  <si>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</si>
  <si>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</si>
  <si>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</si>
  <si>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</si>
  <si>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</si>
  <si>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</si>
  <si>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</si>
  <si>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</si>
  <si>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</si>
  <si>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</si>
  <si>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</si>
  <si>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</si>
  <si>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</si>
  <si>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</si>
  <si>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</si>
  <si>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</si>
  <si>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</si>
  <si>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</si>
  <si>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</si>
  <si>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</si>
  <si>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</si>
  <si>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</si>
  <si>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</si>
  <si>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</si>
  <si>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</si>
  <si>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</si>
  <si>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</si>
  <si>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</si>
  <si>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</si>
  <si>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</si>
  <si>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</si>
  <si>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</si>
  <si>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</si>
  <si>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</si>
  <si>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</si>
  <si>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</si>
  <si>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</si>
  <si>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</si>
  <si>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</si>
  <si>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</si>
  <si>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</si>
  <si>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</si>
  <si>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</si>
  <si>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</si>
  <si>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</si>
  <si>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</si>
  <si>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</si>
  <si>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</si>
  <si>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</si>
  <si>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</si>
  <si>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</si>
  <si>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</si>
  <si>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</si>
  <si>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</si>
  <si>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</si>
  <si>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</si>
  <si>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</si>
  <si>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</si>
  <si>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</si>
  <si>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</si>
  <si>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</si>
  <si>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</si>
  <si>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</si>
  <si>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</si>
  <si>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</si>
  <si>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</si>
  <si>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</si>
  <si>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</si>
  <si>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</si>
  <si>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</si>
  <si>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</si>
  <si>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</si>
  <si>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</si>
  <si>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</si>
  <si>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</si>
  <si>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</si>
  <si>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</si>
  <si>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</si>
  <si>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</si>
  <si>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</si>
  <si>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</si>
  <si>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</si>
  <si>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</si>
  <si>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</si>
  <si>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</si>
  <si>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</si>
  <si>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</si>
  <si>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</si>
  <si>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</si>
  <si>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</si>
  <si>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</si>
  <si>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</si>
  <si>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</si>
  <si>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</si>
  <si>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</si>
  <si>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</si>
  <si>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</si>
  <si>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</si>
  <si>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</si>
  <si>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</si>
  <si>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</si>
  <si>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</si>
  <si>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</si>
  <si>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</si>
  <si>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</si>
  <si>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</si>
  <si>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</si>
  <si>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</si>
  <si>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</si>
  <si>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</si>
  <si>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</si>
  <si>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</si>
  <si>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</si>
  <si>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</si>
  <si>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</si>
  <si>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</si>
  <si>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</si>
  <si>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</si>
  <si>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</si>
  <si>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</si>
  <si>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</si>
  <si>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</si>
  <si>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</si>
  <si>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</si>
  <si>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</si>
  <si>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</si>
  <si>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</si>
  <si>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</si>
  <si>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</si>
  <si>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</si>
  <si>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</si>
  <si>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</si>
  <si>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</si>
  <si>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</si>
  <si>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</si>
  <si>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</si>
  <si>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</si>
  <si>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</si>
  <si>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</si>
  <si>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</si>
  <si>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</si>
  <si>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</si>
  <si>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</si>
  <si>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</si>
  <si>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</si>
  <si>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</si>
  <si>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</si>
  <si>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</si>
  <si>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</si>
  <si>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</si>
  <si>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</si>
  <si>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</si>
  <si>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</si>
  <si>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</si>
  <si>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</si>
  <si>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</si>
  <si>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</si>
  <si>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</si>
  <si>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</si>
  <si>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</si>
  <si>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</si>
  <si>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</si>
  <si>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</si>
  <si>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</si>
  <si>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</si>
  <si>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</si>
  <si>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</si>
  <si>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</si>
  <si>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</si>
  <si>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</si>
  <si>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</si>
  <si>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</si>
  <si>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</si>
  <si>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</si>
  <si>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</si>
  <si>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</si>
  <si>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</si>
  <si>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</si>
  <si>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</si>
  <si>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</si>
  <si>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</si>
  <si>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</si>
  <si>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</si>
  <si>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</si>
  <si>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</si>
  <si>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</si>
  <si>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</si>
  <si>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</si>
  <si>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</si>
  <si>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</si>
  <si>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</si>
  <si>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</si>
  <si>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</si>
  <si>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</si>
  <si>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</si>
  <si>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</si>
  <si>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</si>
  <si>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</si>
  <si>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</si>
  <si>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</si>
  <si>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</si>
  <si>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</si>
  <si>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</si>
  <si>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</si>
  <si>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</si>
  <si>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</si>
  <si>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</si>
  <si>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</si>
  <si>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</si>
  <si>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</si>
  <si>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</si>
  <si>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</si>
  <si>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</si>
  <si>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</si>
  <si>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</si>
  <si>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</si>
  <si>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</si>
  <si>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</si>
  <si>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</si>
  <si>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</si>
  <si>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</si>
  <si>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</si>
  <si>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</si>
  <si>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</si>
  <si>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</si>
  <si>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</si>
  <si>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</si>
  <si>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</si>
  <si>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</si>
  <si>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</si>
  <si>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</si>
  <si>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</si>
  <si>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</si>
  <si>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</si>
  <si>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</si>
  <si>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</si>
  <si>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</si>
  <si>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</si>
  <si>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</si>
  <si>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</si>
  <si>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</si>
  <si>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</si>
  <si>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</si>
  <si>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</si>
  <si>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</si>
  <si>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</si>
  <si>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</si>
  <si>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</si>
  <si>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</si>
  <si>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</si>
  <si>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</si>
  <si>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</si>
  <si>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</si>
  <si>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</si>
  <si>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</si>
  <si>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</si>
  <si>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</si>
  <si>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</si>
  <si>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</si>
  <si>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</si>
  <si>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</si>
  <si>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</si>
  <si>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</si>
  <si>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</si>
  <si>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</si>
  <si>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</si>
  <si>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</si>
  <si>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</si>
  <si>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</si>
  <si>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</si>
  <si>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</si>
  <si>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</si>
  <si>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</si>
  <si>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</si>
  <si>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</si>
  <si>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</si>
  <si>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</si>
  <si>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</si>
  <si>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</si>
  <si>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</si>
  <si>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</si>
  <si>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</si>
  <si>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</si>
  <si>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</si>
  <si>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</si>
  <si>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</si>
  <si>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</si>
  <si>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</si>
  <si>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</si>
  <si>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</si>
  <si>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</si>
  <si>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</si>
  <si>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</si>
  <si>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</si>
  <si>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</si>
  <si>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</si>
  <si>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</si>
  <si>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</si>
  <si>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</si>
  <si>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</si>
  <si>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</si>
  <si>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</si>
  <si>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</si>
  <si>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</si>
  <si>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</si>
  <si>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</si>
  <si>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</si>
  <si>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</si>
  <si>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</si>
  <si>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</si>
  <si>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</si>
  <si>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</si>
  <si>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</si>
  <si>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</si>
  <si>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</si>
  <si>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</si>
  <si>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</si>
  <si>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</si>
  <si>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</si>
  <si>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</si>
  <si>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</si>
  <si>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</si>
  <si>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</si>
  <si>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</si>
  <si>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</si>
  <si>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</si>
  <si>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</si>
  <si>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</si>
  <si>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</si>
  <si>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</si>
  <si>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</si>
  <si>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</si>
  <si>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</si>
  <si>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</si>
  <si>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</si>
  <si>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</si>
  <si>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</si>
  <si>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</si>
  <si>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</si>
  <si>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</si>
  <si>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</si>
  <si>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</si>
  <si>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</si>
  <si>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</si>
  <si>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</si>
  <si>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</si>
  <si>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</si>
  <si>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</si>
  <si>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</si>
  <si>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</si>
  <si>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</si>
  <si>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</si>
  <si>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</si>
  <si>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</si>
  <si>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</si>
  <si>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</si>
  <si>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</si>
  <si>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</si>
  <si>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</si>
  <si>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</si>
  <si>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</si>
  <si>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</si>
  <si>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</si>
  <si>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</si>
  <si>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</si>
  <si>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</si>
  <si>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</si>
  <si>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</si>
  <si>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</si>
  <si>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</si>
  <si>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</si>
  <si>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</si>
  <si>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</si>
  <si>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</si>
  <si>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</si>
  <si>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</si>
  <si>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</si>
  <si>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</si>
  <si>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</si>
  <si>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</si>
  <si>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</si>
  <si>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</si>
  <si>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</si>
  <si>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</si>
  <si>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</si>
  <si>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</si>
  <si>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</si>
  <si>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</si>
  <si>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</si>
  <si>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</si>
  <si>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</si>
  <si>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</si>
  <si>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</si>
  <si>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</si>
  <si>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</si>
  <si>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</si>
  <si>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</si>
  <si>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</si>
  <si>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</si>
  <si>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</si>
  <si>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</si>
  <si>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</si>
  <si>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</si>
  <si>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</si>
  <si>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</si>
  <si>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</si>
  <si>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</si>
  <si>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</si>
  <si>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</si>
  <si>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</si>
  <si>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</si>
  <si>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</si>
  <si>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</si>
  <si>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</si>
  <si>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</si>
  <si>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</si>
  <si>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</si>
  <si>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</si>
  <si>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</si>
  <si>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</si>
  <si>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</si>
  <si>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</si>
  <si>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</si>
  <si>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</si>
  <si>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</si>
  <si>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</si>
  <si>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</si>
  <si>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</si>
  <si>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</si>
  <si>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</si>
  <si>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</si>
  <si>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</si>
  <si>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</si>
  <si>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</si>
  <si>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</si>
  <si>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</si>
  <si>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</si>
  <si>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</si>
  <si>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</si>
  <si>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</si>
  <si>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</si>
  <si>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</si>
  <si>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</si>
  <si>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</si>
  <si>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</si>
  <si>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</si>
  <si>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</si>
  <si>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</si>
  <si>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</si>
  <si>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</si>
  <si>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</si>
  <si>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</si>
  <si>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</si>
  <si>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</si>
  <si>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</si>
  <si>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</si>
  <si>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</si>
  <si>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</si>
  <si>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</si>
  <si>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</si>
  <si>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</si>
  <si>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</si>
  <si>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</si>
  <si>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</si>
  <si>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</si>
  <si>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</si>
  <si>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</si>
  <si>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</si>
  <si>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</si>
  <si>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</si>
  <si>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</si>
  <si>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</si>
  <si>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</si>
  <si>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</si>
  <si>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</si>
  <si>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</si>
  <si>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</si>
  <si>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</si>
  <si>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</si>
  <si>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</si>
  <si>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</si>
  <si>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</si>
  <si>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</si>
  <si>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</si>
  <si>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</si>
  <si>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</si>
  <si>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</si>
  <si>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</si>
  <si>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</si>
  <si>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</si>
  <si>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</si>
  <si>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</si>
  <si>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</si>
  <si>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</si>
  <si>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</si>
  <si>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</si>
  <si>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</si>
  <si>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</si>
  <si>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</si>
  <si>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</si>
  <si>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</si>
  <si>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</si>
  <si>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</si>
  <si>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</si>
  <si>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</si>
  <si>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</si>
  <si>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</si>
  <si>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</si>
  <si>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</si>
  <si>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</si>
  <si>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</si>
  <si>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</si>
  <si>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</si>
  <si>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</si>
  <si>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</si>
  <si>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</si>
  <si>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</si>
  <si>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</si>
  <si>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</si>
  <si>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</si>
  <si>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</si>
  <si>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</si>
  <si>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</si>
  <si>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</si>
  <si>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</si>
  <si>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</si>
  <si>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</si>
  <si>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</si>
  <si>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</si>
  <si>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</si>
  <si>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</si>
  <si>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</si>
  <si>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</si>
  <si>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</si>
  <si>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</si>
  <si>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</si>
  <si>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</si>
  <si>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</si>
  <si>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</si>
  <si>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</si>
  <si>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</si>
  <si>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</si>
  <si>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</si>
  <si>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</si>
  <si>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</si>
  <si>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</si>
  <si>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</si>
  <si>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</si>
  <si>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</si>
  <si>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</si>
  <si>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</si>
  <si>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</si>
  <si>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</si>
  <si>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</si>
  <si>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</si>
  <si>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</si>
  <si>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</si>
  <si>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</si>
  <si>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</si>
  <si>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</si>
  <si>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</si>
  <si>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</si>
  <si>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</si>
  <si>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</si>
  <si>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</si>
  <si>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</si>
  <si>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</si>
  <si>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</si>
  <si>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</si>
  <si>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</si>
  <si>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</si>
  <si>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</si>
  <si>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</si>
  <si>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</si>
  <si>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</si>
  <si>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</si>
  <si>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</si>
  <si>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</si>
  <si>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</si>
  <si>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</si>
  <si>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</si>
  <si>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</si>
  <si>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</si>
  <si>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</si>
  <si>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</si>
  <si>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</si>
  <si>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</si>
  <si>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</si>
  <si>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</si>
  <si>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</si>
  <si>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</si>
  <si>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</si>
  <si>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</si>
  <si>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</si>
  <si>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</si>
  <si>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</si>
  <si>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</si>
  <si>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</si>
  <si>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</si>
  <si>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</si>
  <si>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</si>
  <si>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</si>
  <si>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</si>
  <si>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</si>
  <si>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</si>
  <si>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</si>
  <si>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</si>
  <si>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</si>
  <si>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</si>
  <si>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</si>
  <si>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</si>
  <si>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</si>
  <si>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</si>
  <si>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</si>
  <si>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</si>
  <si>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</si>
  <si>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</si>
  <si>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</si>
  <si>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</si>
  <si>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</si>
  <si>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</si>
  <si>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</si>
  <si>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</si>
  <si>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</si>
  <si>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</si>
  <si>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</si>
  <si>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</si>
  <si>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</si>
  <si>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</si>
  <si>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</si>
  <si>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</si>
  <si>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</si>
  <si>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</si>
  <si>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</si>
  <si>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</si>
  <si>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</si>
  <si>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</si>
  <si>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</si>
  <si>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</si>
  <si>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</si>
  <si>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</si>
  <si>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</si>
  <si>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</si>
  <si>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</si>
  <si>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</si>
  <si>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</si>
  <si>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</si>
  <si>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</si>
  <si>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</si>
  <si>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</si>
  <si>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</si>
  <si>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</si>
  <si>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</si>
  <si>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</si>
  <si>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</si>
  <si>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</si>
  <si>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</si>
  <si>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</si>
  <si>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</si>
  <si>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</si>
  <si>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</si>
  <si>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</si>
  <si>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</si>
  <si>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</si>
  <si>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</si>
  <si>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</si>
  <si>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</si>
  <si>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</si>
  <si>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</si>
  <si>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</si>
  <si>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</si>
  <si>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</si>
  <si>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</si>
  <si>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</si>
  <si>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</si>
  <si>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</si>
  <si>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</si>
  <si>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</si>
  <si>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</si>
  <si>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</si>
  <si>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</si>
  <si>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</si>
  <si>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</si>
  <si>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</si>
  <si>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</si>
  <si>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</si>
  <si>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</si>
  <si>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</si>
  <si>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</si>
  <si>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</si>
  <si>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</si>
  <si>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</si>
  <si>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</si>
  <si>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</si>
  <si>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</si>
  <si>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</si>
  <si>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</si>
  <si>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</si>
  <si>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</si>
  <si>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</si>
  <si>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</si>
  <si>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</si>
  <si>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</si>
  <si>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</si>
  <si>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</si>
  <si>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</si>
  <si>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</si>
  <si>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</si>
  <si>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</si>
  <si>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</si>
  <si>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</si>
  <si>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</si>
  <si>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</si>
  <si>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</si>
  <si>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</si>
  <si>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</si>
  <si>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</si>
  <si>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</si>
  <si>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</si>
  <si>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</si>
  <si>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</si>
  <si>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</si>
  <si>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</si>
  <si>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</si>
  <si>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</si>
  <si>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</si>
  <si>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</si>
  <si>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</si>
  <si>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</si>
  <si>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</si>
  <si>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</si>
  <si>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</si>
  <si>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</si>
  <si>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</si>
  <si>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</si>
  <si>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</si>
  <si>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</si>
  <si>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</si>
  <si>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</si>
  <si>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</si>
  <si>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</si>
  <si>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</si>
  <si>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</si>
  <si>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</si>
  <si>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</si>
  <si>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</si>
  <si>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</si>
  <si>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</si>
  <si>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</si>
  <si>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</si>
  <si>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</si>
  <si>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</si>
  <si>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</si>
  <si>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</si>
  <si>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</si>
  <si>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</si>
  <si>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</si>
  <si>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</si>
  <si>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</si>
  <si>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</si>
  <si>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</si>
  <si>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</si>
  <si>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</si>
  <si>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</si>
  <si>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</si>
  <si>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</si>
  <si>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</si>
  <si>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</si>
  <si>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</si>
  <si>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</si>
  <si>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</si>
  <si>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</si>
  <si>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</si>
  <si>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</si>
  <si>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</si>
  <si>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</si>
  <si>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</si>
  <si>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</si>
  <si>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</si>
  <si>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</si>
  <si>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</si>
  <si>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</si>
  <si>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</si>
  <si>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</si>
  <si>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</si>
  <si>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</si>
  <si>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</si>
  <si>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</si>
  <si>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</si>
  <si>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</si>
  <si>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</si>
  <si>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</si>
  <si>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</si>
  <si>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</si>
  <si>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</si>
  <si>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</si>
  <si>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</si>
  <si>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</si>
  <si>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</si>
  <si>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</si>
  <si>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</si>
  <si>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</si>
  <si>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</si>
  <si>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</si>
  <si>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</si>
  <si>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</si>
  <si>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</si>
  <si>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</si>
  <si>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</si>
  <si>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</si>
  <si>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</si>
  <si>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</si>
  <si>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</si>
  <si>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</si>
  <si>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</si>
  <si>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</si>
  <si>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</si>
  <si>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</si>
  <si>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</si>
  <si>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</si>
  <si>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</si>
  <si>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</si>
  <si>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</si>
  <si>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</si>
  <si>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</si>
  <si>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</si>
  <si>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</si>
  <si>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</si>
  <si>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</si>
  <si>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</si>
  <si>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</si>
  <si>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</si>
  <si>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</si>
  <si>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</si>
  <si>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</si>
  <si>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</si>
  <si>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</si>
  <si>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</si>
  <si>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</si>
  <si>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</si>
  <si>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</si>
  <si>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</si>
  <si>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</si>
  <si>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</si>
  <si>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</si>
  <si>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</si>
  <si>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</si>
  <si>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</si>
  <si>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</si>
  <si>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</si>
  <si>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</si>
  <si>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</si>
  <si>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</si>
  <si>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</si>
  <si>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</si>
  <si>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</si>
  <si>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</si>
  <si>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</si>
  <si>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</si>
  <si>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</si>
  <si>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</si>
  <si>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</si>
  <si>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</si>
  <si>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</si>
  <si>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</si>
  <si>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</si>
  <si>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</si>
  <si>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</si>
  <si>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</si>
  <si>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</si>
  <si>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</si>
  <si>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</si>
  <si>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</si>
  <si>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</si>
  <si>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</si>
  <si>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</si>
  <si>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</si>
  <si>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</si>
  <si>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</si>
  <si>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</si>
  <si>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</si>
  <si>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</si>
  <si>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</si>
  <si>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</si>
  <si>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</si>
  <si>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</si>
  <si>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</si>
  <si>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</si>
  <si>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</si>
  <si>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</si>
  <si>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</si>
  <si>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</si>
  <si>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</si>
  <si>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</si>
  <si>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</si>
  <si>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</si>
  <si>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</si>
  <si>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</si>
  <si>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</si>
  <si>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</si>
  <si>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</si>
  <si>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</si>
  <si>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</si>
  <si>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</si>
  <si>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</si>
  <si>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</si>
  <si>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</si>
  <si>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</si>
  <si>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</si>
  <si>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</si>
  <si>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</si>
  <si>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</si>
  <si>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</si>
  <si>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</si>
  <si>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</si>
  <si>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</si>
  <si>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</si>
  <si>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</si>
  <si>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</si>
  <si>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</si>
  <si>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</si>
  <si>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</si>
  <si>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</si>
  <si>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</si>
  <si>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</si>
  <si>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</si>
  <si>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</si>
  <si>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</si>
  <si>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</si>
  <si>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</si>
  <si>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</si>
  <si>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</si>
  <si>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</si>
  <si>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</si>
  <si>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</si>
  <si>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</si>
  <si>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</si>
  <si>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</si>
  <si>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</si>
  <si>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</si>
  <si>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</si>
  <si>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</si>
  <si>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</si>
  <si>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</si>
  <si>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</si>
  <si>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</si>
  <si>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</si>
  <si>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</si>
  <si>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</si>
  <si>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</si>
  <si>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</si>
  <si>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</si>
  <si>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</si>
  <si>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</si>
  <si>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</si>
  <si>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</si>
  <si>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</si>
  <si>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</si>
  <si>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</si>
  <si>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</si>
  <si>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</si>
  <si>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</si>
  <si>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</si>
  <si>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</si>
  <si>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</si>
  <si>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</si>
  <si>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</si>
  <si>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</si>
  <si>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</si>
  <si>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</si>
  <si>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</si>
  <si>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</si>
  <si>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</si>
  <si>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</si>
  <si>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</si>
  <si>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</si>
  <si>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</si>
  <si>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</si>
  <si>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</si>
  <si>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</si>
  <si>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</si>
  <si>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</si>
  <si>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</si>
  <si>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</si>
  <si>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</si>
  <si>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</si>
  <si>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</si>
  <si>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</si>
  <si>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</si>
  <si>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</si>
  <si>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</si>
  <si>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</si>
  <si>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</si>
  <si>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</si>
  <si>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</si>
  <si>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</si>
  <si>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</si>
  <si>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</si>
  <si>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</si>
  <si>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</si>
  <si>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</si>
  <si>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</si>
  <si>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</si>
  <si>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</si>
  <si>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</si>
  <si>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</si>
  <si>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</si>
  <si>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</si>
  <si>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</si>
  <si>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</si>
  <si>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</si>
  <si>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</si>
  <si>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</si>
  <si>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</si>
  <si>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</si>
  <si>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</si>
  <si>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</si>
  <si>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</si>
  <si>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</si>
  <si>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</si>
  <si>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</si>
  <si>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</si>
  <si>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</si>
  <si>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</si>
  <si>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</si>
  <si>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</si>
  <si>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</si>
  <si>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</si>
  <si>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</si>
  <si>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</si>
  <si>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</si>
  <si>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</si>
  <si>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</si>
  <si>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</si>
  <si>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</si>
  <si>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</si>
  <si>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</si>
  <si>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</si>
  <si>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</si>
  <si>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</si>
  <si>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</si>
  <si>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</si>
  <si>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</si>
  <si>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</si>
  <si>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</si>
  <si>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</si>
  <si>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</si>
  <si>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</si>
  <si>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</si>
  <si>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</si>
  <si>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</si>
  <si>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</si>
  <si>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</si>
  <si>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</si>
  <si>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</si>
  <si>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</si>
  <si>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</si>
  <si>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</si>
  <si>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</si>
  <si>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</si>
  <si>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</si>
  <si>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</si>
  <si>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</si>
  <si>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</si>
  <si>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</si>
  <si>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</si>
  <si>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</si>
  <si>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</si>
  <si>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</si>
  <si>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</si>
  <si>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</si>
  <si>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</si>
  <si>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</si>
  <si>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</si>
  <si>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</si>
  <si>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</si>
  <si>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</si>
  <si>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</si>
  <si>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</si>
  <si>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</si>
  <si>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</si>
  <si>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</si>
  <si>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</si>
  <si>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</si>
  <si>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</si>
  <si>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</si>
  <si>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</si>
  <si>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</si>
  <si>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</si>
  <si>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</si>
  <si>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</si>
  <si>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</si>
  <si>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</si>
  <si>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</si>
  <si>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</si>
  <si>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</si>
  <si>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</si>
  <si>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</si>
  <si>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</si>
  <si>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</si>
  <si>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</si>
  <si>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</si>
  <si>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</si>
  <si>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</si>
  <si>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</si>
  <si>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</si>
  <si>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</si>
  <si>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</si>
  <si>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</si>
  <si>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</si>
  <si>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</si>
  <si>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</si>
  <si>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</si>
  <si>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</si>
  <si>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</si>
  <si>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</si>
  <si>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</si>
  <si>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</si>
  <si>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</si>
  <si>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</si>
  <si>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</si>
  <si>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</si>
  <si>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</si>
  <si>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</si>
  <si>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</si>
  <si>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</si>
  <si>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</si>
  <si>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</si>
  <si>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</si>
  <si>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</si>
  <si>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</si>
  <si>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</si>
  <si>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</si>
  <si>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</si>
  <si>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</si>
  <si>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</si>
  <si>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</si>
  <si>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</si>
  <si>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</si>
  <si>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</si>
  <si>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</si>
  <si>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</si>
  <si>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</si>
  <si>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</si>
  <si>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</si>
  <si>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</si>
  <si>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</si>
  <si>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</si>
  <si>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</si>
  <si>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</si>
  <si>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</si>
  <si>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</si>
  <si>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</si>
  <si>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</si>
  <si>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</si>
  <si>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</si>
  <si>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</si>
  <si>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</si>
  <si>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</si>
  <si>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</si>
  <si>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</si>
  <si>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</si>
  <si>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</si>
  <si>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</si>
  <si>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</si>
  <si>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</si>
  <si>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</si>
  <si>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</si>
  <si>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</si>
  <si>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</si>
  <si>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</si>
  <si>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</si>
  <si>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</si>
  <si>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</si>
  <si>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</si>
  <si>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</si>
  <si>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</si>
  <si>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</si>
  <si>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</si>
  <si>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</si>
  <si>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</si>
  <si>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</si>
  <si>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</si>
  <si>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</si>
  <si>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</si>
  <si>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</si>
  <si>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</si>
  <si>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</si>
  <si>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</si>
  <si>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</si>
  <si>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</si>
  <si>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</si>
  <si>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</si>
  <si>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</si>
  <si>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</si>
  <si>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</si>
  <si>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</si>
  <si>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</si>
  <si>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</si>
  <si>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</si>
  <si>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</si>
  <si>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</si>
  <si>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</si>
  <si>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</si>
  <si>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</si>
  <si>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</si>
  <si>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</si>
  <si>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</si>
  <si>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</si>
  <si>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</si>
  <si>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</si>
  <si>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</si>
  <si>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</si>
  <si>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</si>
  <si>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</si>
  <si>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</si>
  <si>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</si>
  <si>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</si>
  <si>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</si>
  <si>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</si>
  <si>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</si>
  <si>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</si>
  <si>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</si>
  <si>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</si>
  <si>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</si>
  <si>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</si>
  <si>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</si>
  <si>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</si>
  <si>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</si>
  <si>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</si>
  <si>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</si>
  <si>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</si>
  <si>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</si>
  <si>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</si>
  <si>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</si>
  <si>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</si>
  <si>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</si>
  <si>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</si>
  <si>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</si>
  <si>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</si>
  <si>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</si>
  <si>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</si>
  <si>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</si>
  <si>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</si>
  <si>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</si>
  <si>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</si>
  <si>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</si>
  <si>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</si>
  <si>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</si>
  <si>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</si>
  <si>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</si>
  <si>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</si>
  <si>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</si>
  <si>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</si>
  <si>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</si>
  <si>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</si>
  <si>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</si>
  <si>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</si>
  <si>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</si>
  <si>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</si>
  <si>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</si>
  <si>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</si>
  <si>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</si>
  <si>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</si>
  <si>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</si>
  <si>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</si>
  <si>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</si>
  <si>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</si>
  <si>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</si>
  <si>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</si>
  <si>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</si>
  <si>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</si>
  <si>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</si>
  <si>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</si>
  <si>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</si>
  <si>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</si>
  <si>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</si>
  <si>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</si>
  <si>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</si>
  <si>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</si>
  <si>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</si>
  <si>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</si>
  <si>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</si>
  <si>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</si>
  <si>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</si>
  <si>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</si>
  <si>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</si>
  <si>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</si>
  <si>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</si>
  <si>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</si>
  <si>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</si>
  <si>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</si>
  <si>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</si>
  <si>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</si>
  <si>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</si>
  <si>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</si>
  <si>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</si>
  <si>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</si>
  <si>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</si>
  <si>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</si>
  <si>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</si>
  <si>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</si>
  <si>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</si>
  <si>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</si>
  <si>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</si>
  <si>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</si>
  <si>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</si>
  <si>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</si>
  <si>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</si>
  <si>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</si>
  <si>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</si>
  <si>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</si>
  <si>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</si>
  <si>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</si>
  <si>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</si>
  <si>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</si>
  <si>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</si>
  <si>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</si>
  <si>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</si>
  <si>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</si>
  <si>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</si>
  <si>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</si>
  <si>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</si>
  <si>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</si>
  <si>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</si>
  <si>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</si>
  <si>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</si>
  <si>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</si>
  <si>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</si>
  <si>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</si>
  <si>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</si>
  <si>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</si>
  <si>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</si>
  <si>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</si>
  <si>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</si>
  <si>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</si>
  <si>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</si>
  <si>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</si>
  <si>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</si>
  <si>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</si>
  <si>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</si>
  <si>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</si>
  <si>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</si>
  <si>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</si>
  <si>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</si>
  <si>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</si>
  <si>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</si>
  <si>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</si>
  <si>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</si>
  <si>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</si>
  <si>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</si>
  <si>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</si>
  <si>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</si>
  <si>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</si>
  <si>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</si>
  <si>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</si>
  <si>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</si>
  <si>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</si>
  <si>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</si>
  <si>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</si>
  <si>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</si>
  <si>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</si>
  <si>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</si>
  <si>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</si>
  <si>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</si>
  <si>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</si>
  <si>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</si>
  <si>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</si>
  <si>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</si>
  <si>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</si>
  <si>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</si>
  <si>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</si>
  <si>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</si>
  <si>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</si>
  <si>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</si>
  <si>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</si>
  <si>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</si>
  <si>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</si>
  <si>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</si>
  <si>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</si>
  <si>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</si>
  <si>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</si>
  <si>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</si>
  <si>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</si>
  <si>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</si>
  <si>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</si>
  <si>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</si>
  <si>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</si>
  <si>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</si>
  <si>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</si>
  <si>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</si>
  <si>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</si>
  <si>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</si>
  <si>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</si>
  <si>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</si>
  <si>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</si>
  <si>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</si>
  <si>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</si>
  <si>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</si>
  <si>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</si>
  <si>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</si>
  <si>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</si>
  <si>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</si>
  <si>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</si>
  <si>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</si>
  <si>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</si>
  <si>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</si>
  <si>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</si>
  <si>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</si>
  <si>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</si>
  <si>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</si>
  <si>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</si>
  <si>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</si>
  <si>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</si>
  <si>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</si>
  <si>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</si>
  <si>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</si>
  <si>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</si>
  <si>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</si>
  <si>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</si>
  <si>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</si>
  <si>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</si>
  <si>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</si>
  <si>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</si>
  <si>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</si>
  <si>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</si>
  <si>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</si>
  <si>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</si>
  <si>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</si>
  <si>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</si>
  <si>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</si>
  <si>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</si>
  <si>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</si>
  <si>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</si>
  <si>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</si>
  <si>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</si>
  <si>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</si>
  <si>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</si>
  <si>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</si>
  <si>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</si>
  <si>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</si>
  <si>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</si>
  <si>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</si>
  <si>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</si>
  <si>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</si>
  <si>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</si>
  <si>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</si>
  <si>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</si>
  <si>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</si>
  <si>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</si>
  <si>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</si>
  <si>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</si>
  <si>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</si>
  <si>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</si>
  <si>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</si>
  <si>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</si>
  <si>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</si>
  <si>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</si>
  <si>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</si>
  <si>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</si>
  <si>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</si>
  <si>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</si>
  <si>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</si>
  <si>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</si>
  <si>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</si>
  <si>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</si>
  <si>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</si>
  <si>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</si>
  <si>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</si>
  <si>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</si>
  <si>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</si>
  <si>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</si>
  <si>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</si>
  <si>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</si>
  <si>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</si>
  <si>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</si>
  <si>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</si>
  <si>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</si>
  <si>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</si>
  <si>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</si>
  <si>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</si>
  <si>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</si>
  <si>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</si>
  <si>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</si>
  <si>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</si>
  <si>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</si>
  <si>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</si>
  <si>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</si>
  <si>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</si>
  <si>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</si>
  <si>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</si>
  <si>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</si>
  <si>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</si>
  <si>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</si>
  <si>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</si>
  <si>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</si>
  <si>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</si>
  <si>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</si>
  <si>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</si>
  <si>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</si>
  <si>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</si>
  <si>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</si>
  <si>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</si>
  <si>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</si>
  <si>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</si>
  <si>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</si>
  <si>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</si>
  <si>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</si>
  <si>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</si>
  <si>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</si>
  <si>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</si>
  <si>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</si>
  <si>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</si>
  <si>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</si>
  <si>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</si>
  <si>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</si>
  <si>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</si>
  <si>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</si>
  <si>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</si>
  <si>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</si>
  <si>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</si>
  <si>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</si>
  <si>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</si>
  <si>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</si>
  <si>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</si>
  <si>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</si>
  <si>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</si>
  <si>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</si>
  <si>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</si>
  <si>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</si>
  <si>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</si>
  <si>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</si>
  <si>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</si>
  <si>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</si>
  <si>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</si>
  <si>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</si>
  <si>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</si>
  <si>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</si>
  <si>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</si>
  <si>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</si>
  <si>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</si>
  <si>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</si>
  <si>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</si>
  <si>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</si>
  <si>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</si>
  <si>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</si>
  <si>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</si>
  <si>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</si>
  <si>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</si>
  <si>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</si>
  <si>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</si>
  <si>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</si>
  <si>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</si>
  <si>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</si>
  <si>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</si>
  <si>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</si>
  <si>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</si>
  <si>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</si>
  <si>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</si>
  <si>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</si>
  <si>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</si>
  <si>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</si>
  <si>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</si>
  <si>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</si>
  <si>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</si>
  <si>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</si>
  <si>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</si>
  <si>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</si>
  <si>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</si>
  <si>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</si>
  <si>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</si>
  <si>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</si>
  <si>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</si>
  <si>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</si>
  <si>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</si>
  <si>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</si>
  <si>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</si>
  <si>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</si>
  <si>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</si>
  <si>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</si>
  <si>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</si>
  <si>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</si>
  <si>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</si>
  <si>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</si>
  <si>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</si>
  <si>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</si>
  <si>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</si>
  <si>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</si>
  <si>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</si>
  <si>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</si>
  <si>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</si>
  <si>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</si>
  <si>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</si>
  <si>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</si>
  <si>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</si>
  <si>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</si>
  <si>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</si>
  <si>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</si>
  <si>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</si>
  <si>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</si>
  <si>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</si>
  <si>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</si>
  <si>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</si>
  <si>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</si>
  <si>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</si>
  <si>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</si>
  <si>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</si>
  <si>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</si>
  <si>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</si>
  <si>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</si>
  <si>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</si>
  <si>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</si>
  <si>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</si>
  <si>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</si>
  <si>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</si>
  <si>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</si>
  <si>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</si>
  <si>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</si>
  <si>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</si>
  <si>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</si>
  <si>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</si>
  <si>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</si>
  <si>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</si>
  <si>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</si>
  <si>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</si>
  <si>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</si>
  <si>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</si>
  <si>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</si>
  <si>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</si>
  <si>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</si>
  <si>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</si>
  <si>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</si>
  <si>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</si>
  <si>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</si>
  <si>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</si>
  <si>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</si>
  <si>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</si>
  <si>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</si>
  <si>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</si>
  <si>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</si>
  <si>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</si>
  <si>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</si>
  <si>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</si>
  <si>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</si>
  <si>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</si>
  <si>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</si>
  <si>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</si>
  <si>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</si>
  <si>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</si>
  <si>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</si>
  <si>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</si>
  <si>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</si>
  <si>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</si>
  <si>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</si>
  <si>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</si>
  <si>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</si>
  <si>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</si>
  <si>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</si>
  <si>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</si>
  <si>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</si>
  <si>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</si>
  <si>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</si>
  <si>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</si>
  <si>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</si>
  <si>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</si>
  <si>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</si>
  <si>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</si>
  <si>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</si>
  <si>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</si>
  <si>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</si>
  <si>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</si>
  <si>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</si>
  <si>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</si>
  <si>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</si>
  <si>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</si>
  <si>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</si>
  <si>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</si>
  <si>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</si>
  <si>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</si>
  <si>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</si>
  <si>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</si>
  <si>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</si>
  <si>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</si>
  <si>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</si>
  <si>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</si>
  <si>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</si>
  <si>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</si>
  <si>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</si>
  <si>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</si>
  <si>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</si>
  <si>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</si>
  <si>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</si>
  <si>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</si>
  <si>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</si>
  <si>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</si>
  <si>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</si>
  <si>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</si>
  <si>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</si>
  <si>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</si>
  <si>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</si>
  <si>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</si>
  <si>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</si>
  <si>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</si>
  <si>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</si>
  <si>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</si>
  <si>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</si>
  <si>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</si>
  <si>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</si>
  <si>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</si>
  <si>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</si>
  <si>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</si>
  <si>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</si>
  <si>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</si>
  <si>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</si>
  <si>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</si>
  <si>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</si>
  <si>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</si>
  <si>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</si>
  <si>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</si>
  <si>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</si>
  <si>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</si>
  <si>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</si>
  <si>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</si>
  <si>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</si>
  <si>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</si>
  <si>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</si>
  <si>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</si>
  <si>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</si>
  <si>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</si>
  <si>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</si>
  <si>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</si>
  <si>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</si>
  <si>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</si>
  <si>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</si>
  <si>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</si>
  <si>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</si>
  <si>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</si>
  <si>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</si>
  <si>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</si>
  <si>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</si>
  <si>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</si>
  <si>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</si>
  <si>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</si>
  <si>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</si>
  <si>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</si>
  <si>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</si>
  <si>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</si>
  <si>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</si>
  <si>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</si>
  <si>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</si>
  <si>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</si>
  <si>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</si>
  <si>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</si>
  <si>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</si>
  <si>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</si>
  <si>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</si>
  <si>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</si>
  <si>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</si>
  <si>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</si>
  <si>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</si>
  <si>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</si>
  <si>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</si>
  <si>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</si>
  <si>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</si>
  <si>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</si>
  <si>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</si>
  <si>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</si>
  <si>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</si>
  <si>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</si>
  <si>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</si>
  <si>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</si>
  <si>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</si>
  <si>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</si>
  <si>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</si>
  <si>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</si>
  <si>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</si>
  <si>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</si>
  <si>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</si>
  <si>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</si>
  <si>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</si>
  <si>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</si>
  <si>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</si>
  <si>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</si>
  <si>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</si>
  <si>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</si>
  <si>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</si>
  <si>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</si>
  <si>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</si>
  <si>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</si>
  <si>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</si>
  <si>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</si>
  <si>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</si>
  <si>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</si>
  <si>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</si>
  <si>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</si>
  <si>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</si>
  <si>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</si>
  <si>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</si>
  <si>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</si>
  <si>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</si>
  <si>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</si>
  <si>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</si>
  <si>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</si>
  <si>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</si>
  <si>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</si>
  <si>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</si>
  <si>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</si>
  <si>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</si>
  <si>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</si>
  <si>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</si>
  <si>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</si>
  <si>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</si>
  <si>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</si>
  <si>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</si>
  <si>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</si>
  <si>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</si>
  <si>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</si>
  <si>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</si>
  <si>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</si>
  <si>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</si>
  <si>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</si>
  <si>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</si>
  <si>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</si>
  <si>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</si>
  <si>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</si>
  <si>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</si>
  <si>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</si>
  <si>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</si>
  <si>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</si>
  <si>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</si>
  <si>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</si>
  <si>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</si>
  <si>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</si>
  <si>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</si>
  <si>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</si>
  <si>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</si>
  <si>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</si>
  <si>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</si>
  <si>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</si>
  <si>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</si>
  <si>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</si>
  <si>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</si>
  <si>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</si>
  <si>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</si>
  <si>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</si>
  <si>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</si>
  <si>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</si>
  <si>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</si>
  <si>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</si>
  <si>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</si>
  <si>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</si>
  <si>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</si>
  <si>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</si>
  <si>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</si>
  <si>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</si>
  <si>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</si>
  <si>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</si>
  <si>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</si>
  <si>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</si>
  <si>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</si>
  <si>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</si>
  <si>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</si>
  <si>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</si>
  <si>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</si>
  <si>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</si>
  <si>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</si>
  <si>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</si>
  <si>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</si>
  <si>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</si>
  <si>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</si>
  <si>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</si>
  <si>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</si>
  <si>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</si>
  <si>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</si>
  <si>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</si>
  <si>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</si>
  <si>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</si>
  <si>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</si>
  <si>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</si>
  <si>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</si>
  <si>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</si>
  <si>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</si>
  <si>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</si>
  <si>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</si>
  <si>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</si>
  <si>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</si>
  <si>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</si>
  <si>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</si>
  <si>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</si>
  <si>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</si>
  <si>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</si>
  <si>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</si>
  <si>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</si>
  <si>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</si>
  <si>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</si>
  <si>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</si>
  <si>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</si>
  <si>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</si>
  <si>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</si>
  <si>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</si>
  <si>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</si>
  <si>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</si>
  <si>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</si>
  <si>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</si>
  <si>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</si>
  <si>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</si>
  <si>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</si>
  <si>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</si>
  <si>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</si>
  <si>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</si>
  <si>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</si>
  <si>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</si>
  <si>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</si>
  <si>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</si>
  <si>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</si>
  <si>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</si>
  <si>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</si>
  <si>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</si>
  <si>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</si>
  <si>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</si>
  <si>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</si>
  <si>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</si>
  <si>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</si>
  <si>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</si>
  <si>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</si>
  <si>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</si>
  <si>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</si>
  <si>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</si>
  <si>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</si>
  <si>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</si>
  <si>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</si>
  <si>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</si>
  <si>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</si>
  <si>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</si>
  <si>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</si>
  <si>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</si>
  <si>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</si>
  <si>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</si>
  <si>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</si>
  <si>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</si>
  <si>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</si>
  <si>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</si>
  <si>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</si>
  <si>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</si>
  <si>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</si>
  <si>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</si>
  <si>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</si>
  <si>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</si>
  <si>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</si>
  <si>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</si>
  <si>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</si>
  <si>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</si>
  <si>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</si>
  <si>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</si>
  <si>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</si>
  <si>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</si>
  <si>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</si>
  <si>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</si>
  <si>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</si>
  <si>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</si>
  <si>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</si>
  <si>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</si>
  <si>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</si>
  <si>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</si>
  <si>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</si>
  <si>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</si>
  <si>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</si>
  <si>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</si>
  <si>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</si>
  <si>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</si>
  <si>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</si>
  <si>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</si>
  <si>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</si>
  <si>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</si>
  <si>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</si>
  <si>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</si>
  <si>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</si>
  <si>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</si>
  <si>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</si>
  <si>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</si>
  <si>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</si>
  <si>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</si>
  <si>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</si>
  <si>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</si>
  <si>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</si>
  <si>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</si>
  <si>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</si>
  <si>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</si>
  <si>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</si>
  <si>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</si>
  <si>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</si>
  <si>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</si>
  <si>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</si>
  <si>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</si>
  <si>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</si>
  <si>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</si>
  <si>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</si>
  <si>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</si>
  <si>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</si>
  <si>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</si>
  <si>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</si>
  <si>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</si>
  <si>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</si>
  <si>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</si>
  <si>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</si>
  <si>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</si>
  <si>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</si>
  <si>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</si>
  <si>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</si>
  <si>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</si>
  <si>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</si>
  <si>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</si>
  <si>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</si>
  <si>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</si>
  <si>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</si>
  <si>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</si>
  <si>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</si>
  <si>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</si>
  <si>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</si>
  <si>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</si>
  <si>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</si>
  <si>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</si>
  <si>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</si>
  <si>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</si>
  <si>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</si>
  <si>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</si>
  <si>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</si>
  <si>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</si>
  <si>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</si>
  <si>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</si>
  <si>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</si>
  <si>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</si>
  <si>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</si>
  <si>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</si>
  <si>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</si>
  <si>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</si>
  <si>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</si>
  <si>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</si>
  <si>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</si>
  <si>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</si>
  <si>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</si>
  <si>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</si>
  <si>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</si>
  <si>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</si>
  <si>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</si>
  <si>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</si>
  <si>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</si>
  <si>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</si>
  <si>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</si>
  <si>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</si>
  <si>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</si>
  <si>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</si>
  <si>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</si>
  <si>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</si>
  <si>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</si>
  <si>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</si>
  <si>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</si>
  <si>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</si>
  <si>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</si>
  <si>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</si>
  <si>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</si>
  <si>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</si>
  <si>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</si>
  <si>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</si>
  <si>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</si>
  <si>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</si>
  <si>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</si>
  <si>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</si>
  <si>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</si>
  <si>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</si>
  <si>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</si>
  <si>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</si>
  <si>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</si>
  <si>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</si>
  <si>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</si>
  <si>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</si>
  <si>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</si>
  <si>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</si>
  <si>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</si>
  <si>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</si>
  <si>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</si>
  <si>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</si>
  <si>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</si>
  <si>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</si>
  <si>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</si>
  <si>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</si>
  <si>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</si>
  <si>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</si>
  <si>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</si>
  <si>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</si>
  <si>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</si>
  <si>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</si>
  <si>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</si>
  <si>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</si>
  <si>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</si>
  <si>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</si>
  <si>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</si>
  <si>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</si>
  <si>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</si>
  <si>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</si>
  <si>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</si>
  <si>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</si>
  <si>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</si>
  <si>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</si>
  <si>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</si>
  <si>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</si>
  <si>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</si>
  <si>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</si>
  <si>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</si>
  <si>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</si>
  <si>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</si>
  <si>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</si>
  <si>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</si>
  <si>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</si>
  <si>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</si>
  <si>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</si>
  <si>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</si>
  <si>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</si>
  <si>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</si>
  <si>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</si>
  <si>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</si>
  <si>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</si>
  <si>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</si>
  <si>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</si>
  <si>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</si>
  <si>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</si>
  <si>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</si>
  <si>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</si>
  <si>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</si>
  <si>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</si>
  <si>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</si>
  <si>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</si>
  <si>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</si>
  <si>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</si>
  <si>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</si>
  <si>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</si>
  <si>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</si>
  <si>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</si>
  <si>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</si>
  <si>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</si>
  <si>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</si>
  <si>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</si>
  <si>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</si>
  <si>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</si>
  <si>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</si>
  <si>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</si>
  <si>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</si>
  <si>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</si>
  <si>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</si>
  <si>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</si>
  <si>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</si>
  <si>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</si>
  <si>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</si>
  <si>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</si>
  <si>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</si>
  <si>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</si>
  <si>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</si>
  <si>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</si>
  <si>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</si>
  <si>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</si>
  <si>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</si>
  <si>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</si>
  <si>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</si>
  <si>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</si>
  <si>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</si>
  <si>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</si>
  <si>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</si>
  <si>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</si>
  <si>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</si>
  <si>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</si>
  <si>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</si>
  <si>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</si>
  <si>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</si>
  <si>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</si>
  <si>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</si>
  <si>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</si>
  <si>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</si>
  <si>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</si>
  <si>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</si>
  <si>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</si>
  <si>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</si>
  <si>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</si>
  <si>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</si>
  <si>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</si>
  <si>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</si>
  <si>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</si>
  <si>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</si>
  <si>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</si>
  <si>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</si>
  <si>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</si>
  <si>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</si>
  <si>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</si>
  <si>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</si>
  <si>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</si>
  <si>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</si>
  <si>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</si>
  <si>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</si>
  <si>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</si>
  <si>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</si>
  <si>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</si>
  <si>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</si>
  <si>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</si>
  <si>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</si>
  <si>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</si>
  <si>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</si>
  <si>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</si>
  <si>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</si>
  <si>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</si>
  <si>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</si>
  <si>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</si>
  <si>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</si>
  <si>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</si>
  <si>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</si>
  <si>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</si>
  <si>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</si>
  <si>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</si>
  <si>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</si>
  <si>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</si>
  <si>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</si>
  <si>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</si>
  <si>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</si>
  <si>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</si>
  <si>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</si>
  <si>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</si>
  <si>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</si>
  <si>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</si>
  <si>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</si>
  <si>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</si>
  <si>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</si>
  <si>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</si>
  <si>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</si>
  <si>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</si>
  <si>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</si>
  <si>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</si>
  <si>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</si>
  <si>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</si>
  <si>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</si>
  <si>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</si>
  <si>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</si>
  <si>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</si>
  <si>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</si>
  <si>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</si>
  <si>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</si>
  <si>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</si>
  <si>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</si>
  <si>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</si>
  <si>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</si>
  <si>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</si>
  <si>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</si>
  <si>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</si>
  <si>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</si>
  <si>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</si>
  <si>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</si>
  <si>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</si>
  <si>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</si>
  <si>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</si>
  <si>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</si>
  <si>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</si>
  <si>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</si>
  <si>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</si>
  <si>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</si>
  <si>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</si>
  <si>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</si>
  <si>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</si>
  <si>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</si>
  <si>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</si>
  <si>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</si>
  <si>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</si>
  <si>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</si>
  <si>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</si>
  <si>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</si>
  <si>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</si>
  <si>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</si>
  <si>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</si>
  <si>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</si>
  <si>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</si>
  <si>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</si>
  <si>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</si>
  <si>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</si>
  <si>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</si>
  <si>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</si>
  <si>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</si>
  <si>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</si>
  <si>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</si>
  <si>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</si>
  <si>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</si>
  <si>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</si>
  <si>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</si>
  <si>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</si>
  <si>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</si>
  <si>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</si>
  <si>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</si>
  <si>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</si>
  <si>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</si>
  <si>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</si>
  <si>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</si>
  <si>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</si>
  <si>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</si>
  <si>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</si>
  <si>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</si>
  <si>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</si>
  <si>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</si>
  <si>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</si>
  <si>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</si>
  <si>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</si>
  <si>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</si>
  <si>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</si>
  <si>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</si>
  <si>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</si>
  <si>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</si>
  <si>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</si>
  <si>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</si>
  <si>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</si>
  <si>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</si>
  <si>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</si>
  <si>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</si>
  <si>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</si>
  <si>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</si>
  <si>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</si>
  <si>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</si>
  <si>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</si>
  <si>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</si>
  <si>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</si>
  <si>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</si>
  <si>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</si>
  <si>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</si>
  <si>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</si>
  <si>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</si>
  <si>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</si>
  <si>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</si>
  <si>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</si>
  <si>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</si>
  <si>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</si>
  <si>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</si>
  <si>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</si>
  <si>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</si>
  <si>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</si>
  <si>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</si>
  <si>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</si>
  <si>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</si>
  <si>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</si>
  <si>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</si>
  <si>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</si>
  <si>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</si>
  <si>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</si>
  <si>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</si>
  <si>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</si>
  <si>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</si>
  <si>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</si>
  <si>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</si>
  <si>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</si>
  <si>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</si>
  <si>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</si>
  <si>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</si>
  <si>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</si>
  <si>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</si>
  <si>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</si>
  <si>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</si>
  <si>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</si>
  <si>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</si>
  <si>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</si>
  <si>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</si>
  <si>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</si>
  <si>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</si>
  <si>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</si>
  <si>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</si>
  <si>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</si>
  <si>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</si>
  <si>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</si>
  <si>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</si>
  <si>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</si>
  <si>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</si>
  <si>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</si>
  <si>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</si>
  <si>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</si>
  <si>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</si>
  <si>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</si>
  <si>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</si>
  <si>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</si>
  <si>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</si>
  <si>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</si>
  <si>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</si>
  <si>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</si>
  <si>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</si>
  <si>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</si>
  <si>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</si>
  <si>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</si>
  <si>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</si>
  <si>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</si>
  <si>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</si>
  <si>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</si>
  <si>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</si>
  <si>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</si>
  <si>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</si>
  <si>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</si>
  <si>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</si>
  <si>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</si>
  <si>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</si>
  <si>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</si>
  <si>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</si>
  <si>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</si>
  <si>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</si>
  <si>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</si>
  <si>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</si>
  <si>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</si>
  <si>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</si>
  <si>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</si>
  <si>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</si>
  <si>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</si>
  <si>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</si>
  <si>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</si>
  <si>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</si>
  <si>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</si>
  <si>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</si>
  <si>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</si>
  <si>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</si>
  <si>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</si>
  <si>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</si>
  <si>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</si>
  <si>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</si>
  <si>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</si>
  <si>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</si>
  <si>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</si>
  <si>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</si>
  <si>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</si>
  <si>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</si>
  <si>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</si>
  <si>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</si>
  <si>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</si>
  <si>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</si>
  <si>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</si>
  <si>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</si>
  <si>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</si>
  <si>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</si>
  <si>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</si>
  <si>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</si>
  <si>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</si>
  <si>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</si>
  <si>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</si>
  <si>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</si>
  <si>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</si>
  <si>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</si>
  <si>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</si>
  <si>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</si>
  <si>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</si>
  <si>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</si>
  <si>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</si>
  <si>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</si>
  <si>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</si>
  <si>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</si>
  <si>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</si>
  <si>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</si>
  <si>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</si>
  <si>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</si>
  <si>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</si>
  <si>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</si>
  <si>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</si>
  <si>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</si>
  <si>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</si>
  <si>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</si>
  <si>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</si>
  <si>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</si>
  <si>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</si>
  <si>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</si>
  <si>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</si>
  <si>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</si>
  <si>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</si>
  <si>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</si>
  <si>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</si>
  <si>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</si>
  <si>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</si>
  <si>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</si>
  <si>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</si>
  <si>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</si>
  <si>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</si>
  <si>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</si>
  <si>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</si>
  <si>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</si>
  <si>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</si>
  <si>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</si>
  <si>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</si>
  <si>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</si>
  <si>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</si>
  <si>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</si>
  <si>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</si>
  <si>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</si>
  <si>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</si>
  <si>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</si>
  <si>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</si>
  <si>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</si>
  <si>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</si>
  <si>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</si>
  <si>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</si>
  <si>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</si>
  <si>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</si>
  <si>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</si>
  <si>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</si>
  <si>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</si>
  <si>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</si>
  <si>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</si>
  <si>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</si>
  <si>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</si>
  <si>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</si>
  <si>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</si>
  <si>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</si>
  <si>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</si>
  <si>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</si>
  <si>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</si>
  <si>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</si>
  <si>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</si>
  <si>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</si>
  <si>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</si>
  <si>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</si>
  <si>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</si>
  <si>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</si>
  <si>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</si>
  <si>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</si>
  <si>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</si>
  <si>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</si>
  <si>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</si>
  <si>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</si>
  <si>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</si>
  <si>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</si>
  <si>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</si>
  <si>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</si>
  <si>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</si>
  <si>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</si>
  <si>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</si>
  <si>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</si>
  <si>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</si>
  <si>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</si>
  <si>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</si>
  <si>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</si>
  <si>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</si>
  <si>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</si>
  <si>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</si>
  <si>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</si>
  <si>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</si>
  <si>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</si>
  <si>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</si>
  <si>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</si>
  <si>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</si>
  <si>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</si>
  <si>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</si>
  <si>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</si>
  <si>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</si>
  <si>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</si>
  <si>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</si>
  <si>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</si>
  <si>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</si>
  <si>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</si>
  <si>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</si>
  <si>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</si>
  <si>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</si>
  <si>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</si>
  <si>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</si>
  <si>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</si>
  <si>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</si>
  <si>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</si>
  <si>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</si>
  <si>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</si>
  <si>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</si>
  <si>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</si>
  <si>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</si>
  <si>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</si>
  <si>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</si>
  <si>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</si>
  <si>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</si>
  <si>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</si>
  <si>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</si>
  <si>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</si>
  <si>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</si>
  <si>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</si>
  <si>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</si>
  <si>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</si>
  <si>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</si>
  <si>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</si>
  <si>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</si>
  <si>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</si>
  <si>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</si>
  <si>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</si>
  <si>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</si>
  <si>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</si>
  <si>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</si>
  <si>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</si>
  <si>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</si>
  <si>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</si>
  <si>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</si>
  <si>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</si>
  <si>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</si>
  <si>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</si>
  <si>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</si>
  <si>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</si>
  <si>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</si>
  <si>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</si>
  <si>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</si>
  <si>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</si>
  <si>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</si>
  <si>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</si>
  <si>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</si>
  <si>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</si>
  <si>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</si>
  <si>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</si>
  <si>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</si>
  <si>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</si>
  <si>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</si>
  <si>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</si>
  <si>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</si>
  <si>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</si>
  <si>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</si>
  <si>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</si>
  <si>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</si>
  <si>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</si>
  <si>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</si>
  <si>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</si>
  <si>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</si>
  <si>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</si>
  <si>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</si>
  <si>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</si>
  <si>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</si>
  <si>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</si>
  <si>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</si>
  <si>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</si>
  <si>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</si>
  <si>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</si>
  <si>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</si>
  <si>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</si>
  <si>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</si>
  <si>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</si>
  <si>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</si>
  <si>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</si>
  <si>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</si>
  <si>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</si>
  <si>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</si>
  <si>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</si>
  <si>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</si>
  <si>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</si>
  <si>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</si>
  <si>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</si>
  <si>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</si>
  <si>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</si>
  <si>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</si>
  <si>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</si>
  <si>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</si>
  <si>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</si>
  <si>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</si>
  <si>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</si>
  <si>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</si>
  <si>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</si>
  <si>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</si>
  <si>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</si>
  <si>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</si>
  <si>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</si>
  <si>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</si>
  <si>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</si>
  <si>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</si>
  <si>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</si>
  <si>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</si>
  <si>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</si>
  <si>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</si>
  <si>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</si>
  <si>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</si>
  <si>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</si>
  <si>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</si>
  <si>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</si>
  <si>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</si>
  <si>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</si>
  <si>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</si>
  <si>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</si>
  <si>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</si>
  <si>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</si>
  <si>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</si>
  <si>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</si>
  <si>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</si>
  <si>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</si>
  <si>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</si>
  <si>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</si>
  <si>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</si>
  <si>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</si>
  <si>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</si>
  <si>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</si>
  <si>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</si>
  <si>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</si>
  <si>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</si>
  <si>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</si>
  <si>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</si>
  <si>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</si>
  <si>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</si>
  <si>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</si>
  <si>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</si>
  <si>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</si>
  <si>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</si>
  <si>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</si>
  <si>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</si>
  <si>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</si>
  <si>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</si>
  <si>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</si>
  <si>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</si>
  <si>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</si>
  <si>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</si>
  <si>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</si>
  <si>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</si>
  <si>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</si>
  <si>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</si>
  <si>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</si>
  <si>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</si>
  <si>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</si>
  <si>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</si>
  <si>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</si>
  <si>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</si>
  <si>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</si>
  <si>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</si>
  <si>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</si>
  <si>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</si>
  <si>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</si>
  <si>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</si>
  <si>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</si>
  <si>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</si>
  <si>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</si>
  <si>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</si>
  <si>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</si>
  <si>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</si>
  <si>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</si>
  <si>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</si>
  <si>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</si>
  <si>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</si>
  <si>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</si>
  <si>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</si>
  <si>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</si>
  <si>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</si>
  <si>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</si>
  <si>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</si>
  <si>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</si>
  <si>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</si>
  <si>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</si>
  <si>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</si>
  <si>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</si>
  <si>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</si>
  <si>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</si>
  <si>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</si>
  <si>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</si>
  <si>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</si>
  <si>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</si>
  <si>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</si>
  <si>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</si>
  <si>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</si>
  <si>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</si>
  <si>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</si>
  <si>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</si>
  <si>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</si>
  <si>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</si>
  <si>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</si>
  <si>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</si>
  <si>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</si>
  <si>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</si>
  <si>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</si>
  <si>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</si>
  <si>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</si>
  <si>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</si>
  <si>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</si>
  <si>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</si>
  <si>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</si>
  <si>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</si>
  <si>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</si>
  <si>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</si>
  <si>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</si>
  <si>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</si>
  <si>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</si>
  <si>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</si>
  <si>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</si>
  <si>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</si>
  <si>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</si>
  <si>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</si>
  <si>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</si>
  <si>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</si>
  <si>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</si>
  <si>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</si>
  <si>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</si>
  <si>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</si>
  <si>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</si>
  <si>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</si>
  <si>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</si>
  <si>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</si>
  <si>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</si>
  <si>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</si>
  <si>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</si>
  <si>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</si>
  <si>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</si>
  <si>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</si>
  <si>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</si>
  <si>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</si>
  <si>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</si>
  <si>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</si>
  <si>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</si>
  <si>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</si>
  <si>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</si>
  <si>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</si>
  <si>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</si>
  <si>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</si>
  <si>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</si>
  <si>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</si>
  <si>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</si>
  <si>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</si>
  <si>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</si>
  <si>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</si>
  <si>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</si>
  <si>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</si>
  <si>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</si>
  <si>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</si>
  <si>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</si>
  <si>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</si>
  <si>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</si>
  <si>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</si>
  <si>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</si>
  <si>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</si>
  <si>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</si>
  <si>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</si>
  <si>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</si>
  <si>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</si>
  <si>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</si>
  <si>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</si>
  <si>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</si>
  <si>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</si>
  <si>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</si>
  <si>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</si>
  <si>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</si>
  <si>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</si>
  <si>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</si>
  <si>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</si>
  <si>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</si>
  <si>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</si>
  <si>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</si>
  <si>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</si>
  <si>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</si>
  <si>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</si>
  <si>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</si>
  <si>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</si>
  <si>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</si>
  <si>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</si>
  <si>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</si>
  <si>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</si>
  <si>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</si>
  <si>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</si>
  <si>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</si>
  <si>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</si>
  <si>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</si>
  <si>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</si>
  <si>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</si>
  <si>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</si>
  <si>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</si>
  <si>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</si>
  <si>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</si>
  <si>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</si>
  <si>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</si>
  <si>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</si>
  <si>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</si>
  <si>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</si>
  <si>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</si>
  <si>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</si>
  <si>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</si>
  <si>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</si>
  <si>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</si>
  <si>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</si>
  <si>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</si>
  <si>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</si>
  <si>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</si>
  <si>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</si>
  <si>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</si>
  <si>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</si>
  <si>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</si>
  <si>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</si>
  <si>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</si>
  <si>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</si>
  <si>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</si>
  <si>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</si>
  <si>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</si>
  <si>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</si>
  <si>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</si>
  <si>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</si>
  <si>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</si>
  <si>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</si>
  <si>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</si>
  <si>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</si>
  <si>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</si>
  <si>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</si>
  <si>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</si>
  <si>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</si>
  <si>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</si>
  <si>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</si>
  <si>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</si>
  <si>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</si>
  <si>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</si>
  <si>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</si>
  <si>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</si>
  <si>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</si>
  <si>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</si>
  <si>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</si>
  <si>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</si>
  <si>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</si>
  <si>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</si>
  <si>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</si>
  <si>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</si>
  <si>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</si>
  <si>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</si>
  <si>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</si>
  <si>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</si>
  <si>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</si>
  <si>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</si>
  <si>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</si>
  <si>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</si>
  <si>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</si>
  <si>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</si>
  <si>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</si>
  <si>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</si>
  <si>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</si>
  <si>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</si>
  <si>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</si>
  <si>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</si>
  <si>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</si>
  <si>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</si>
  <si>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</si>
  <si>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</si>
  <si>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</si>
  <si>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</si>
  <si>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</si>
  <si>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</si>
  <si>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</si>
  <si>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</si>
  <si>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</si>
  <si>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</si>
  <si>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</si>
  <si>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</si>
  <si>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</si>
  <si>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</si>
  <si>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</si>
  <si>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</si>
  <si>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</si>
  <si>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</si>
  <si>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</si>
  <si>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</si>
  <si>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</si>
  <si>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</si>
  <si>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</si>
  <si>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</si>
  <si>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</si>
  <si>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</si>
  <si>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</si>
  <si>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</si>
  <si>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</si>
  <si>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</si>
  <si>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</si>
  <si>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</si>
  <si>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</si>
  <si>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</si>
  <si>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</si>
  <si>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</si>
  <si>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</si>
  <si>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</si>
  <si>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</si>
  <si>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</si>
  <si>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</si>
  <si>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</si>
  <si>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</si>
  <si>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</si>
  <si>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</si>
  <si>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</si>
  <si>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</si>
  <si>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</si>
  <si>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</si>
  <si>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</si>
  <si>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</si>
  <si>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</si>
  <si>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</si>
  <si>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</si>
  <si>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</si>
  <si>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</si>
  <si>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</si>
  <si>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</si>
  <si>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</si>
  <si>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</si>
  <si>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</si>
  <si>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</si>
  <si>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</si>
  <si>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</si>
  <si>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</si>
  <si>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</si>
  <si>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</si>
  <si>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</si>
  <si>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</si>
  <si>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</si>
  <si>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</si>
  <si>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</si>
  <si>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</si>
  <si>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</si>
  <si>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</si>
  <si>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</si>
  <si>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</si>
  <si>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</si>
  <si>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</si>
  <si>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</si>
  <si>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</si>
  <si>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</si>
  <si>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</si>
  <si>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</si>
  <si>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</si>
  <si>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</si>
  <si>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</si>
  <si>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</si>
  <si>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</si>
  <si>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</si>
  <si>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</si>
  <si>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</si>
  <si>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</si>
  <si>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</si>
  <si>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</si>
  <si>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</si>
  <si>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</si>
  <si>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</si>
  <si>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</si>
  <si>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</si>
  <si>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</si>
  <si>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</si>
  <si>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</si>
  <si>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</si>
  <si>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</si>
  <si>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</si>
  <si>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</si>
  <si>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</si>
  <si>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</si>
  <si>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</si>
  <si>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</si>
  <si>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</si>
  <si>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</si>
  <si>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</si>
  <si>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</si>
  <si>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</si>
  <si>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</si>
  <si>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</si>
  <si>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</si>
  <si>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</si>
  <si>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</si>
  <si>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</si>
  <si>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</si>
  <si>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</si>
  <si>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</si>
  <si>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</si>
  <si>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</si>
  <si>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</si>
  <si>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</si>
  <si>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</si>
  <si>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</si>
  <si>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</si>
  <si>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</si>
  <si>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</si>
  <si>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</si>
  <si>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</si>
  <si>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</si>
  <si>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</si>
  <si>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</si>
  <si>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</si>
  <si>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</si>
  <si>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</si>
  <si>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</si>
  <si>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</si>
  <si>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</si>
  <si>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</si>
  <si>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</si>
  <si>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</si>
  <si>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</si>
  <si>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</si>
  <si>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</si>
  <si>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</si>
  <si>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</si>
  <si>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</si>
  <si>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</si>
  <si>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</si>
  <si>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</si>
  <si>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</si>
  <si>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</si>
  <si>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</si>
  <si>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</si>
  <si>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</si>
  <si>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</si>
  <si>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</si>
  <si>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</si>
  <si>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</si>
  <si>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</si>
  <si>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</si>
  <si>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</si>
  <si>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</si>
  <si>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</si>
  <si>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</si>
  <si>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</si>
  <si>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</si>
  <si>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</si>
  <si>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</si>
  <si>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</si>
  <si>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</si>
  <si>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</si>
  <si>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</si>
  <si>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</si>
  <si>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</si>
  <si>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</si>
  <si>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</si>
  <si>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</si>
  <si>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</si>
  <si>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</si>
  <si>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</si>
  <si>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</si>
  <si>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</si>
  <si>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</si>
  <si>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</si>
  <si>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</si>
  <si>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</si>
  <si>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</si>
  <si>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</si>
  <si>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</si>
  <si>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</si>
  <si>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</si>
  <si>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</si>
  <si>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</si>
  <si>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</si>
  <si>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</si>
  <si>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</si>
  <si>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</si>
  <si>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</si>
  <si>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</si>
  <si>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</si>
  <si>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</si>
  <si>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</si>
  <si>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</si>
  <si>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</si>
  <si>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</si>
  <si>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</si>
  <si>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</si>
  <si>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</si>
  <si>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</si>
  <si>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</si>
  <si>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</si>
  <si>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</si>
  <si>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</si>
  <si>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</si>
  <si>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</si>
  <si>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</si>
  <si>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</si>
  <si>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</si>
  <si>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</si>
  <si>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</si>
  <si>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</si>
  <si>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</si>
  <si>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</si>
  <si>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</si>
  <si>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</si>
  <si>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</si>
  <si>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</si>
  <si>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</si>
  <si>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</si>
  <si>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</si>
  <si>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</si>
  <si>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</si>
  <si>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</si>
  <si>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</si>
  <si>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</si>
  <si>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</si>
  <si>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</si>
  <si>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</si>
  <si>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</si>
  <si>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</si>
  <si>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</si>
  <si>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</si>
  <si>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</si>
  <si>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</si>
  <si>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</si>
  <si>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</si>
  <si>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</si>
  <si>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</si>
  <si>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</si>
  <si>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</si>
  <si>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</si>
  <si>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</si>
  <si>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</si>
  <si>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</si>
  <si>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</si>
  <si>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</si>
  <si>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</si>
  <si>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</si>
  <si>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</si>
  <si>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</si>
  <si>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</si>
  <si>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</si>
  <si>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</si>
  <si>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</si>
  <si>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</si>
  <si>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</si>
  <si>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</si>
  <si>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</si>
  <si>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</si>
  <si>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</si>
  <si>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</si>
  <si>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</si>
  <si>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</si>
  <si>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</si>
  <si>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</si>
  <si>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</si>
  <si>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</si>
  <si>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</si>
  <si>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</si>
  <si>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</si>
  <si>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</si>
  <si>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</si>
  <si>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</si>
  <si>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</si>
  <si>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</si>
  <si>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</si>
  <si>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</si>
  <si>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</si>
  <si>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</si>
  <si>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</si>
  <si>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</si>
  <si>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</si>
  <si>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</si>
  <si>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</si>
  <si>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</si>
  <si>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</si>
  <si>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</si>
  <si>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</si>
  <si>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</si>
  <si>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</si>
  <si>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</si>
  <si>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</si>
  <si>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</si>
  <si>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</si>
  <si>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</si>
  <si>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</si>
  <si>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</si>
  <si>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</si>
  <si>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</si>
  <si>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</si>
  <si>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</si>
  <si>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</si>
  <si>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</si>
  <si>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</si>
  <si>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</si>
  <si>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</si>
  <si>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</si>
  <si>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</si>
  <si>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</si>
  <si>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</si>
  <si>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</si>
  <si>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</si>
  <si>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</si>
  <si>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</si>
  <si>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</si>
  <si>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</si>
  <si>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</si>
  <si>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</si>
  <si>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</si>
  <si>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</si>
  <si>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</si>
  <si>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</si>
  <si>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</si>
  <si>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</si>
  <si>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</si>
  <si>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</si>
  <si>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</si>
  <si>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</si>
  <si>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</si>
  <si>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</si>
  <si>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</si>
  <si>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</si>
  <si>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</si>
  <si>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</si>
  <si>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</si>
  <si>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</si>
  <si>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</si>
  <si>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</si>
  <si>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</si>
  <si>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</si>
  <si>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</si>
  <si>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</si>
  <si>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</si>
  <si>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</si>
  <si>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</si>
  <si>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</si>
  <si>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</si>
  <si>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</si>
  <si>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</si>
  <si>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</si>
  <si>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</si>
  <si>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</si>
  <si>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</si>
  <si>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</si>
  <si>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</si>
  <si>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</si>
  <si>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</si>
  <si>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</si>
  <si>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</si>
  <si>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</si>
  <si>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</si>
  <si>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</si>
  <si>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</si>
  <si>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</si>
  <si>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</si>
  <si>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</si>
  <si>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</si>
  <si>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</si>
  <si>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</si>
  <si>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</si>
  <si>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</si>
  <si>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</si>
  <si>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</si>
  <si>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</si>
  <si>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</si>
  <si>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</si>
  <si>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</si>
  <si>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</si>
  <si>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</si>
  <si>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</si>
  <si>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</si>
  <si>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</si>
  <si>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</si>
  <si>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</si>
  <si>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</si>
  <si>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</si>
  <si>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</si>
  <si>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</si>
  <si>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</si>
  <si>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</si>
  <si>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</si>
  <si>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</si>
  <si>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</si>
  <si>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</si>
  <si>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</si>
  <si>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</si>
  <si>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</si>
  <si>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</si>
  <si>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</si>
  <si>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</si>
  <si>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</si>
  <si>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</si>
  <si>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</si>
  <si>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</si>
  <si>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</si>
  <si>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</si>
  <si>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</si>
  <si>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</si>
  <si>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</si>
  <si>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</si>
  <si>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</si>
  <si>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</si>
  <si>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</si>
  <si>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</si>
  <si>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</si>
  <si>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</si>
  <si>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</si>
  <si>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</si>
  <si>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</si>
  <si>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</si>
  <si>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</si>
  <si>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</si>
  <si>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</si>
  <si>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</si>
  <si>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</si>
  <si>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</si>
  <si>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</si>
  <si>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</si>
  <si>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</si>
  <si>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</si>
  <si>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</si>
  <si>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</si>
  <si>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</si>
  <si>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</si>
  <si>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</si>
  <si>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</si>
  <si>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</si>
  <si>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</si>
  <si>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</si>
  <si>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</si>
  <si>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</si>
  <si>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</si>
  <si>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</si>
  <si>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</si>
  <si>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</si>
  <si>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</si>
  <si>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</si>
  <si>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</si>
  <si>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</si>
  <si>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</si>
  <si>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</si>
  <si>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</si>
  <si>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</si>
  <si>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</si>
  <si>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</si>
  <si>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</si>
  <si>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</si>
  <si>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</si>
  <si>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</si>
  <si>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</si>
  <si>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</si>
  <si>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</si>
  <si>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</si>
  <si>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</si>
  <si>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</si>
  <si>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</si>
  <si>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</si>
  <si>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</si>
  <si>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</si>
  <si>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</si>
  <si>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</si>
  <si>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</si>
  <si>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</si>
  <si>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</si>
  <si>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</si>
  <si>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</si>
  <si>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</si>
  <si>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</si>
  <si>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</si>
  <si>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</si>
  <si>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</si>
  <si>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</si>
  <si>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</si>
  <si>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</si>
  <si>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</si>
  <si>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</si>
  <si>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</si>
  <si>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</si>
  <si>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</si>
  <si>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</si>
  <si>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</si>
  <si>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</si>
  <si>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</si>
  <si>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</si>
  <si>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</si>
  <si>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</si>
  <si>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</si>
  <si>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</si>
  <si>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</si>
  <si>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</si>
  <si>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</si>
  <si>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</si>
  <si>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</si>
  <si>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</si>
  <si>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</si>
  <si>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</si>
  <si>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</si>
  <si>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</si>
  <si>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</si>
  <si>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</si>
  <si>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</si>
  <si>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</si>
  <si>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</si>
  <si>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</si>
  <si>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</si>
  <si>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</si>
  <si>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</si>
  <si>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</si>
  <si>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</si>
  <si>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</si>
  <si>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</si>
  <si>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</si>
  <si>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</si>
  <si>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</si>
  <si>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</si>
  <si>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</si>
  <si>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</si>
  <si>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</si>
  <si>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</si>
  <si>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</si>
  <si>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</si>
  <si>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</si>
  <si>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</si>
  <si>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</si>
  <si>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</si>
  <si>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</si>
  <si>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</si>
  <si>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</si>
  <si>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</si>
  <si>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</si>
  <si>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</si>
  <si>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</si>
  <si>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</si>
  <si>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</si>
  <si>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</si>
  <si>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</si>
  <si>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</si>
  <si>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</si>
  <si>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</si>
  <si>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</si>
  <si>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</si>
  <si>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</si>
  <si>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</si>
  <si>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</si>
  <si>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</si>
  <si>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</si>
  <si>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</si>
  <si>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</si>
  <si>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</si>
  <si>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</si>
  <si>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</si>
  <si>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</si>
  <si>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</si>
  <si>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</si>
  <si>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</si>
  <si>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</si>
  <si>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</si>
  <si>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</si>
  <si>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</si>
  <si>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</si>
  <si>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</si>
  <si>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</si>
  <si>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</si>
  <si>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</si>
  <si>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</si>
  <si>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</si>
  <si>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</si>
  <si>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</si>
  <si>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</si>
  <si>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</si>
  <si>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</si>
  <si>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</si>
  <si>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</si>
  <si>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</si>
  <si>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</si>
  <si>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</si>
  <si>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</si>
  <si>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</si>
  <si>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</si>
  <si>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</si>
  <si>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</si>
  <si>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</si>
  <si>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</si>
  <si>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</si>
  <si>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</si>
  <si>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</si>
  <si>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</si>
  <si>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</si>
  <si>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</si>
  <si>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</si>
  <si>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</si>
  <si>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</si>
  <si>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</si>
  <si>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</si>
  <si>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</si>
  <si>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</si>
  <si>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</si>
  <si>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</si>
  <si>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</si>
  <si>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</si>
  <si>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</si>
  <si>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</si>
  <si>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</si>
  <si>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</si>
  <si>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</si>
  <si>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</si>
  <si>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</si>
  <si>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</si>
  <si>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</si>
  <si>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</si>
  <si>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</si>
  <si>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</si>
  <si>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</si>
  <si>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</si>
  <si>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</si>
  <si>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</si>
  <si>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</si>
  <si>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</si>
  <si>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</si>
  <si>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</si>
  <si>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</si>
  <si>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</si>
  <si>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</si>
  <si>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</si>
  <si>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</si>
  <si>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</si>
  <si>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</si>
  <si>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</si>
  <si>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</si>
  <si>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</si>
  <si>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</si>
  <si>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</si>
  <si>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</si>
  <si>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</si>
  <si>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</si>
  <si>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</si>
  <si>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</si>
  <si>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</si>
  <si>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</si>
  <si>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</si>
  <si>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</si>
  <si>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</si>
  <si>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</si>
  <si>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</si>
  <si>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</si>
  <si>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</si>
  <si>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</si>
  <si>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</si>
  <si>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</si>
  <si>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</si>
  <si>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</si>
  <si>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</si>
  <si>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</si>
  <si>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</si>
  <si>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</si>
  <si>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</si>
  <si>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</si>
  <si>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</si>
  <si>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</si>
  <si>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</si>
  <si>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</si>
  <si>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</si>
  <si>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</si>
  <si>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</si>
  <si>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</si>
  <si>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</si>
  <si>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</si>
  <si>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</si>
  <si>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</si>
  <si>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</si>
  <si>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</si>
  <si>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</si>
  <si>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</si>
  <si>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</si>
  <si>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</si>
  <si>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</si>
  <si>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</si>
  <si>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</si>
  <si>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</si>
  <si>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</si>
  <si>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</si>
  <si>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</si>
  <si>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</si>
  <si>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</si>
  <si>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</si>
  <si>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</si>
  <si>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</si>
  <si>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</si>
  <si>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</si>
  <si>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</si>
  <si>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</si>
  <si>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</si>
  <si>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</si>
  <si>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</si>
  <si>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</si>
  <si>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</si>
  <si>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</si>
  <si>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</si>
  <si>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</si>
  <si>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</si>
  <si>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</si>
  <si>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</si>
  <si>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</si>
  <si>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</si>
  <si>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</si>
  <si>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</si>
  <si>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</si>
  <si>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</si>
  <si>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</si>
  <si>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</si>
  <si>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</si>
  <si>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</si>
  <si>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</si>
  <si>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</si>
  <si>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</si>
  <si>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</si>
  <si>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</si>
  <si>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</si>
  <si>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</si>
  <si>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</si>
  <si>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</si>
  <si>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</si>
  <si>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</si>
  <si>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</si>
  <si>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</si>
  <si>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</si>
  <si>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</si>
  <si>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</si>
  <si>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</si>
  <si>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</si>
  <si>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</si>
  <si>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</si>
  <si>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</si>
  <si>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</si>
  <si>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</si>
  <si>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</si>
  <si>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</si>
  <si>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</si>
  <si>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</si>
  <si>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</si>
  <si>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</si>
  <si>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</si>
  <si>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</si>
  <si>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</si>
  <si>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</si>
  <si>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</si>
  <si>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</si>
  <si>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</si>
  <si>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</si>
  <si>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</si>
  <si>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</si>
  <si>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</si>
  <si>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</si>
  <si>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</si>
  <si>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</si>
  <si>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</si>
  <si>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</si>
  <si>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</si>
  <si>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</si>
  <si>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</si>
  <si>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</si>
  <si>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</si>
  <si>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</si>
  <si>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</si>
  <si>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</si>
  <si>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</si>
  <si>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</si>
  <si>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</si>
  <si>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</si>
  <si>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</si>
  <si>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</si>
  <si>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</si>
  <si>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</si>
  <si>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</si>
  <si>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</si>
  <si>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</si>
  <si>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</si>
  <si>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</si>
  <si>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</si>
  <si>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</si>
  <si>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</si>
  <si>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</si>
  <si>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</si>
  <si>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</si>
  <si>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</si>
  <si>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</si>
  <si>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</si>
  <si>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</si>
  <si>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</si>
  <si>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</si>
  <si>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</si>
  <si>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</si>
  <si>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</si>
  <si>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</si>
  <si>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</si>
  <si>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</si>
  <si>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</si>
  <si>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</si>
  <si>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</si>
  <si>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</si>
  <si>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</si>
  <si>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</si>
  <si>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</si>
  <si>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</si>
  <si>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</si>
  <si>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</si>
  <si>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</si>
  <si>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</si>
  <si>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</si>
  <si>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</si>
  <si>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</si>
  <si>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</si>
  <si>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</si>
  <si>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</si>
  <si>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</si>
  <si>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</si>
  <si>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</si>
  <si>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</si>
  <si>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</si>
  <si>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</si>
  <si>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</si>
  <si>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</si>
  <si>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</si>
  <si>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</si>
  <si>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</si>
  <si>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</si>
  <si>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</si>
  <si>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</si>
  <si>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</si>
  <si>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</si>
  <si>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</si>
  <si>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</si>
  <si>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</si>
  <si>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</si>
  <si>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</si>
  <si>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</si>
  <si>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</si>
  <si>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</si>
  <si>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</si>
  <si>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</si>
  <si>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</si>
  <si>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</si>
  <si>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</si>
  <si>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</si>
  <si>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</si>
  <si>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</si>
  <si>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</si>
  <si>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</si>
  <si>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</si>
  <si>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</si>
  <si>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</si>
  <si>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</si>
  <si>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</si>
  <si>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</si>
  <si>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</si>
  <si>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</si>
  <si>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</si>
  <si>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</si>
  <si>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</si>
  <si>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</si>
  <si>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</si>
  <si>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</si>
  <si>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</si>
  <si>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</si>
  <si>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</si>
  <si>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</si>
  <si>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</si>
  <si>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</si>
  <si>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</si>
  <si>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</si>
  <si>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</si>
  <si>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</si>
  <si>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</si>
  <si>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</si>
  <si>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</si>
  <si>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</si>
  <si>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</si>
  <si>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</si>
  <si>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</si>
  <si>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</si>
  <si>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</si>
  <si>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</si>
  <si>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</si>
  <si>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</si>
  <si>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</si>
  <si>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</si>
  <si>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</si>
  <si>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</si>
  <si>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</si>
  <si>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</si>
  <si>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</si>
  <si>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</si>
  <si>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</si>
  <si>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</si>
  <si>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</si>
  <si>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</si>
  <si>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</si>
  <si>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</si>
  <si>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</si>
  <si>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</si>
  <si>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</si>
  <si>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</si>
  <si>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</si>
  <si>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</si>
  <si>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</si>
  <si>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</si>
  <si>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</si>
  <si>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</si>
  <si>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</si>
  <si>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</si>
  <si>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</si>
  <si>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</si>
  <si>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</si>
  <si>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</si>
  <si>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</si>
  <si>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</si>
  <si>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</si>
  <si>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</si>
  <si>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</si>
  <si>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</si>
  <si>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</si>
  <si>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</si>
  <si>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</si>
  <si>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</si>
  <si>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</si>
  <si>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</si>
  <si>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</si>
  <si>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</si>
  <si>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</si>
  <si>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</si>
  <si>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</si>
  <si>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</si>
  <si>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</si>
  <si>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</si>
  <si>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</si>
  <si>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</si>
  <si>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</si>
  <si>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</si>
  <si>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</si>
  <si>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</si>
  <si>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</si>
  <si>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</si>
  <si>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</si>
  <si>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</si>
  <si>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</si>
  <si>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</si>
  <si>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</si>
  <si>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</si>
  <si>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</si>
  <si>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</si>
  <si>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</si>
  <si>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</si>
  <si>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</si>
  <si>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</si>
  <si>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</si>
  <si>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</si>
  <si>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</si>
  <si>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</si>
  <si>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</si>
  <si>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</si>
  <si>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</si>
  <si>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</si>
  <si>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</si>
  <si>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</si>
  <si>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</si>
  <si>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</si>
  <si>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</si>
  <si>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</si>
  <si>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</si>
  <si>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</si>
  <si>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</si>
  <si>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</si>
  <si>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</si>
  <si>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</si>
  <si>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</si>
  <si>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</si>
  <si>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</si>
  <si>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</si>
  <si>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</si>
  <si>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</si>
  <si>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</si>
  <si>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</si>
  <si>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</si>
  <si>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</si>
  <si>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</si>
  <si>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</si>
  <si>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</si>
  <si>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</si>
  <si>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</si>
  <si>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</si>
  <si>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</si>
  <si>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</si>
  <si>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</si>
  <si>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</si>
  <si>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</si>
  <si>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</si>
  <si>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</si>
  <si>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</si>
  <si>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</si>
  <si>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</si>
  <si>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</si>
  <si>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</si>
  <si>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</si>
  <si>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</si>
  <si>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</si>
  <si>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</si>
  <si>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</si>
  <si>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</si>
  <si>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</si>
  <si>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</si>
  <si>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</si>
  <si>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</si>
  <si>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</si>
  <si>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</si>
  <si>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</si>
  <si>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</si>
  <si>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</si>
  <si>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</si>
  <si>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</si>
  <si>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</si>
  <si>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</si>
  <si>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</si>
  <si>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</si>
  <si>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</si>
  <si>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</si>
  <si>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</si>
  <si>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</si>
  <si>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</si>
  <si>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</si>
  <si>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</si>
  <si>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</si>
  <si>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</si>
  <si>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</si>
  <si>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</si>
  <si>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</si>
  <si>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</si>
  <si>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</si>
  <si>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</si>
  <si>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</si>
  <si>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</si>
  <si>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</si>
  <si>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</si>
  <si>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</si>
  <si>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</si>
  <si>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</si>
  <si>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</si>
  <si>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</si>
  <si>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</si>
  <si>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</si>
  <si>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</si>
  <si>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</si>
  <si>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</si>
  <si>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</si>
  <si>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</si>
  <si>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</si>
  <si>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</si>
  <si>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</si>
  <si>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</si>
  <si>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</si>
  <si>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</si>
  <si>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</si>
  <si>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</si>
  <si>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</si>
  <si>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</si>
  <si>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</si>
  <si>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</si>
  <si>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</si>
  <si>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</si>
  <si>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</si>
  <si>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</si>
  <si>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</si>
  <si>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</si>
  <si>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</si>
  <si>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</si>
  <si>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</si>
  <si>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</si>
  <si>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</si>
  <si>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</si>
  <si>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</si>
  <si>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</si>
  <si>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</si>
  <si>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</si>
  <si>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</si>
  <si>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</si>
  <si>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</si>
  <si>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</si>
  <si>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</si>
  <si>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</si>
  <si>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</si>
  <si>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</si>
  <si>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</si>
  <si>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</si>
  <si>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</si>
  <si>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</si>
  <si>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</si>
  <si>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</si>
  <si>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</si>
  <si>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</si>
  <si>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</si>
  <si>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</si>
  <si>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</si>
  <si>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</si>
  <si>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</si>
  <si>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</si>
  <si>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</si>
  <si>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</si>
  <si>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</si>
  <si>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</si>
  <si>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</si>
  <si>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</si>
  <si>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</si>
  <si>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</si>
  <si>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</si>
  <si>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</si>
  <si>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</si>
  <si>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</si>
  <si>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</si>
  <si>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</si>
  <si>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</si>
  <si>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</si>
  <si>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</si>
  <si>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</si>
  <si>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</si>
  <si>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</si>
  <si>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</si>
  <si>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</si>
  <si>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</si>
  <si>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</si>
  <si>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</si>
  <si>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</si>
  <si>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</si>
  <si>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</si>
  <si>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</si>
  <si>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</si>
  <si>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</si>
  <si>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</si>
  <si>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</si>
  <si>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</si>
  <si>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</si>
  <si>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</si>
  <si>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</si>
  <si>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</si>
  <si>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</si>
  <si>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</si>
  <si>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</si>
  <si>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</si>
  <si>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</si>
  <si>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</si>
  <si>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</si>
  <si>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</si>
  <si>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</si>
  <si>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</si>
  <si>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</si>
  <si>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</si>
  <si>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</si>
  <si>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</si>
  <si>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</si>
  <si>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</si>
  <si>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</si>
  <si>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</si>
  <si>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</si>
  <si>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</si>
  <si>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</si>
  <si>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</si>
  <si>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</si>
  <si>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</si>
  <si>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</si>
  <si>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</si>
  <si>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</si>
  <si>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</si>
  <si>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</si>
  <si>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</si>
  <si>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</si>
  <si>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</si>
  <si>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</si>
  <si>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</si>
  <si>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</si>
  <si>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</si>
  <si>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</si>
  <si>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</si>
  <si>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</si>
  <si>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</si>
  <si>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</si>
  <si>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</si>
  <si>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</si>
  <si>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</si>
  <si>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</si>
  <si>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</si>
  <si>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</si>
  <si>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</si>
  <si>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</si>
  <si>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</si>
  <si>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</si>
  <si>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</si>
  <si>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</si>
  <si>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</si>
  <si>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</si>
  <si>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</si>
  <si>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</si>
  <si>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</si>
  <si>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</si>
  <si>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</si>
  <si>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</si>
  <si>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</si>
  <si>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</si>
  <si>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</si>
  <si>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</si>
  <si>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</si>
  <si>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</si>
  <si>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</si>
  <si>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</si>
  <si>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</si>
  <si>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</si>
  <si>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</si>
  <si>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</si>
  <si>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</si>
  <si>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</si>
  <si>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</si>
  <si>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</si>
  <si>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</si>
  <si>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</si>
  <si>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</si>
  <si>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</si>
  <si>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</si>
  <si>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</si>
  <si>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</si>
  <si>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</si>
  <si>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</si>
  <si>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</si>
  <si>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</si>
  <si>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</si>
  <si>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</si>
  <si>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</si>
  <si>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</si>
  <si>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</si>
  <si>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</si>
  <si>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</si>
  <si>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</si>
  <si>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</si>
  <si>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</si>
  <si>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</si>
  <si>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</si>
  <si>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</si>
  <si>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</si>
  <si>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</si>
  <si>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</si>
  <si>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</si>
  <si>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</si>
  <si>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</si>
  <si>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</si>
  <si>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</si>
  <si>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</si>
  <si>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</si>
  <si>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</si>
  <si>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</si>
  <si>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</si>
  <si>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</si>
  <si>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</si>
  <si>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</si>
  <si>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</si>
  <si>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</si>
  <si>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</si>
  <si>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</si>
  <si>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</si>
  <si>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</si>
  <si>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</si>
  <si>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</si>
  <si>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</si>
  <si>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</si>
  <si>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</si>
  <si>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</si>
  <si>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</si>
  <si>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</si>
  <si>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</si>
  <si>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</si>
  <si>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</si>
  <si>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</si>
  <si>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</si>
  <si>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</si>
  <si>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</si>
  <si>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</si>
  <si>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</si>
  <si>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</si>
  <si>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</si>
  <si>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</si>
  <si>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</si>
  <si>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</si>
  <si>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</si>
  <si>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</si>
  <si>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</si>
  <si>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</si>
  <si>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</si>
  <si>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</si>
  <si>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</si>
  <si>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</si>
  <si>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</si>
  <si>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</si>
  <si>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</si>
  <si>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</si>
  <si>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</si>
  <si>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</si>
  <si>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</si>
  <si>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</si>
  <si>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</si>
  <si>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</si>
  <si>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</si>
  <si>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</si>
  <si>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</si>
  <si>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</si>
  <si>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</si>
  <si>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</si>
  <si>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</si>
  <si>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</si>
  <si>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</si>
  <si>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</si>
  <si>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</si>
  <si>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</si>
  <si>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</si>
  <si>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</si>
  <si>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</si>
  <si>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</si>
  <si>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</si>
  <si>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</si>
  <si>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</si>
  <si>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</si>
  <si>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</si>
  <si>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</si>
  <si>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</si>
  <si>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</si>
  <si>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</si>
  <si>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</si>
  <si>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</si>
  <si>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</si>
  <si>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</si>
  <si>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</si>
  <si>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</si>
  <si>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</si>
  <si>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</si>
  <si>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</si>
  <si>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</si>
  <si>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</si>
  <si>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</si>
  <si>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</si>
  <si>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</si>
  <si>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</si>
  <si>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</si>
  <si>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</si>
  <si>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</si>
  <si>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</si>
  <si>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</si>
  <si>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</si>
  <si>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</si>
  <si>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</si>
  <si>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</si>
  <si>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</si>
  <si>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</si>
  <si>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</si>
  <si>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</si>
  <si>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</si>
  <si>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</si>
  <si>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</si>
  <si>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</si>
  <si>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</si>
  <si>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</si>
  <si>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</si>
  <si>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</si>
  <si>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</si>
  <si>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</si>
  <si>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</si>
  <si>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</si>
  <si>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</si>
  <si>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</si>
  <si>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</si>
  <si>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</si>
  <si>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</si>
  <si>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</si>
  <si>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</si>
  <si>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</si>
  <si>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</si>
  <si>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</si>
  <si>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</si>
  <si>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</si>
  <si>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</si>
  <si>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</si>
  <si>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</si>
  <si>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</si>
  <si>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</si>
  <si>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</si>
  <si>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</si>
  <si>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</si>
  <si>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</si>
  <si>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</si>
  <si>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</si>
  <si>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</si>
  <si>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</si>
  <si>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</si>
  <si>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</si>
  <si>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</si>
  <si>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</si>
  <si>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</si>
  <si>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</si>
  <si>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</si>
  <si>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</si>
  <si>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</si>
  <si>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</si>
  <si>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</si>
  <si>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</si>
  <si>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</si>
  <si>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</si>
  <si>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</si>
  <si>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</si>
  <si>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</si>
  <si>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</si>
  <si>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</si>
  <si>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</si>
  <si>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</si>
  <si>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</si>
  <si>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</si>
  <si>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</si>
  <si>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</si>
  <si>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</si>
  <si>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</si>
  <si>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</si>
  <si>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</si>
  <si>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</si>
  <si>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</si>
  <si>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</si>
  <si>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</si>
  <si>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</si>
  <si>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</si>
  <si>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</si>
  <si>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</si>
  <si>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</si>
  <si>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</si>
  <si>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</si>
  <si>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</si>
  <si>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</si>
  <si>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</si>
  <si>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</si>
  <si>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</si>
  <si>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</si>
  <si>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</si>
  <si>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</si>
  <si>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</si>
  <si>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</si>
  <si>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</si>
  <si>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</si>
  <si>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</si>
  <si>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</si>
  <si>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</si>
  <si>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</si>
  <si>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</si>
  <si>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</si>
  <si>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</si>
  <si>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</si>
  <si>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</si>
  <si>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</si>
  <si>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</si>
  <si>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</si>
  <si>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</si>
  <si>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</si>
  <si>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</si>
  <si>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</si>
  <si>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</si>
  <si>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</si>
  <si>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</si>
  <si>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</si>
  <si>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</si>
  <si>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</si>
  <si>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</si>
  <si>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</si>
  <si>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</si>
  <si>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</si>
  <si>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</si>
  <si>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</si>
  <si>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</si>
  <si>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</si>
  <si>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</si>
  <si>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</si>
  <si>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</si>
  <si>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</si>
  <si>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</si>
  <si>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</si>
  <si>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</si>
  <si>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</si>
  <si>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</si>
  <si>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</si>
  <si>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</si>
  <si>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</si>
  <si>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</si>
  <si>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</si>
  <si>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</si>
  <si>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</si>
  <si>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</si>
  <si>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</si>
  <si>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</si>
  <si>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</si>
  <si>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</si>
  <si>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</si>
  <si>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</si>
  <si>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</si>
  <si>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</si>
  <si>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</si>
  <si>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</si>
  <si>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</si>
  <si>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</si>
  <si>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</si>
  <si>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</si>
  <si>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</si>
  <si>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</si>
  <si>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</si>
  <si>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</si>
  <si>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</si>
  <si>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</si>
  <si>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</si>
  <si>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</si>
  <si>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</si>
  <si>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</si>
  <si>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</si>
  <si>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</si>
  <si>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</si>
  <si>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</si>
  <si>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</si>
  <si>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</si>
  <si>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</si>
  <si>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</si>
  <si>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</si>
  <si>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</si>
  <si>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</si>
  <si>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</si>
  <si>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</si>
  <si>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</si>
  <si>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</si>
  <si>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</si>
  <si>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</si>
  <si>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</si>
  <si>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</si>
  <si>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</si>
  <si>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</si>
  <si>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</si>
  <si>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</si>
  <si>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</si>
  <si>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</si>
  <si>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</si>
  <si>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</si>
  <si>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</si>
  <si>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</si>
  <si>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</si>
  <si>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</si>
  <si>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</si>
  <si>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</si>
  <si>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</si>
  <si>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</si>
  <si>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</si>
  <si>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</si>
  <si>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</si>
  <si>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</si>
  <si>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</si>
  <si>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</si>
  <si>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</si>
  <si>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</si>
  <si>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</si>
  <si>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</si>
  <si>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</si>
  <si>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</si>
  <si>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</si>
  <si>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</si>
  <si>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</si>
  <si>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</si>
  <si>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</si>
  <si>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</si>
  <si>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</si>
  <si>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</si>
  <si>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</si>
  <si>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</si>
  <si>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</si>
  <si>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</si>
  <si>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</si>
  <si>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</si>
  <si>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</si>
  <si>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</si>
  <si>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</si>
  <si>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</si>
  <si>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</si>
  <si>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</si>
  <si>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</si>
  <si>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</si>
  <si>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</si>
  <si>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</si>
  <si>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</si>
  <si>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</si>
  <si>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</si>
  <si>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</si>
  <si>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</si>
  <si>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</si>
  <si>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</si>
  <si>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</si>
  <si>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</si>
  <si>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</si>
  <si>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</si>
  <si>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</si>
  <si>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</si>
  <si>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</si>
  <si>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</si>
  <si>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</si>
  <si>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</si>
  <si>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</si>
  <si>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</si>
  <si>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</si>
  <si>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</si>
  <si>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</si>
  <si>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</si>
  <si>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</si>
  <si>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</si>
  <si>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</si>
  <si>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</si>
  <si>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</si>
  <si>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</si>
  <si>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</si>
  <si>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</si>
  <si>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</si>
  <si>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</si>
  <si>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</si>
  <si>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</si>
  <si>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</si>
  <si>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</si>
  <si>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</si>
  <si>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</si>
  <si>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</si>
  <si>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</si>
  <si>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</si>
  <si>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</si>
  <si>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</si>
  <si>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</si>
  <si>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</si>
  <si>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</si>
  <si>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</si>
  <si>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</si>
  <si>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</si>
  <si>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</si>
  <si>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</si>
  <si>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</si>
  <si>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</si>
  <si>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</si>
  <si>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</si>
  <si>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</si>
  <si>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</si>
  <si>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</si>
  <si>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</si>
  <si>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</si>
  <si>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</si>
  <si>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</si>
  <si>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</si>
  <si>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</si>
  <si>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</si>
  <si>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</si>
  <si>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</si>
  <si>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</si>
  <si>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</si>
  <si>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</si>
  <si>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</si>
  <si>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</si>
  <si>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</si>
  <si>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</si>
  <si>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</si>
  <si>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</si>
  <si>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</si>
  <si>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</si>
  <si>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</si>
  <si>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</si>
  <si>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</si>
  <si>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</si>
  <si>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</si>
  <si>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</si>
  <si>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</si>
  <si>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</si>
  <si>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</si>
  <si>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</si>
  <si>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</si>
  <si>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</si>
  <si>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</si>
  <si>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</si>
  <si>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</si>
  <si>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</si>
  <si>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</si>
  <si>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</si>
  <si>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</si>
  <si>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</si>
  <si>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</si>
  <si>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</si>
  <si>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</si>
  <si>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</si>
  <si>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</si>
  <si>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</si>
  <si>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</si>
  <si>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</si>
  <si>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</si>
  <si>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</si>
  <si>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</si>
  <si>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</si>
  <si>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</si>
  <si>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</si>
  <si>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</si>
  <si>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</si>
  <si>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</si>
  <si>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</si>
  <si>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</si>
  <si>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</si>
  <si>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</si>
  <si>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</si>
  <si>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</si>
  <si>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</si>
  <si>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</si>
  <si>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</si>
  <si>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</si>
  <si>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</si>
  <si>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</si>
  <si>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</si>
  <si>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</si>
  <si>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</si>
  <si>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</si>
  <si>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</si>
  <si>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</si>
  <si>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</si>
  <si>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</si>
  <si>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</si>
  <si>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</si>
  <si>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</si>
  <si>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</si>
  <si>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</si>
  <si>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</si>
  <si>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</si>
  <si>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</si>
  <si>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</si>
  <si>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</si>
  <si>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</si>
  <si>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</si>
  <si>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</si>
  <si>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</si>
  <si>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</si>
  <si>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</si>
  <si>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</si>
  <si>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</si>
  <si>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</si>
  <si>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</si>
  <si>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</si>
  <si>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</si>
  <si>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</si>
  <si>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</si>
  <si>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</si>
  <si>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</si>
  <si>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</si>
  <si>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</si>
  <si>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</si>
  <si>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</si>
  <si>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</si>
  <si>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</si>
  <si>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</si>
  <si>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</si>
  <si>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</si>
  <si>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</si>
  <si>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</si>
  <si>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</si>
  <si>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</si>
  <si>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</si>
  <si>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</si>
  <si>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</si>
  <si>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</si>
  <si>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</si>
  <si>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</si>
  <si>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</si>
  <si>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</si>
  <si>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</si>
  <si>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</si>
  <si>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</si>
  <si>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</si>
  <si>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</si>
  <si>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</si>
  <si>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</si>
  <si>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</si>
  <si>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</si>
  <si>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</si>
  <si>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</si>
  <si>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</si>
  <si>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</si>
  <si>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</si>
  <si>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</si>
  <si>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</si>
  <si>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</si>
  <si>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</si>
  <si>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</si>
  <si>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</si>
  <si>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</si>
  <si>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</si>
  <si>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</si>
  <si>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</si>
  <si>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</si>
  <si>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</si>
  <si>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</si>
  <si>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</si>
  <si>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</si>
  <si>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</si>
  <si>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</si>
  <si>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</si>
  <si>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</si>
  <si>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</si>
  <si>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</si>
  <si>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</si>
  <si>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</si>
  <si>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</si>
  <si>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</si>
  <si>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</si>
  <si>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</si>
  <si>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</si>
  <si>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</si>
  <si>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</si>
  <si>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</si>
  <si>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</si>
  <si>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</si>
  <si>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</si>
  <si>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</si>
  <si>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</si>
  <si>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</si>
  <si>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</si>
  <si>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</si>
  <si>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</si>
  <si>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</si>
  <si>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</si>
  <si>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</si>
  <si>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</si>
  <si>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</si>
  <si>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</si>
  <si>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</si>
  <si>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</si>
  <si>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</si>
  <si>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</si>
  <si>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</si>
  <si>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</si>
  <si>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</si>
  <si>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</si>
  <si>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</si>
  <si>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</si>
  <si>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</si>
  <si>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</si>
  <si>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</si>
  <si>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</si>
  <si>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</si>
  <si>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</si>
  <si>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</si>
  <si>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</si>
  <si>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</si>
  <si>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</si>
  <si>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</si>
  <si>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</si>
  <si>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</si>
  <si>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</si>
  <si>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</si>
  <si>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</si>
  <si>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</si>
  <si>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</si>
  <si>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</si>
  <si>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</si>
  <si>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</si>
  <si>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</si>
  <si>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</si>
  <si>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</si>
  <si>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</si>
  <si>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</si>
  <si>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</si>
  <si>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</si>
  <si>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</si>
  <si>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</si>
  <si>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</si>
  <si>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</si>
  <si>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</si>
  <si>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</si>
  <si>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</si>
  <si>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</si>
  <si>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</si>
  <si>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</si>
  <si>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</si>
  <si>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</si>
  <si>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</si>
  <si>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</si>
  <si>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</si>
  <si>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</si>
  <si>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</si>
  <si>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</si>
  <si>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</si>
  <si>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</si>
  <si>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</si>
  <si>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</si>
  <si>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</si>
  <si>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</si>
  <si>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</si>
  <si>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</si>
  <si>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</si>
  <si>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</si>
  <si>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</si>
  <si>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</si>
  <si>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</si>
  <si>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</si>
  <si>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</si>
  <si>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</si>
  <si>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</si>
  <si>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</si>
  <si>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</si>
  <si>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</si>
  <si>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</si>
  <si>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</si>
  <si>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</si>
  <si>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</si>
  <si>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</si>
  <si>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</si>
  <si>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</si>
  <si>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</si>
  <si>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</si>
  <si>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</si>
  <si>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</si>
  <si>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</si>
  <si>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</si>
  <si>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</si>
  <si>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</si>
  <si>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</si>
  <si>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</si>
  <si>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</si>
  <si>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</si>
  <si>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</si>
  <si>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</si>
  <si>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</si>
  <si>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</si>
  <si>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</si>
  <si>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</si>
  <si>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</si>
  <si>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</si>
  <si>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</si>
  <si>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</si>
  <si>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</si>
  <si>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</si>
  <si>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</si>
  <si>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</si>
  <si>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</si>
  <si>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</si>
  <si>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</si>
  <si>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</si>
  <si>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</si>
  <si>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</si>
  <si>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</si>
  <si>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</si>
  <si>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</si>
  <si>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</si>
  <si>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</si>
  <si>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</si>
  <si>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</si>
  <si>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</si>
  <si>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</si>
  <si>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</si>
  <si>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</si>
  <si>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</si>
  <si>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</si>
  <si>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</si>
  <si>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</si>
  <si>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</si>
  <si>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</si>
  <si>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</si>
  <si>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</si>
  <si>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</si>
  <si>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</si>
  <si>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</si>
  <si>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</si>
  <si>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</si>
  <si>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</si>
  <si>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</si>
  <si>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</si>
  <si>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</si>
  <si>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</si>
  <si>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</si>
  <si>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</si>
  <si>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</si>
  <si>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</si>
  <si>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</si>
  <si>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</si>
  <si>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</si>
  <si>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</si>
  <si>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</si>
  <si>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</si>
  <si>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</si>
  <si>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</si>
  <si>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</si>
  <si>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</si>
  <si>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</si>
  <si>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</si>
  <si>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</si>
  <si>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</si>
  <si>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</si>
  <si>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</si>
  <si>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</si>
  <si>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</si>
  <si>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</si>
  <si>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</si>
  <si>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</si>
  <si>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</si>
  <si>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</si>
  <si>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</si>
  <si>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</si>
  <si>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</si>
  <si>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</si>
  <si>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</si>
  <si>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</si>
  <si>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</si>
  <si>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</si>
  <si>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</si>
  <si>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</si>
  <si>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</si>
  <si>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</si>
  <si>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</si>
  <si>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</si>
  <si>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</si>
  <si>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</si>
  <si>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</si>
  <si>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</si>
  <si>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</si>
  <si>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</si>
  <si>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</si>
  <si>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</si>
  <si>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</si>
  <si>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</si>
  <si>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</si>
  <si>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</si>
  <si>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</si>
  <si>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</si>
  <si>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</si>
  <si>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</si>
  <si>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</si>
  <si>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</si>
  <si>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</si>
  <si>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</si>
  <si>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</si>
  <si>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</si>
  <si>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</si>
  <si>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</si>
  <si>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</si>
  <si>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</si>
  <si>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</si>
  <si>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</si>
  <si>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</si>
  <si>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</si>
  <si>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</si>
  <si>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</si>
  <si>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</si>
  <si>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</si>
  <si>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</si>
  <si>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</si>
  <si>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</si>
  <si>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</si>
  <si>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</si>
  <si>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</si>
  <si>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</si>
  <si>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</si>
  <si>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</si>
  <si>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</si>
  <si>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</si>
  <si>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</si>
  <si>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</si>
  <si>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</si>
  <si>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</si>
  <si>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</si>
  <si>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</si>
  <si>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</si>
  <si>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</si>
  <si>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</si>
  <si>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</si>
  <si>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</si>
  <si>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</si>
  <si>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</si>
  <si>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</si>
  <si>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</si>
  <si>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</si>
  <si>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</si>
  <si>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</si>
  <si>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</si>
  <si>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</si>
  <si>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</si>
  <si>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</si>
  <si>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</si>
  <si>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</si>
  <si>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</si>
  <si>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</si>
  <si>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</si>
  <si>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</si>
  <si>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</si>
  <si>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</si>
  <si>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</si>
  <si>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</si>
  <si>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</si>
  <si>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</si>
  <si>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</si>
  <si>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</si>
  <si>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</si>
  <si>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</si>
  <si>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</si>
  <si>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</si>
  <si>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</si>
  <si>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</si>
  <si>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</si>
  <si>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</si>
  <si>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</si>
  <si>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</si>
  <si>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</si>
  <si>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</si>
  <si>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</si>
  <si>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</si>
  <si>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</si>
  <si>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</si>
  <si>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</si>
  <si>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</si>
  <si>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</si>
  <si>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</si>
  <si>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</si>
  <si>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</si>
  <si>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</si>
  <si>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</si>
  <si>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</si>
  <si>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</si>
  <si>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</si>
  <si>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</si>
  <si>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</si>
  <si>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</si>
  <si>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</si>
  <si>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</si>
  <si>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</si>
  <si>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</si>
  <si>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</si>
  <si>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</si>
  <si>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</si>
  <si>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</si>
  <si>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</si>
  <si>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</si>
  <si>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</si>
  <si>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</si>
  <si>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</si>
  <si>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</si>
  <si>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</si>
  <si>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</si>
  <si>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</si>
  <si>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</si>
  <si>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</si>
  <si>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</si>
  <si>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</si>
  <si>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</si>
  <si>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</si>
  <si>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</si>
  <si>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</si>
  <si>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</si>
  <si>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</si>
  <si>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</si>
  <si>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</si>
  <si>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</si>
  <si>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</si>
  <si>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</si>
  <si>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</si>
  <si>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</si>
  <si>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</si>
  <si>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</si>
  <si>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</si>
  <si>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</si>
  <si>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</si>
  <si>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</si>
  <si>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</si>
  <si>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</si>
  <si>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</si>
  <si>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</si>
  <si>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</si>
  <si>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</si>
  <si>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</si>
  <si>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</si>
  <si>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</si>
  <si>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</si>
  <si>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</si>
  <si>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</si>
  <si>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</si>
  <si>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</si>
  <si>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</si>
  <si>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</si>
  <si>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</si>
  <si>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</si>
  <si>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</si>
  <si>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</si>
  <si>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</si>
  <si>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</si>
  <si>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</si>
  <si>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</si>
  <si>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</si>
  <si>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</si>
  <si>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</si>
  <si>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</si>
  <si>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</si>
  <si>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</si>
  <si>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</si>
  <si>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</si>
  <si>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</si>
  <si>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</si>
  <si>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</si>
  <si>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</si>
  <si>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</si>
  <si>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</si>
  <si>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</si>
  <si>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</si>
  <si>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</si>
  <si>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</si>
  <si>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</si>
  <si>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</si>
  <si>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</si>
  <si>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</si>
  <si>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</si>
  <si>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</si>
  <si>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</si>
  <si>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</si>
  <si>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</si>
  <si>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</si>
  <si>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</si>
  <si>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</si>
  <si>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</si>
  <si>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</si>
  <si>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</si>
  <si>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</si>
  <si>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</si>
  <si>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</si>
  <si>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</si>
  <si>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</si>
  <si>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</si>
  <si>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</si>
  <si>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</si>
  <si>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</si>
  <si>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</si>
  <si>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</si>
  <si>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</si>
  <si>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</si>
  <si>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</si>
  <si>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</si>
  <si>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</si>
  <si>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</si>
  <si>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</si>
  <si>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</si>
  <si>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</si>
  <si>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</si>
  <si>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</si>
  <si>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</si>
  <si>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</si>
  <si>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</si>
  <si>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</si>
  <si>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</si>
  <si>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</si>
  <si>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</si>
  <si>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</si>
  <si>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</si>
  <si>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</si>
  <si>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</si>
  <si>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</si>
  <si>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</si>
  <si>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</si>
  <si>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</si>
  <si>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</si>
  <si>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</si>
  <si>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</si>
  <si>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</si>
  <si>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</si>
  <si>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</si>
  <si>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</si>
  <si>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</si>
  <si>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</si>
  <si>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</si>
  <si>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</si>
  <si>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</si>
  <si>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</si>
  <si>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</si>
  <si>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</si>
  <si>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</si>
  <si>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</si>
  <si>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</si>
  <si>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</si>
  <si>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</si>
  <si>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</si>
  <si>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</si>
  <si>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</si>
  <si>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</si>
  <si>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</si>
  <si>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</si>
  <si>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</si>
  <si>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</si>
  <si>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</si>
  <si>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</si>
  <si>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</si>
  <si>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</si>
  <si>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</si>
  <si>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</si>
  <si>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</si>
  <si>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</si>
  <si>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</si>
  <si>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</si>
  <si>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</si>
  <si>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</si>
  <si>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</si>
  <si>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</si>
  <si>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</si>
  <si>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</si>
  <si>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</si>
  <si>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</si>
  <si>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</si>
  <si>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</si>
  <si>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</si>
  <si>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</si>
  <si>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</si>
  <si>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</si>
  <si>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</si>
  <si>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</si>
  <si>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</si>
  <si>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</si>
  <si>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</si>
  <si>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</si>
  <si>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</si>
  <si>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</si>
  <si>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</si>
  <si>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</si>
  <si>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</si>
  <si>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</si>
  <si>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</si>
  <si>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</si>
  <si>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</si>
  <si>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</si>
  <si>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</si>
  <si>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</si>
  <si>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</si>
  <si>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</si>
  <si>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</si>
  <si>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</si>
  <si>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</si>
  <si>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</si>
  <si>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</si>
  <si>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</si>
  <si>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</si>
  <si>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</si>
  <si>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</si>
  <si>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</si>
  <si>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</si>
  <si>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</si>
  <si>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</si>
  <si>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</si>
  <si>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</si>
  <si>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</si>
  <si>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</si>
  <si>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</si>
  <si>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</si>
  <si>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</si>
  <si>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</si>
  <si>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</si>
  <si>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</si>
  <si>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</si>
  <si>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</si>
  <si>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</si>
  <si>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</si>
  <si>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</si>
  <si>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</si>
  <si>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</si>
  <si>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</si>
  <si>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</si>
  <si>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</si>
  <si>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</si>
  <si>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</si>
  <si>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</si>
  <si>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</si>
  <si>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</si>
  <si>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</si>
  <si>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</si>
  <si>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</si>
  <si>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</si>
  <si>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</si>
  <si>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</si>
  <si>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</si>
  <si>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</si>
  <si>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</si>
  <si>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</si>
  <si>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</si>
  <si>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</si>
  <si>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</si>
  <si>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</si>
  <si>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</si>
  <si>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</si>
  <si>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</si>
  <si>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</si>
  <si>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</si>
  <si>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</si>
  <si>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</si>
  <si>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</si>
  <si>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</si>
  <si>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</si>
  <si>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</si>
  <si>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</si>
  <si>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</si>
  <si>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</si>
  <si>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</si>
  <si>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</si>
  <si>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</si>
  <si>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</si>
  <si>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</si>
  <si>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</si>
  <si>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</si>
  <si>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</si>
  <si>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</si>
  <si>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</si>
  <si>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</si>
  <si>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</si>
  <si>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</si>
  <si>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</si>
  <si>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</si>
  <si>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</si>
  <si>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</si>
  <si>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</si>
  <si>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</si>
  <si>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</si>
  <si>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</si>
  <si>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</si>
  <si>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</si>
  <si>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</si>
  <si>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</si>
  <si>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</si>
  <si>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</si>
  <si>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</si>
  <si>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</si>
  <si>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</si>
  <si>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</si>
  <si>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</si>
  <si>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</si>
  <si>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</si>
  <si>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</si>
  <si>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</si>
  <si>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</si>
  <si>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</si>
  <si>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</si>
  <si>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</si>
  <si>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</si>
  <si>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</si>
  <si>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</si>
  <si>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</si>
  <si>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</si>
  <si>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</si>
  <si>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</si>
  <si>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</si>
  <si>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</si>
  <si>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</si>
  <si>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</si>
  <si>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</si>
  <si>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</si>
  <si>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</si>
  <si>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</si>
  <si>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</si>
  <si>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</si>
  <si>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</si>
  <si>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</si>
  <si>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</si>
  <si>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</si>
  <si>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</si>
  <si>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</si>
  <si>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</si>
  <si>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</si>
  <si>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</si>
  <si>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</si>
  <si>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</si>
  <si>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</si>
  <si>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</si>
  <si>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</si>
  <si>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</si>
  <si>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</si>
  <si>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</si>
  <si>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</si>
  <si>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</si>
  <si>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</si>
  <si>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</si>
  <si>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</si>
  <si>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</si>
  <si>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</si>
  <si>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</si>
  <si>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</si>
  <si>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</si>
  <si>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</si>
  <si>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</si>
  <si>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</si>
  <si>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</si>
  <si>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</si>
  <si>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</si>
  <si>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</si>
  <si>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</si>
  <si>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</si>
  <si>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</si>
  <si>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</si>
  <si>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</si>
  <si>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</si>
  <si>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</si>
  <si>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</si>
  <si>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</si>
  <si>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</si>
  <si>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</si>
  <si>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</si>
  <si>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</si>
  <si>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</si>
  <si>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</si>
  <si>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</si>
  <si>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</si>
  <si>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</si>
  <si>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</si>
  <si>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</si>
  <si>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</si>
  <si>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</si>
  <si>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</si>
  <si>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</si>
  <si>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</si>
  <si>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</si>
  <si>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</si>
  <si>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</si>
  <si>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</si>
  <si>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</si>
  <si>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</si>
  <si>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</si>
  <si>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</si>
  <si>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</si>
  <si>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</si>
  <si>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</si>
  <si>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</si>
  <si>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</si>
  <si>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</si>
  <si>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</si>
  <si>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</si>
  <si>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</si>
  <si>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</si>
  <si>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</si>
  <si>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</si>
  <si>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</si>
  <si>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</si>
  <si>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</si>
  <si>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</si>
  <si>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</si>
  <si>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</si>
  <si>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</si>
  <si>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</si>
  <si>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</si>
  <si>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</si>
  <si>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</si>
  <si>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</si>
  <si>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</si>
  <si>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</si>
  <si>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</si>
  <si>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</si>
  <si>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</si>
  <si>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</si>
  <si>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</si>
  <si>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</si>
  <si>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</si>
  <si>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</si>
  <si>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</si>
  <si>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</si>
  <si>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</si>
  <si>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</si>
  <si>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</si>
  <si>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</si>
  <si>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</si>
  <si>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</si>
  <si>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</si>
  <si>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</si>
  <si>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</si>
  <si>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</si>
  <si>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</si>
  <si>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</si>
  <si>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</si>
  <si>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</si>
  <si>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</si>
  <si>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</si>
  <si>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</si>
  <si>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</si>
  <si>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</si>
  <si>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</si>
  <si>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</si>
  <si>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</si>
  <si>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</si>
  <si>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</si>
  <si>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</si>
  <si>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</si>
  <si>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</si>
  <si>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</si>
  <si>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</si>
  <si>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</si>
  <si>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</si>
  <si>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</si>
  <si>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</si>
  <si>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</si>
  <si>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</si>
  <si>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</si>
  <si>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</si>
  <si>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</si>
  <si>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</si>
  <si>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</si>
  <si>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</si>
  <si>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</si>
  <si>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</si>
  <si>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</si>
  <si>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</si>
  <si>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</si>
  <si>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</si>
  <si>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</si>
  <si>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</si>
  <si>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</si>
  <si>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</si>
  <si>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</si>
  <si>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</si>
  <si>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</si>
  <si>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</si>
  <si>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</si>
  <si>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</si>
  <si>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</si>
  <si>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</si>
  <si>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</si>
  <si>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</si>
  <si>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</si>
  <si>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</si>
  <si>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</si>
  <si>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</si>
  <si>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</si>
  <si>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</si>
  <si>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</si>
  <si>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</si>
  <si>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</si>
  <si>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</si>
  <si>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</si>
  <si>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</si>
  <si>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</si>
  <si>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</si>
  <si>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</si>
  <si>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</si>
  <si>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</si>
  <si>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</si>
  <si>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</si>
  <si>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</si>
  <si>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</si>
  <si>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</si>
  <si>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</si>
  <si>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</si>
  <si>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</si>
  <si>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</si>
  <si>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</si>
  <si>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</si>
  <si>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</si>
  <si>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</si>
  <si>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</si>
  <si>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</si>
  <si>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</si>
  <si>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</si>
  <si>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</si>
  <si>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</si>
  <si>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</si>
  <si>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</si>
  <si>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</si>
  <si>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</si>
  <si>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</si>
  <si>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</si>
  <si>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</si>
  <si>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</si>
  <si>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</si>
  <si>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</si>
  <si>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</si>
  <si>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</si>
  <si>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</si>
  <si>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</si>
  <si>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</si>
  <si>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</si>
  <si>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</si>
  <si>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</si>
  <si>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</si>
  <si>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</si>
  <si>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</si>
  <si>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</si>
  <si>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</si>
  <si>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</si>
  <si>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</si>
  <si>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</si>
  <si>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</si>
  <si>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</si>
  <si>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</si>
  <si>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</si>
  <si>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</si>
  <si>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</si>
  <si>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</si>
  <si>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</si>
  <si>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</si>
  <si>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</si>
  <si>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</si>
  <si>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</si>
  <si>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</si>
  <si>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</si>
  <si>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</si>
  <si>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</si>
  <si>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</si>
  <si>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</si>
  <si>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</si>
  <si>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</si>
  <si>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</si>
  <si>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</si>
  <si>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</si>
  <si>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</si>
  <si>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</si>
  <si>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</si>
  <si>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</si>
  <si>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</si>
  <si>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</si>
  <si>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</si>
  <si>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</si>
  <si>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</si>
  <si>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</si>
  <si>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</si>
  <si>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</si>
  <si>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</si>
  <si>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</si>
  <si>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</si>
  <si>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</si>
  <si>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</si>
  <si>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</si>
  <si>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</si>
  <si>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</si>
  <si>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</si>
  <si>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</si>
  <si>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</si>
  <si>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</si>
  <si>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</si>
  <si>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</si>
  <si>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</si>
  <si>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</si>
  <si>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</si>
  <si>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</si>
  <si>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</si>
  <si>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</si>
  <si>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</si>
  <si>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</si>
  <si>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</si>
  <si>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</si>
  <si>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</si>
  <si>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</si>
  <si>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</si>
  <si>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</si>
  <si>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</si>
  <si>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</si>
  <si>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</si>
  <si>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</si>
  <si>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</si>
  <si>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</si>
  <si>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</si>
  <si>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</si>
  <si>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</si>
  <si>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</si>
  <si>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</si>
  <si>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</si>
  <si>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</si>
  <si>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</si>
  <si>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</si>
  <si>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</si>
  <si>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</si>
  <si>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</si>
  <si>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</si>
  <si>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</si>
  <si>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</si>
  <si>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</si>
  <si>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</si>
  <si>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</si>
  <si>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</si>
  <si>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</si>
  <si>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</si>
  <si>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</si>
  <si>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</si>
  <si>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</si>
  <si>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</si>
  <si>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</si>
  <si>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</si>
  <si>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</si>
  <si>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</si>
  <si>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</si>
  <si>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</si>
  <si>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</si>
  <si>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</si>
  <si>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</si>
  <si>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</si>
  <si>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</si>
  <si>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</si>
  <si>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</si>
  <si>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</si>
  <si>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</si>
  <si>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</si>
  <si>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</si>
  <si>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</si>
  <si>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</si>
  <si>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</si>
  <si>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</si>
  <si>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</si>
  <si>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</si>
  <si>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</si>
  <si>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</si>
  <si>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</si>
  <si>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</si>
  <si>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</si>
  <si>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</si>
  <si>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</si>
  <si>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</si>
  <si>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</si>
  <si>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</si>
  <si>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</si>
  <si>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</si>
  <si>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</si>
  <si>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</si>
  <si>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</si>
  <si>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</si>
  <si>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</si>
  <si>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</si>
  <si>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</si>
  <si>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</si>
  <si>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</si>
  <si>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</si>
  <si>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</si>
  <si>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</si>
  <si>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</si>
  <si>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</si>
  <si>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</si>
  <si>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</si>
  <si>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</si>
  <si>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</si>
  <si>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</si>
  <si>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</si>
  <si>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</si>
  <si>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</si>
  <si>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</si>
  <si>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</si>
  <si>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</si>
  <si>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</si>
  <si>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</si>
  <si>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</si>
  <si>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</si>
  <si>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</si>
  <si>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</si>
  <si>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</si>
  <si>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</si>
  <si>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</si>
  <si>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</si>
  <si>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</si>
  <si>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</si>
  <si>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</si>
  <si>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</si>
  <si>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</si>
  <si>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</si>
  <si>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</si>
  <si>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</si>
  <si>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</si>
  <si>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</si>
  <si>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</si>
  <si>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</si>
  <si>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</si>
  <si>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</si>
  <si>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</si>
  <si>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</si>
  <si>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</si>
  <si>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</si>
  <si>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</si>
  <si>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</si>
  <si>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</si>
  <si>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</si>
  <si>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</si>
  <si>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</si>
  <si>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</si>
  <si>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</si>
  <si>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</si>
  <si>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</si>
  <si>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</si>
  <si>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</si>
  <si>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</si>
  <si>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</si>
  <si>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</si>
  <si>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</si>
  <si>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</si>
  <si>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</si>
  <si>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</si>
  <si>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</si>
  <si>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</si>
  <si>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</si>
  <si>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</si>
  <si>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</si>
  <si>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</si>
  <si>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</si>
  <si>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</si>
  <si>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</si>
  <si>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</si>
  <si>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</si>
  <si>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</si>
  <si>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</si>
  <si>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</si>
  <si>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</si>
  <si>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</si>
  <si>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</si>
  <si>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</si>
  <si>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</si>
  <si>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</si>
  <si>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</si>
  <si>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</si>
  <si>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</si>
  <si>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</si>
  <si>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</si>
  <si>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</si>
  <si>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</si>
  <si>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</si>
  <si>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</si>
  <si>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</si>
  <si>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</si>
  <si>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</si>
  <si>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</si>
  <si>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</si>
  <si>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</si>
  <si>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</si>
  <si>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</si>
  <si>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</si>
  <si>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</si>
  <si>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</si>
  <si>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</si>
  <si>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</si>
  <si>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</si>
  <si>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</si>
  <si>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</si>
  <si>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</si>
  <si>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</si>
  <si>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</si>
  <si>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</si>
  <si>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</si>
  <si>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</si>
  <si>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</si>
  <si>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</si>
  <si>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</si>
  <si>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</si>
  <si>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</si>
  <si>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</si>
  <si>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</si>
  <si>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</si>
  <si>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</si>
  <si>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</si>
  <si>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</si>
  <si>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</si>
  <si>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</si>
  <si>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</si>
  <si>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</si>
  <si>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</si>
  <si>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</si>
  <si>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</si>
  <si>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</si>
  <si>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</si>
  <si>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</si>
  <si>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</si>
  <si>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</si>
  <si>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</si>
  <si>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</si>
  <si>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</si>
  <si>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</si>
  <si>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</si>
  <si>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</si>
  <si>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</si>
  <si>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</si>
  <si>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</si>
  <si>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</si>
  <si>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</si>
  <si>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</si>
  <si>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</si>
  <si>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</si>
  <si>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</si>
  <si>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</si>
  <si>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</si>
  <si>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</si>
  <si>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</si>
  <si>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</si>
  <si>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</si>
  <si>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</si>
  <si>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</si>
  <si>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</si>
  <si>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</si>
  <si>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</si>
  <si>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</si>
  <si>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</si>
  <si>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</si>
  <si>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</si>
  <si>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</si>
  <si>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</si>
  <si>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</si>
  <si>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</si>
  <si>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</si>
  <si>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</si>
  <si>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</si>
  <si>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</si>
  <si>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</si>
  <si>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</si>
  <si>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</si>
  <si>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</si>
  <si>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</si>
  <si>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</si>
  <si>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</si>
  <si>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</si>
  <si>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</si>
  <si>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</si>
  <si>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</si>
  <si>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</si>
  <si>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</si>
  <si>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</si>
  <si>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</si>
  <si>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</si>
  <si>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</si>
  <si>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</si>
  <si>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</si>
  <si>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</si>
  <si>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</si>
  <si>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</si>
  <si>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</si>
  <si>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</si>
  <si>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</si>
  <si>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</si>
  <si>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</si>
  <si>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</si>
  <si>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</si>
  <si>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</si>
  <si>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</si>
  <si>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</si>
  <si>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</si>
  <si>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</si>
  <si>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</si>
  <si>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</si>
  <si>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</si>
  <si>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</si>
  <si>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</si>
  <si>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</si>
  <si>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</si>
  <si>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</si>
  <si>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</si>
  <si>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</si>
  <si>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</si>
  <si>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</si>
  <si>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</si>
  <si>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</si>
  <si>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</si>
  <si>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</si>
  <si>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</si>
  <si>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</si>
  <si>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</si>
  <si>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</si>
  <si>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</si>
  <si>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</si>
  <si>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</si>
  <si>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</si>
  <si>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</si>
  <si>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</si>
  <si>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</si>
  <si>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</si>
  <si>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</si>
  <si>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</si>
  <si>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</si>
  <si>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</si>
  <si>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</si>
  <si>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</si>
  <si>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</si>
  <si>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</si>
  <si>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</si>
  <si>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</si>
  <si>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</si>
  <si>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</si>
  <si>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</si>
  <si>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</si>
  <si>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</si>
  <si>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</si>
  <si>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</si>
  <si>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</si>
  <si>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</si>
  <si>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</si>
  <si>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</si>
  <si>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</si>
  <si>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</si>
  <si>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</si>
  <si>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</si>
  <si>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</si>
  <si>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</si>
  <si>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</si>
  <si>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</si>
  <si>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</si>
  <si>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</si>
  <si>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</si>
  <si>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</si>
  <si>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</si>
  <si>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</si>
  <si>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</si>
  <si>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</si>
  <si>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</si>
  <si>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</si>
  <si>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</si>
  <si>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</si>
  <si>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</si>
  <si>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</si>
  <si>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</si>
  <si>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</si>
  <si>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</si>
  <si>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</si>
  <si>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</si>
  <si>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</si>
  <si>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</si>
  <si>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</si>
  <si>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</si>
  <si>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</si>
  <si>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</si>
  <si>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</si>
  <si>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</si>
  <si>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</si>
  <si>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</si>
  <si>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</si>
  <si>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</si>
  <si>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</si>
  <si>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</si>
  <si>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</si>
  <si>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</si>
  <si>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</si>
  <si>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</si>
  <si>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</si>
  <si>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</si>
  <si>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</si>
  <si>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</si>
  <si>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</si>
  <si>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</si>
  <si>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</si>
  <si>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</si>
  <si>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</si>
  <si>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</si>
  <si>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</si>
  <si>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</si>
  <si>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</si>
  <si>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</si>
  <si>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</si>
  <si>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</si>
  <si>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</si>
  <si>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</si>
  <si>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</si>
  <si>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</si>
  <si>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</si>
  <si>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</si>
  <si>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</si>
  <si>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</si>
  <si>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</si>
  <si>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</si>
  <si>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</si>
  <si>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</si>
  <si>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</si>
  <si>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</si>
  <si>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</si>
  <si>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</si>
  <si>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</si>
  <si>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</si>
  <si>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</si>
  <si>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</si>
  <si>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</si>
  <si>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</si>
  <si>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</si>
  <si>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</si>
  <si>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</si>
  <si>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</si>
  <si>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</si>
  <si>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</si>
  <si>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</si>
  <si>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</si>
  <si>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</si>
  <si>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</si>
  <si>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</si>
  <si>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</si>
  <si>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</si>
  <si>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</si>
  <si>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</si>
  <si>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</si>
  <si>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</si>
  <si>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</si>
  <si>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</si>
  <si>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</si>
  <si>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</si>
  <si>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</si>
  <si>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</si>
  <si>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</si>
  <si>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</si>
  <si>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</si>
  <si>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</si>
  <si>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</si>
  <si>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</si>
  <si>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</si>
  <si>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</si>
  <si>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</si>
  <si>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</si>
  <si>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</si>
  <si>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</si>
  <si>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</si>
  <si>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</si>
  <si>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</si>
  <si>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</si>
  <si>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</si>
  <si>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</si>
  <si>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</si>
  <si>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</si>
  <si>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</si>
  <si>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</si>
  <si>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</si>
  <si>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</si>
  <si>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</si>
  <si>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</si>
  <si>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</si>
  <si>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</si>
  <si>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</si>
  <si>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</si>
  <si>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</si>
  <si>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</si>
  <si>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</si>
  <si>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</si>
  <si>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</si>
  <si>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</si>
  <si>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</si>
  <si>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</si>
  <si>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</si>
  <si>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</si>
  <si>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</si>
  <si>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</si>
  <si>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</si>
  <si>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</si>
  <si>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</si>
  <si>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</si>
  <si>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</si>
  <si>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</si>
  <si>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</si>
  <si>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</si>
  <si>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</si>
  <si>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</si>
  <si>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</si>
  <si>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</si>
  <si>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</si>
  <si>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</si>
  <si>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</si>
  <si>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</si>
  <si>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</si>
  <si>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</si>
  <si>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</si>
  <si>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</si>
  <si>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</si>
  <si>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</si>
  <si>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</si>
  <si>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</si>
  <si>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</si>
  <si>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</si>
  <si>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</si>
  <si>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</si>
  <si>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</si>
  <si>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</si>
  <si>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</si>
  <si>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</si>
  <si>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</si>
  <si>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</si>
  <si>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</si>
  <si>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</si>
  <si>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</si>
  <si>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</si>
  <si>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</si>
  <si>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</si>
  <si>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</si>
  <si>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</si>
  <si>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</si>
  <si>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</si>
  <si>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</si>
  <si>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</si>
  <si>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</si>
  <si>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</si>
  <si>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</si>
  <si>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</si>
  <si>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</si>
  <si>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</si>
  <si>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</si>
  <si>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</si>
  <si>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</si>
  <si>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</si>
  <si>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</si>
  <si>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</si>
  <si>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</si>
  <si>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</si>
  <si>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</si>
  <si>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</si>
  <si>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</si>
  <si>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</si>
  <si>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</si>
  <si>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</si>
  <si>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</si>
  <si>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</si>
  <si>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</si>
  <si>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</si>
  <si>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</si>
  <si>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</si>
  <si>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</si>
  <si>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</si>
  <si>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</si>
  <si>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</si>
  <si>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</si>
  <si>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</si>
  <si>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</si>
  <si>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</si>
  <si>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</si>
  <si>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</si>
  <si>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</si>
  <si>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</si>
  <si>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</si>
  <si>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</si>
  <si>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</si>
  <si>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</si>
  <si>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</si>
  <si>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</si>
  <si>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</si>
  <si>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</si>
  <si>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</si>
  <si>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</si>
  <si>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</si>
  <si>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</si>
  <si>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</si>
  <si>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</si>
  <si>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</si>
  <si>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</si>
  <si>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</si>
  <si>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</si>
  <si>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</si>
  <si>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</si>
  <si>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</si>
  <si>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</si>
  <si>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</si>
  <si>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</si>
  <si>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</si>
  <si>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</si>
  <si>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</si>
  <si>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</si>
  <si>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</si>
  <si>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</si>
  <si>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</si>
  <si>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</si>
  <si>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</si>
  <si>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</si>
  <si>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</si>
  <si>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</si>
  <si>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</si>
  <si>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</si>
  <si>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</si>
  <si>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</si>
  <si>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</si>
  <si>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</si>
  <si>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</si>
  <si>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</si>
  <si>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</si>
  <si>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</si>
  <si>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</si>
  <si>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</si>
  <si>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</si>
  <si>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</si>
  <si>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</si>
  <si>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</si>
  <si>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</si>
  <si>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</si>
  <si>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</si>
  <si>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</si>
  <si>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</si>
  <si>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</si>
  <si>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</si>
  <si>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</si>
  <si>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</si>
  <si>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</si>
  <si>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</si>
  <si>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</si>
  <si>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</si>
  <si>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</si>
  <si>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</si>
  <si>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</si>
  <si>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</si>
  <si>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</si>
  <si>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</si>
  <si>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</si>
  <si>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</si>
  <si>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</si>
  <si>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</si>
  <si>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</si>
  <si>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</si>
  <si>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</si>
  <si>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</si>
  <si>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</si>
  <si>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</si>
  <si>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</si>
  <si>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</si>
  <si>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</si>
  <si>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</si>
  <si>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</si>
  <si>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</si>
  <si>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</si>
  <si>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</si>
  <si>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</si>
  <si>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</si>
  <si>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</si>
  <si>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</si>
  <si>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</si>
  <si>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</si>
  <si>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</si>
  <si>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</si>
  <si>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</si>
  <si>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</si>
  <si>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</si>
  <si>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</si>
  <si>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</si>
  <si>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</si>
  <si>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</si>
  <si>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</si>
  <si>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</si>
  <si>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</si>
  <si>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</si>
  <si>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</si>
  <si>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</si>
  <si>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</si>
  <si>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</si>
  <si>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</si>
  <si>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</si>
  <si>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</si>
  <si>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</si>
  <si>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</si>
  <si>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</si>
  <si>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</si>
  <si>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</si>
  <si>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</si>
  <si>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</si>
  <si>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</si>
  <si>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</si>
  <si>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</si>
  <si>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</si>
  <si>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</si>
  <si>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</si>
  <si>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</si>
  <si>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</si>
  <si>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</si>
  <si>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</si>
  <si>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</si>
  <si>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</si>
  <si>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</si>
  <si>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</si>
  <si>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</si>
  <si>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</si>
  <si>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</si>
  <si>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</si>
  <si>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</si>
  <si>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</si>
  <si>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</si>
  <si>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</si>
  <si>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</si>
  <si>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</si>
  <si>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</si>
  <si>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</si>
  <si>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</si>
  <si>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</si>
  <si>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</si>
  <si>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</si>
  <si>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</si>
  <si>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</si>
  <si>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</si>
  <si>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</si>
  <si>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</si>
  <si>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</si>
  <si>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</si>
  <si>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</si>
  <si>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</si>
  <si>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</si>
  <si>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</si>
  <si>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</si>
  <si>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</si>
  <si>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</si>
  <si>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</si>
  <si>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</si>
  <si>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</si>
  <si>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</si>
  <si>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</si>
  <si>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</si>
  <si>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</si>
  <si>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</si>
  <si>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</si>
  <si>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</si>
  <si>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</si>
  <si>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</si>
  <si>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</si>
  <si>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</si>
  <si>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</si>
  <si>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</si>
  <si>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</si>
  <si>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</si>
  <si>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</si>
  <si>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</si>
  <si>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</si>
  <si>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</si>
  <si>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</si>
  <si>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</si>
  <si>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</si>
  <si>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</si>
  <si>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</si>
  <si>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</si>
  <si>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</si>
  <si>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</si>
  <si>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</si>
  <si>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</si>
  <si>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</si>
  <si>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</si>
  <si>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</si>
  <si>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</si>
  <si>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</si>
  <si>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</si>
  <si>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</si>
  <si>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</si>
  <si>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</si>
  <si>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</si>
  <si>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</si>
  <si>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</si>
  <si>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</si>
  <si>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</si>
  <si>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</si>
  <si>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</si>
  <si>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</si>
  <si>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</si>
  <si>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</si>
  <si>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</si>
  <si>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</si>
  <si>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</si>
  <si>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</si>
  <si>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</si>
  <si>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</si>
  <si>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</si>
  <si>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</si>
  <si>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</si>
  <si>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</si>
  <si>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</si>
  <si>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</si>
  <si>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</si>
  <si>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</si>
  <si>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</si>
  <si>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</si>
  <si>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</si>
  <si>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</si>
  <si>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</si>
  <si>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</si>
  <si>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</si>
  <si>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</si>
  <si>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</si>
  <si>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</si>
  <si>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</si>
  <si>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</si>
  <si>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</si>
  <si>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</si>
  <si>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</si>
  <si>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</si>
  <si>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</si>
  <si>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</si>
  <si>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</si>
  <si>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</si>
  <si>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</si>
  <si>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</si>
  <si>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</si>
  <si>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</si>
  <si>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</si>
  <si>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</si>
  <si>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</si>
  <si>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</si>
  <si>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</si>
  <si>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</si>
  <si>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</si>
  <si>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</si>
  <si>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</si>
  <si>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</si>
  <si>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</si>
  <si>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</si>
  <si>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</si>
  <si>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</si>
  <si>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</si>
  <si>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</si>
  <si>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</si>
  <si>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</si>
  <si>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</si>
  <si>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</si>
  <si>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</si>
  <si>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</si>
  <si>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</si>
  <si>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</si>
  <si>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</si>
  <si>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</si>
  <si>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</si>
  <si>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</si>
  <si>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</si>
  <si>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</si>
  <si>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</si>
  <si>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</si>
  <si>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</si>
  <si>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</si>
  <si>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</si>
  <si>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</si>
  <si>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</si>
  <si>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</si>
  <si>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</si>
  <si>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</si>
  <si>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</si>
  <si>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</si>
  <si>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</si>
  <si>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</si>
  <si>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</si>
  <si>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</si>
  <si>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</si>
  <si>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</si>
  <si>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</si>
  <si>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</si>
  <si>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</si>
  <si>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</si>
  <si>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</si>
  <si>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</si>
  <si>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</si>
  <si>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</si>
  <si>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</si>
  <si>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</si>
  <si>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</si>
  <si>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</si>
  <si>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</si>
  <si>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</si>
  <si>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</si>
  <si>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</si>
  <si>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</si>
  <si>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</si>
  <si>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</si>
  <si>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</si>
  <si>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</si>
  <si>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</si>
  <si>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</si>
  <si>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</si>
  <si>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</si>
  <si>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</si>
  <si>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</si>
  <si>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</si>
  <si>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</si>
  <si>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</si>
  <si>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</si>
  <si>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</si>
  <si>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</si>
  <si>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</si>
  <si>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</si>
  <si>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</si>
  <si>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</si>
  <si>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</si>
  <si>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</si>
  <si>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</si>
  <si>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</si>
  <si>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</si>
  <si>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</si>
  <si>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</si>
  <si>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</si>
  <si>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</si>
  <si>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</si>
  <si>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</si>
  <si>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</si>
  <si>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</si>
  <si>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</si>
  <si>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</si>
  <si>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</si>
  <si>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</si>
  <si>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</si>
  <si>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</si>
  <si>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</si>
  <si>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</si>
  <si>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</si>
  <si>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</si>
  <si>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</si>
  <si>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</si>
  <si>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</si>
  <si>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</si>
  <si>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</si>
  <si>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</si>
  <si>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</si>
  <si>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</si>
  <si>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</si>
  <si>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</si>
  <si>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</si>
  <si>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</si>
  <si>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</si>
  <si>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</si>
  <si>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</si>
  <si>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</si>
  <si>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</si>
  <si>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</si>
  <si>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</si>
  <si>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</si>
  <si>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</si>
  <si>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</si>
  <si>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</si>
  <si>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</si>
  <si>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</si>
  <si>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</si>
  <si>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</si>
  <si>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</si>
  <si>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</si>
  <si>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</si>
  <si>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</si>
  <si>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</si>
  <si>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</si>
  <si>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</si>
  <si>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</si>
  <si>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</si>
  <si>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</si>
  <si>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</si>
  <si>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</si>
  <si>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</si>
  <si>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</si>
  <si>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</si>
  <si>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</si>
  <si>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</si>
  <si>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</si>
  <si>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</si>
  <si>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</si>
  <si>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</si>
  <si>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</si>
  <si>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</si>
  <si>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</si>
  <si>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</si>
  <si>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</si>
  <si>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</si>
  <si>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</si>
  <si>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</si>
  <si>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</si>
  <si>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</si>
  <si>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</si>
  <si>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</si>
  <si>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</si>
  <si>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</si>
  <si>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</si>
  <si>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</si>
  <si>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</si>
  <si>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</si>
  <si>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</si>
  <si>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</si>
  <si>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</si>
  <si>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</si>
  <si>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</si>
  <si>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</si>
  <si>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</si>
  <si>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</si>
  <si>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</si>
  <si>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</si>
  <si>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</si>
  <si>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</si>
  <si>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</si>
  <si>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</si>
  <si>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</si>
  <si>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</si>
  <si>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</si>
  <si>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</si>
  <si>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</si>
  <si>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</si>
  <si>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</si>
  <si>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</si>
  <si>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</si>
  <si>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</si>
  <si>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</si>
  <si>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</si>
  <si>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</si>
  <si>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</si>
  <si>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</si>
  <si>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</si>
  <si>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</si>
  <si>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</si>
  <si>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</si>
  <si>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</si>
  <si>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</si>
  <si>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</si>
  <si>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</si>
  <si>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</si>
  <si>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</si>
  <si>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</si>
  <si>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</si>
  <si>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</si>
  <si>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</si>
  <si>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</si>
  <si>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</si>
  <si>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</si>
  <si>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</si>
  <si>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</si>
  <si>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</si>
  <si>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</si>
  <si>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</si>
  <si>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</si>
  <si>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</si>
  <si>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</si>
  <si>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</si>
  <si>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</si>
  <si>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</si>
  <si>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</si>
  <si>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</si>
  <si>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</si>
  <si>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</si>
  <si>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</si>
  <si>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</si>
  <si>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</si>
  <si>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</si>
  <si>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</si>
  <si>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</si>
  <si>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</si>
  <si>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</si>
  <si>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</si>
  <si>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</si>
  <si>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</si>
  <si>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</si>
  <si>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</si>
  <si>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</si>
  <si>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</si>
  <si>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</si>
  <si>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</si>
  <si>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</si>
  <si>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</si>
  <si>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</si>
  <si>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</si>
  <si>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</si>
  <si>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</si>
  <si>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</si>
  <si>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</si>
  <si>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</si>
  <si>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</si>
  <si>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</si>
  <si>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</si>
  <si>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</si>
  <si>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</si>
  <si>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</si>
  <si>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</si>
  <si>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</si>
  <si>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</si>
  <si>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</si>
  <si>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</si>
  <si>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</si>
  <si>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</si>
  <si>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</si>
  <si>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</si>
  <si>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</si>
  <si>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</si>
  <si>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</si>
  <si>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</si>
  <si>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</si>
  <si>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</si>
  <si>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</si>
  <si>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</si>
  <si>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</si>
  <si>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</si>
  <si>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</si>
  <si>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</si>
  <si>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</si>
  <si>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</si>
  <si>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</si>
  <si>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</si>
  <si>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</si>
  <si>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</si>
  <si>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</si>
  <si>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</si>
  <si>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</si>
  <si>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</si>
  <si>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</si>
  <si>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</si>
  <si>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</si>
  <si>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</si>
  <si>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</si>
  <si>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</si>
  <si>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</si>
  <si>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</si>
  <si>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</si>
  <si>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</si>
  <si>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</si>
  <si>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</si>
  <si>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</si>
  <si>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</si>
  <si>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</si>
  <si>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</si>
  <si>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</si>
  <si>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</si>
  <si>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</si>
  <si>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</si>
  <si>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</si>
  <si>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</si>
  <si>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</si>
  <si>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</si>
  <si>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</si>
  <si>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</si>
  <si>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</si>
  <si>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</si>
  <si>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</si>
  <si>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</si>
  <si>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</si>
  <si>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</si>
  <si>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</si>
  <si>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</si>
  <si>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</si>
  <si>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</si>
  <si>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</si>
  <si>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</si>
  <si>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</si>
  <si>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</si>
  <si>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</si>
  <si>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</si>
  <si>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</si>
  <si>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</si>
  <si>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</si>
  <si>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</si>
  <si>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</si>
  <si>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</si>
  <si>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</si>
  <si>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</si>
  <si>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</si>
  <si>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</si>
  <si>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</si>
  <si>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</si>
  <si>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</si>
  <si>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</si>
  <si>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</si>
  <si>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</si>
  <si>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</si>
  <si>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</si>
  <si>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</si>
  <si>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</si>
  <si>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</si>
  <si>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</si>
  <si>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</si>
  <si>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</si>
  <si>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</si>
  <si>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</si>
  <si>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</si>
  <si>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</si>
  <si>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</si>
  <si>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</si>
  <si>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</si>
  <si>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</si>
  <si>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</si>
  <si>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</si>
  <si>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</si>
  <si>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</si>
  <si>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</si>
  <si>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</si>
  <si>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</si>
  <si>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</si>
  <si>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</si>
  <si>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</si>
  <si>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</si>
  <si>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</si>
  <si>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</si>
  <si>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</si>
  <si>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</si>
  <si>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</si>
  <si>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</si>
  <si>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</si>
  <si>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</si>
  <si>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</si>
  <si>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</si>
  <si>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</si>
  <si>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</si>
  <si>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</si>
  <si>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</si>
  <si>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</si>
  <si>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</si>
  <si>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</si>
  <si>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</si>
  <si>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</si>
  <si>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</si>
  <si>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</si>
  <si>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</si>
  <si>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</si>
  <si>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</si>
  <si>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</si>
  <si>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</si>
  <si>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</si>
  <si>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</si>
  <si>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</si>
  <si>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</si>
  <si>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</si>
  <si>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</si>
  <si>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</si>
  <si>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</si>
  <si>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</si>
  <si>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</si>
  <si>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</si>
  <si>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</si>
  <si>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</si>
  <si>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</si>
  <si>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</si>
  <si>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</si>
  <si>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</si>
  <si>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</si>
  <si>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</si>
  <si>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</si>
  <si>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</si>
  <si>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</si>
  <si>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</si>
  <si>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</si>
  <si>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</si>
  <si>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</si>
  <si>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</si>
  <si>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</si>
  <si>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</si>
  <si>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</si>
  <si>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</si>
  <si>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</si>
  <si>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</si>
  <si>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</si>
  <si>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</si>
  <si>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</si>
  <si>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</si>
  <si>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</si>
  <si>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</si>
  <si>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</si>
  <si>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</si>
  <si>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</si>
  <si>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</si>
  <si>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</si>
  <si>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</si>
  <si>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</si>
  <si>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</si>
  <si>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</si>
  <si>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</si>
  <si>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</si>
  <si>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</si>
  <si>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</si>
  <si>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</si>
  <si>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</si>
  <si>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</si>
  <si>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</si>
  <si>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</si>
  <si>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</si>
  <si>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</si>
  <si>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</si>
  <si>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</si>
  <si>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</si>
  <si>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</si>
  <si>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</si>
  <si>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</si>
  <si>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</si>
  <si>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</si>
  <si>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</si>
  <si>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</si>
  <si>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</si>
  <si>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</si>
  <si>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</si>
  <si>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</si>
  <si>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</si>
  <si>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</si>
  <si>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</si>
  <si>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</si>
  <si>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</si>
  <si>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</si>
  <si>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</si>
  <si>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</si>
  <si>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</si>
  <si>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</si>
  <si>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</si>
  <si>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</si>
  <si>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</si>
  <si>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</si>
  <si>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</si>
  <si>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</si>
  <si>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</si>
  <si>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</si>
  <si>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</si>
  <si>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</si>
  <si>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</si>
  <si>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</si>
  <si>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</si>
  <si>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</si>
  <si>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</si>
  <si>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</si>
  <si>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</si>
  <si>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</si>
  <si>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</si>
  <si>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</si>
  <si>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</si>
  <si>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</si>
  <si>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</si>
  <si>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</si>
  <si>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</si>
  <si>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</si>
  <si>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</si>
  <si>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</si>
  <si>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</si>
  <si>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</si>
  <si>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</si>
  <si>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</si>
  <si>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</si>
  <si>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</si>
  <si>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</si>
  <si>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</si>
  <si>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</si>
  <si>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</si>
  <si>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</si>
  <si>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</si>
  <si>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</si>
  <si>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</si>
  <si>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</si>
  <si>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</si>
  <si>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</si>
  <si>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</si>
  <si>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</si>
  <si>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</si>
  <si>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</si>
  <si>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</si>
  <si>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</si>
  <si>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</si>
  <si>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</si>
  <si>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</si>
  <si>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</si>
  <si>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</si>
  <si>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</si>
  <si>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</si>
  <si>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</si>
  <si>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</si>
  <si>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</si>
  <si>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</si>
  <si>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</si>
  <si>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</si>
  <si>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</si>
  <si>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</si>
  <si>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</si>
  <si>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</si>
  <si>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</si>
  <si>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</si>
  <si>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</si>
  <si>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</si>
  <si>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</si>
  <si>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</si>
  <si>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</si>
  <si>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</si>
  <si>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</si>
  <si>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</si>
  <si>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</si>
  <si>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</si>
  <si>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</si>
  <si>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</si>
  <si>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</si>
  <si>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</si>
  <si>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</si>
  <si>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</si>
  <si>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</si>
  <si>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</si>
  <si>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</si>
  <si>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</si>
  <si>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</si>
  <si>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</si>
  <si>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</si>
  <si>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</si>
  <si>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</si>
  <si>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</si>
  <si>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</si>
  <si>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</si>
  <si>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</si>
  <si>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</si>
  <si>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</si>
  <si>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</si>
  <si>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</si>
  <si>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</si>
  <si>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</si>
  <si>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</si>
  <si>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</si>
  <si>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</si>
  <si>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</si>
  <si>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</si>
  <si>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</si>
  <si>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</si>
  <si>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</si>
  <si>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</si>
  <si>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</si>
  <si>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</si>
  <si>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</si>
  <si>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</si>
  <si>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</si>
  <si>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</si>
  <si>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</si>
  <si>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</si>
  <si>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</si>
  <si>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</si>
  <si>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</si>
  <si>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</si>
  <si>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</si>
  <si>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</si>
  <si>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</si>
  <si>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</si>
  <si>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</si>
  <si>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</si>
  <si>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</si>
  <si>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</si>
  <si>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</si>
  <si>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</si>
  <si>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</si>
  <si>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</si>
  <si>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</si>
  <si>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</si>
  <si>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</si>
  <si>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</si>
  <si>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</si>
  <si>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</si>
  <si>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</si>
  <si>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</si>
  <si>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</si>
  <si>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</si>
  <si>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</si>
  <si>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</si>
  <si>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</si>
  <si>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</si>
  <si>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</si>
  <si>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</si>
  <si>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</si>
  <si>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</si>
  <si>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</si>
  <si>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</si>
  <si>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</si>
  <si>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</si>
  <si>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</si>
  <si>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</si>
  <si>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</si>
  <si>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</si>
  <si>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</si>
  <si>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</si>
  <si>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</si>
  <si>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</si>
  <si>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</si>
  <si>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</si>
  <si>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</si>
  <si>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</si>
  <si>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</si>
  <si>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</si>
  <si>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</si>
  <si>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</si>
  <si>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</si>
  <si>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</si>
  <si>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</si>
  <si>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</si>
  <si>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</si>
  <si>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</si>
  <si>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</si>
  <si>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</si>
  <si>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</si>
  <si>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</si>
  <si>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</si>
  <si>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</si>
  <si>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</si>
  <si>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</si>
  <si>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</si>
  <si>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</si>
  <si>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</si>
  <si>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</si>
  <si>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</si>
  <si>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</si>
  <si>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</si>
  <si>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</si>
  <si>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</si>
  <si>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</si>
  <si>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</si>
  <si>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</si>
  <si>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</si>
  <si>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</si>
  <si>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</si>
  <si>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</si>
  <si>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</si>
  <si>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</si>
  <si>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</si>
  <si>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</si>
  <si>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</si>
  <si>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</si>
  <si>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</si>
  <si>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</si>
  <si>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</si>
  <si>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</si>
  <si>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</si>
  <si>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</si>
  <si>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</si>
  <si>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</si>
  <si>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</si>
  <si>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</si>
  <si>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</si>
  <si>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</si>
  <si>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</si>
  <si>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</si>
  <si>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</si>
  <si>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</si>
  <si>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</si>
  <si>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</si>
  <si>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</si>
  <si>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</si>
  <si>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</si>
  <si>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</si>
  <si>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</si>
  <si>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</si>
  <si>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</si>
  <si>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</si>
  <si>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</si>
  <si>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</si>
  <si>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</si>
  <si>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</si>
  <si>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</si>
  <si>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</si>
  <si>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</si>
  <si>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</si>
  <si>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</si>
  <si>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</si>
  <si>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</si>
  <si>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</si>
  <si>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</si>
  <si>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</si>
  <si>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</si>
  <si>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</si>
  <si>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</si>
  <si>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</si>
  <si>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</si>
  <si>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</si>
  <si>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</si>
  <si>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</si>
  <si>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</si>
  <si>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</si>
  <si>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</si>
  <si>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</si>
  <si>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</si>
  <si>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</si>
  <si>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</si>
  <si>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</si>
  <si>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</si>
  <si>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</si>
  <si>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</si>
  <si>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</si>
  <si>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</si>
  <si>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</si>
  <si>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</si>
  <si>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</si>
  <si>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</si>
  <si>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</si>
  <si>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</si>
  <si>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</si>
  <si>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</si>
  <si>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</si>
  <si>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</si>
  <si>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</si>
  <si>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</si>
  <si>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</si>
  <si>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</si>
  <si>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</si>
  <si>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</si>
  <si>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</si>
  <si>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</si>
  <si>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</si>
  <si>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</si>
  <si>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</si>
  <si>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</si>
  <si>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</si>
  <si>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</si>
  <si>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</si>
  <si>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</si>
  <si>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</si>
  <si>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</si>
  <si>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</si>
  <si>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</si>
  <si>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</si>
  <si>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</si>
  <si>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</si>
  <si>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</si>
  <si>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</si>
  <si>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</si>
  <si>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</si>
  <si>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</si>
  <si>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</si>
  <si>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</si>
  <si>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</si>
  <si>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</si>
  <si>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</si>
  <si>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</si>
  <si>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</si>
  <si>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</si>
  <si>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</si>
  <si>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</si>
  <si>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</si>
  <si>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</si>
  <si>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</si>
  <si>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</si>
  <si>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</si>
  <si>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</si>
  <si>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</si>
  <si>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</si>
  <si>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</si>
  <si>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</si>
  <si>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</si>
  <si>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</si>
  <si>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</si>
  <si>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</si>
  <si>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</si>
  <si>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</si>
  <si>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</si>
  <si>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</si>
  <si>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</si>
  <si>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</si>
  <si>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</si>
  <si>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</si>
  <si>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</si>
  <si>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</si>
  <si>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</si>
  <si>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</si>
  <si>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</si>
  <si>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</si>
  <si>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</si>
  <si>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</si>
  <si>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</si>
  <si>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</si>
  <si>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</si>
  <si>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</si>
  <si>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</si>
  <si>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</si>
  <si>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</si>
  <si>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</si>
  <si>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</si>
  <si>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</si>
  <si>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</si>
  <si>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</si>
  <si>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</si>
  <si>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</si>
  <si>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</si>
  <si>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</si>
  <si>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</si>
  <si>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</si>
  <si>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</si>
  <si>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</si>
  <si>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</si>
  <si>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</si>
  <si>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</si>
  <si>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</si>
  <si>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</si>
  <si>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</si>
  <si>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</si>
  <si>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</si>
  <si>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</si>
  <si>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</si>
  <si>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</si>
  <si>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</si>
  <si>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</si>
  <si>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</si>
  <si>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</si>
  <si>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</si>
  <si>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</si>
  <si>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</si>
  <si>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</si>
  <si>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</si>
  <si>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</si>
  <si>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</si>
  <si>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</si>
  <si>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</si>
  <si>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</si>
  <si>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</si>
  <si>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</si>
  <si>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</si>
  <si>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</si>
  <si>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</si>
  <si>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</si>
  <si>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</si>
  <si>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</si>
  <si>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</si>
  <si>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</si>
  <si>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</si>
  <si>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</si>
  <si>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</si>
  <si>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</si>
  <si>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</si>
  <si>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</si>
  <si>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</si>
  <si>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</si>
  <si>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</si>
  <si>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</si>
  <si>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</si>
  <si>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</si>
  <si>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</si>
  <si>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</si>
  <si>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</si>
  <si>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</si>
  <si>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</si>
  <si>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</si>
  <si>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</si>
  <si>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</si>
  <si>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</si>
  <si>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</si>
  <si>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</si>
  <si>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</si>
  <si>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</si>
  <si>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</si>
  <si>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</si>
  <si>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</si>
  <si>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</si>
  <si>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</si>
  <si>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</si>
  <si>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</si>
  <si>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</si>
  <si>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</si>
  <si>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</si>
  <si>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</si>
  <si>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</si>
  <si>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</si>
  <si>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</si>
  <si>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</si>
  <si>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</si>
  <si>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</si>
  <si>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</si>
  <si>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</si>
  <si>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</si>
  <si>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</si>
  <si>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</si>
  <si>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</si>
  <si>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</si>
  <si>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</si>
  <si>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</si>
  <si>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</si>
  <si>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</si>
  <si>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</si>
  <si>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</si>
  <si>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</si>
  <si>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</si>
  <si>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</si>
  <si>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</si>
  <si>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</si>
  <si>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</si>
  <si>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</si>
  <si>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</si>
  <si>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</si>
  <si>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</si>
  <si>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</si>
  <si>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</si>
  <si>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</si>
  <si>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</si>
  <si>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</si>
  <si>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</si>
  <si>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</si>
  <si>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</si>
  <si>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</si>
  <si>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</si>
  <si>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</si>
  <si>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</si>
  <si>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</si>
  <si>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</si>
  <si>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</si>
  <si>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</si>
  <si>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</si>
  <si>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</si>
  <si>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</si>
  <si>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</si>
  <si>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</si>
  <si>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</si>
  <si>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</si>
  <si>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</si>
  <si>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</si>
  <si>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</si>
  <si>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</si>
  <si>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</si>
  <si>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</si>
  <si>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</si>
  <si>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</si>
  <si>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</si>
  <si>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</si>
  <si>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</si>
  <si>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</si>
  <si>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</si>
  <si>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</si>
  <si>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</si>
  <si>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</si>
  <si>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</si>
  <si>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</si>
  <si>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</si>
  <si>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</si>
  <si>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</si>
  <si>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</si>
  <si>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</si>
  <si>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</si>
  <si>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</si>
  <si>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</si>
  <si>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</si>
  <si>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</si>
  <si>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</si>
  <si>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</si>
  <si>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</si>
  <si>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</si>
  <si>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</si>
  <si>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</si>
  <si>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</si>
  <si>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</si>
  <si>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</si>
  <si>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</si>
  <si>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</si>
  <si>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</si>
  <si>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</si>
  <si>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</si>
  <si>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</si>
  <si>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</si>
  <si>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</si>
  <si>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</si>
  <si>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</si>
  <si>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</si>
  <si>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</si>
  <si>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</si>
  <si>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</si>
  <si>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</si>
  <si>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</si>
  <si>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</si>
  <si>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</si>
  <si>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</si>
  <si>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</si>
  <si>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</si>
  <si>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</si>
  <si>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</si>
  <si>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</si>
  <si>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</si>
  <si>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</si>
  <si>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</si>
  <si>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</si>
  <si>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</si>
  <si>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</si>
  <si>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</si>
  <si>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</si>
  <si>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</si>
  <si>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</si>
  <si>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</si>
  <si>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</si>
  <si>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</si>
  <si>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</si>
  <si>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</si>
  <si>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</si>
  <si>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</si>
  <si>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</si>
  <si>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</si>
  <si>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</si>
  <si>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</si>
  <si>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</si>
  <si>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</si>
  <si>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</si>
  <si>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</si>
  <si>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</si>
  <si>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</si>
  <si>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</si>
  <si>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</si>
  <si>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</si>
  <si>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</si>
  <si>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</si>
  <si>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</si>
  <si>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</si>
  <si>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</si>
  <si>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</si>
  <si>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</si>
  <si>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</si>
  <si>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</si>
  <si>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</si>
  <si>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</si>
  <si>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</si>
  <si>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</si>
  <si>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</si>
  <si>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</si>
  <si>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</si>
  <si>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</si>
  <si>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</si>
  <si>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</si>
  <si>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</si>
  <si>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</si>
  <si>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</si>
  <si>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</si>
  <si>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</si>
  <si>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</si>
  <si>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</si>
  <si>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</si>
  <si>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</si>
  <si>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</si>
  <si>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</si>
  <si>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</si>
  <si>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</si>
  <si>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</si>
  <si>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</si>
  <si>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</si>
  <si>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</si>
  <si>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</si>
  <si>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</si>
  <si>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</si>
  <si>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</si>
  <si>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</si>
  <si>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</si>
  <si>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</si>
  <si>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</si>
  <si>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</si>
  <si>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</si>
  <si>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</si>
  <si>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</si>
  <si>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</si>
  <si>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</si>
  <si>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</si>
  <si>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</si>
  <si>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</si>
  <si>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</si>
  <si>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</si>
  <si>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</si>
  <si>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</si>
  <si>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</si>
  <si>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</si>
  <si>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</si>
  <si>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</si>
  <si>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</si>
  <si>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</si>
  <si>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</si>
  <si>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</si>
  <si>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</si>
  <si>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</si>
  <si>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</si>
  <si>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</si>
  <si>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</si>
  <si>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</si>
  <si>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</si>
  <si>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</si>
  <si>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</si>
  <si>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</si>
  <si>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</si>
  <si>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</si>
  <si>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</si>
  <si>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</si>
  <si>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</si>
  <si>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</si>
  <si>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</si>
  <si>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</si>
  <si>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</si>
  <si>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</si>
  <si>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</si>
  <si>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</si>
  <si>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</si>
  <si>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</si>
  <si>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</si>
  <si>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</si>
  <si>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</si>
  <si>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</si>
  <si>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</si>
  <si>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</si>
  <si>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</si>
  <si>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</si>
  <si>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</si>
  <si>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</si>
  <si>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</si>
  <si>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</si>
  <si>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</si>
  <si>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</si>
  <si>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</si>
  <si>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</si>
  <si>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</si>
  <si>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</si>
  <si>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</si>
  <si>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</si>
  <si>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</si>
  <si>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</si>
  <si>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</si>
  <si>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</si>
  <si>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</si>
  <si>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</si>
  <si>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</si>
  <si>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</si>
  <si>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</si>
  <si>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</si>
  <si>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</si>
  <si>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</si>
  <si>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</si>
  <si>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</si>
  <si>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</si>
  <si>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</si>
  <si>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</si>
  <si>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</si>
  <si>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</si>
  <si>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</si>
  <si>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</si>
  <si>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</si>
  <si>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</si>
  <si>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</si>
  <si>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</si>
  <si>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</si>
  <si>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</si>
  <si>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</si>
  <si>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</si>
  <si>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</si>
  <si>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</si>
  <si>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</si>
  <si>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</si>
  <si>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</si>
  <si>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</si>
  <si>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</si>
  <si>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</si>
  <si>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</si>
  <si>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</si>
  <si>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</si>
  <si>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</si>
  <si>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</si>
  <si>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</si>
  <si>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</si>
  <si>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</si>
  <si>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</si>
  <si>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</si>
  <si>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</si>
  <si>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</si>
  <si>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</si>
  <si>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</si>
  <si>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</si>
  <si>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</si>
  <si>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</si>
  <si>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</si>
  <si>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</si>
  <si>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</si>
  <si>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</si>
  <si>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</si>
  <si>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</si>
  <si>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</si>
  <si>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</si>
  <si>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</si>
  <si>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</si>
  <si>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</si>
  <si>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</si>
  <si>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</si>
  <si>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</si>
  <si>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</si>
  <si>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</si>
  <si>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</si>
  <si>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</si>
  <si>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</si>
  <si>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</si>
  <si>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</si>
  <si>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</si>
  <si>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</si>
  <si>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</si>
  <si>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</si>
  <si>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</si>
  <si>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</si>
  <si>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</si>
  <si>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</si>
  <si>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</si>
  <si>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</si>
  <si>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</si>
  <si>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</si>
  <si>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</si>
  <si>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</si>
  <si>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</si>
  <si>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</si>
  <si>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</si>
  <si>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</si>
  <si>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</si>
  <si>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</si>
  <si>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</si>
  <si>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</si>
  <si>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</si>
  <si>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</si>
  <si>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</si>
  <si>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</si>
  <si>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</si>
  <si>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</si>
  <si>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</si>
  <si>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</si>
  <si>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</si>
  <si>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</si>
  <si>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</si>
  <si>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</si>
  <si>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</si>
  <si>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</si>
  <si>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</si>
  <si>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</si>
  <si>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</si>
  <si>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</si>
  <si>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</si>
  <si>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</si>
  <si>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</si>
  <si>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</si>
  <si>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</si>
  <si>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</si>
  <si>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</si>
  <si>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</si>
  <si>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</si>
  <si>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</si>
  <si>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</si>
  <si>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</si>
  <si>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</si>
  <si>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</si>
  <si>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</si>
  <si>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</si>
  <si>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</si>
  <si>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</si>
  <si>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</si>
  <si>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</si>
  <si>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</si>
  <si>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</si>
  <si>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</si>
  <si>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</si>
  <si>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</si>
  <si>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</si>
  <si>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</si>
  <si>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</si>
  <si>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</si>
  <si>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</si>
  <si>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</si>
  <si>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</si>
  <si>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</si>
  <si>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</si>
  <si>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</si>
  <si>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</si>
  <si>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</si>
  <si>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</si>
  <si>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</si>
  <si>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</si>
  <si>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</si>
  <si>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</si>
  <si>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</si>
  <si>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</si>
  <si>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</si>
  <si>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</si>
  <si>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</si>
  <si>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</si>
  <si>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</si>
  <si>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</si>
  <si>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</si>
  <si>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</si>
  <si>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</si>
  <si>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</si>
  <si>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</si>
  <si>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</si>
  <si>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</si>
  <si>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</si>
  <si>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</si>
  <si>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</si>
  <si>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</si>
  <si>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</si>
  <si>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</si>
  <si>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</si>
  <si>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</si>
  <si>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</si>
  <si>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</si>
  <si>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</si>
  <si>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</si>
  <si>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</si>
  <si>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</si>
  <si>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</si>
  <si>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</si>
  <si>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</si>
  <si>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</si>
  <si>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</si>
  <si>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</si>
  <si>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</si>
  <si>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</si>
  <si>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</si>
  <si>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</si>
  <si>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</si>
  <si>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</si>
  <si>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</si>
  <si>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</si>
  <si>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</si>
  <si>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</si>
  <si>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</si>
  <si>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</si>
  <si>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</si>
  <si>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</si>
  <si>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</si>
  <si>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</si>
  <si>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</si>
  <si>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</si>
  <si>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</si>
  <si>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</si>
  <si>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</si>
  <si>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</si>
  <si>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</si>
  <si>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</si>
  <si>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</si>
  <si>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</si>
  <si>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</si>
  <si>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</si>
  <si>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</si>
  <si>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</si>
  <si>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</si>
  <si>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</si>
  <si>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</si>
  <si>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</si>
  <si>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</si>
  <si>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</si>
  <si>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</si>
  <si>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</si>
  <si>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</si>
  <si>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</si>
  <si>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</si>
  <si>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</si>
  <si>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</si>
  <si>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</si>
  <si>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</si>
  <si>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</si>
  <si>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</si>
  <si>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</si>
  <si>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</si>
  <si>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</si>
  <si>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</si>
  <si>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</si>
  <si>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</si>
  <si>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</si>
  <si>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</si>
  <si>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</si>
  <si>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</si>
  <si>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</si>
  <si>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</si>
  <si>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</si>
  <si>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</si>
  <si>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</si>
  <si>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</si>
  <si>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</si>
  <si>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</si>
  <si>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</si>
  <si>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</si>
  <si>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</si>
  <si>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</si>
  <si>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</si>
  <si>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</si>
  <si>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</si>
  <si>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</si>
  <si>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</si>
  <si>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</si>
  <si>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</si>
  <si>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</si>
  <si>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</si>
  <si>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</si>
  <si>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</si>
  <si>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</si>
  <si>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</si>
  <si>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</si>
  <si>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</si>
  <si>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</si>
  <si>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</si>
  <si>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</si>
  <si>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</si>
  <si>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</si>
  <si>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</si>
  <si>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</si>
  <si>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</si>
  <si>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</si>
  <si>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</si>
  <si>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</si>
  <si>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</si>
  <si>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</si>
  <si>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</si>
  <si>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</si>
  <si>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</si>
  <si>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</si>
  <si>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</si>
  <si>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</si>
  <si>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</si>
  <si>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</si>
  <si>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</si>
  <si>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</si>
  <si>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</si>
  <si>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</si>
  <si>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</si>
  <si>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</si>
  <si>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</si>
  <si>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</si>
  <si>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</si>
  <si>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</si>
  <si>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</si>
  <si>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</si>
  <si>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</si>
  <si>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</si>
  <si>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</si>
  <si>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</si>
  <si>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</si>
  <si>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</si>
  <si>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</si>
  <si>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</si>
  <si>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</si>
  <si>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</si>
  <si>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</si>
  <si>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</si>
  <si>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</si>
  <si>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</si>
  <si>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</si>
  <si>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</si>
  <si>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</si>
  <si>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</si>
  <si>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</si>
  <si>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</si>
  <si>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</si>
  <si>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</si>
  <si>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</si>
  <si>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</si>
  <si>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</si>
  <si>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</si>
  <si>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</si>
  <si>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</si>
  <si>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</si>
  <si>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</si>
  <si>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</si>
  <si>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</si>
  <si>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</si>
  <si>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</si>
  <si>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</si>
  <si>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</si>
  <si>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</si>
  <si>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</si>
  <si>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</si>
  <si>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</si>
  <si>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</si>
  <si>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</si>
  <si>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</si>
  <si>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</si>
  <si>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</si>
  <si>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</si>
  <si>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</si>
  <si>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</si>
  <si>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</si>
  <si>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</si>
  <si>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</si>
  <si>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</si>
  <si>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</si>
  <si>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</si>
  <si>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</si>
  <si>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</si>
  <si>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</si>
  <si>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</si>
  <si>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</si>
  <si>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</si>
  <si>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</si>
  <si>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</si>
  <si>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</si>
  <si>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</si>
  <si>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</si>
  <si>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</si>
  <si>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</si>
  <si>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</si>
  <si>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</si>
  <si>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</si>
  <si>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</si>
  <si>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</si>
  <si>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</si>
  <si>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</si>
  <si>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</si>
  <si>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</si>
  <si>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</si>
  <si>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</si>
  <si>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</si>
  <si>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</si>
  <si>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</si>
  <si>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</si>
  <si>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</si>
  <si>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</si>
  <si>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</si>
  <si>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</si>
  <si>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</si>
  <si>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</si>
  <si>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</si>
  <si>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</si>
  <si>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</si>
  <si>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</si>
  <si>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</si>
  <si>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</si>
  <si>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</si>
  <si>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</si>
  <si>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</si>
  <si>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</si>
  <si>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</si>
  <si>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</si>
  <si>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</si>
  <si>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</si>
  <si>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</si>
  <si>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</si>
  <si>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</si>
  <si>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</si>
  <si>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</si>
  <si>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</si>
  <si>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</si>
  <si>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</si>
  <si>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</si>
  <si>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</si>
  <si>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</si>
  <si>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</si>
  <si>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</si>
  <si>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</si>
  <si>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</si>
  <si>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</si>
  <si>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</si>
  <si>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</si>
  <si>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</si>
  <si>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</si>
  <si>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</si>
  <si>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</si>
  <si>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</si>
  <si>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</si>
  <si>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</si>
  <si>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</si>
  <si>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</si>
  <si>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</si>
  <si>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</si>
  <si>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</si>
  <si>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</si>
  <si>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</si>
  <si>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</si>
  <si>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</si>
  <si>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</si>
  <si>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</si>
  <si>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</si>
  <si>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</si>
  <si>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</si>
  <si>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</si>
  <si>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</si>
  <si>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</si>
  <si>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</si>
  <si>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</si>
  <si>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</si>
  <si>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</si>
  <si>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</si>
  <si>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</si>
  <si>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</si>
  <si>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</si>
  <si>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</si>
  <si>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</si>
  <si>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</si>
  <si>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</si>
  <si>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</si>
  <si>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</si>
  <si>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</si>
  <si>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</si>
  <si>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</si>
  <si>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</si>
  <si>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</si>
  <si>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</si>
  <si>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</si>
  <si>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</si>
  <si>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</si>
  <si>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</si>
  <si>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</si>
  <si>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</si>
  <si>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</si>
  <si>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</si>
  <si>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</si>
  <si>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</si>
  <si>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</si>
  <si>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</si>
  <si>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</si>
  <si>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</si>
  <si>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</si>
  <si>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</si>
  <si>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</si>
  <si>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</si>
  <si>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</si>
  <si>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</si>
  <si>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</si>
  <si>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</si>
  <si>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</si>
  <si>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</si>
  <si>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</si>
  <si>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</si>
  <si>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</si>
  <si>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</si>
  <si>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</si>
  <si>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</si>
  <si>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</si>
  <si>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</si>
  <si>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</si>
  <si>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</si>
  <si>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</si>
  <si>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</si>
  <si>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</si>
  <si>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</si>
  <si>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</si>
  <si>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</si>
  <si>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</si>
  <si>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</si>
  <si>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</si>
  <si>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</si>
  <si>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</si>
  <si>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</si>
  <si>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</si>
  <si>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</si>
  <si>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</si>
  <si>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</si>
  <si>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</si>
  <si>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</si>
  <si>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</si>
  <si>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</si>
  <si>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</si>
  <si>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</si>
  <si>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</si>
  <si>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</si>
  <si>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</si>
  <si>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</si>
  <si>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</si>
  <si>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</si>
  <si>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</si>
  <si>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</si>
  <si>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</si>
  <si>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</si>
  <si>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</si>
  <si>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</si>
  <si>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</si>
  <si>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</si>
  <si>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</si>
  <si>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</si>
  <si>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</si>
  <si>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</si>
  <si>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</si>
  <si>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</si>
  <si>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</si>
  <si>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</si>
  <si>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</si>
  <si>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</si>
  <si>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</si>
  <si>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</si>
  <si>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</si>
  <si>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</si>
  <si>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</si>
  <si>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</si>
  <si>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</si>
  <si>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</si>
  <si>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</si>
  <si>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</si>
  <si>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</si>
  <si>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</si>
  <si>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</si>
  <si>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</si>
  <si>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</si>
  <si>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</si>
  <si>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</si>
  <si>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</si>
  <si>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</si>
  <si>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</si>
  <si>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</si>
  <si>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</si>
  <si>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</si>
  <si>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</si>
  <si>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</si>
  <si>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</si>
  <si>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</si>
  <si>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</si>
  <si>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</si>
  <si>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</si>
  <si>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</si>
  <si>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</si>
  <si>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</si>
  <si>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</si>
  <si>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</si>
  <si>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</si>
  <si>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</si>
  <si>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</si>
  <si>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</si>
  <si>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</si>
  <si>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</si>
  <si>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</si>
  <si>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</si>
  <si>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</si>
  <si>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</si>
  <si>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</si>
  <si>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</si>
  <si>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</si>
  <si>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</si>
  <si>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</si>
  <si>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</si>
  <si>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</si>
  <si>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</si>
  <si>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</si>
  <si>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</si>
  <si>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</si>
  <si>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</si>
  <si>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</si>
  <si>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</si>
  <si>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</si>
  <si>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</si>
  <si>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</si>
  <si>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</si>
  <si>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</si>
  <si>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</si>
  <si>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</si>
  <si>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</si>
  <si>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</si>
  <si>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</si>
  <si>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</si>
  <si>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</si>
  <si>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</si>
  <si>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</si>
  <si>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</si>
  <si>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</si>
  <si>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</si>
  <si>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</si>
  <si>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</si>
  <si>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</si>
  <si>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</si>
  <si>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</si>
  <si>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</si>
  <si>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</si>
  <si>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</si>
  <si>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</si>
  <si>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</si>
  <si>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</si>
  <si>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</si>
  <si>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</si>
  <si>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</si>
  <si>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</si>
  <si>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</si>
  <si>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</si>
  <si>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</si>
  <si>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</si>
  <si>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</si>
  <si>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</si>
  <si>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</si>
  <si>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</si>
  <si>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</si>
  <si>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</si>
  <si>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</si>
  <si>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</si>
  <si>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</si>
  <si>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</si>
  <si>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</si>
  <si>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</si>
  <si>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</si>
  <si>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</si>
  <si>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</si>
  <si>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</si>
  <si>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</si>
  <si>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</si>
  <si>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</si>
  <si>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</si>
  <si>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</si>
  <si>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</si>
  <si>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</si>
  <si>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</si>
  <si>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</si>
  <si>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</si>
  <si>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</si>
  <si>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</si>
  <si>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</si>
  <si>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</si>
  <si>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</si>
  <si>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</si>
  <si>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</si>
  <si>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</si>
  <si>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</si>
  <si>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</si>
  <si>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</si>
  <si>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</si>
  <si>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</si>
  <si>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</si>
  <si>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</si>
  <si>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</si>
  <si>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</si>
  <si>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</si>
  <si>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</si>
  <si>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</si>
  <si>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</si>
  <si>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</si>
  <si>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</si>
  <si>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</si>
  <si>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</si>
  <si>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</si>
  <si>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</si>
  <si>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</si>
  <si>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</si>
  <si>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</si>
  <si>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</si>
  <si>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</si>
  <si>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</si>
  <si>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</si>
  <si>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</si>
  <si>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</si>
  <si>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</si>
  <si>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</si>
  <si>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</si>
  <si>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</si>
  <si>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</si>
  <si>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</si>
  <si>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</si>
  <si>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</si>
  <si>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</si>
  <si>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</si>
  <si>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</si>
  <si>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</si>
  <si>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</si>
  <si>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</si>
  <si>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</si>
  <si>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</si>
  <si>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</si>
  <si>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</si>
  <si>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</si>
  <si>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</si>
  <si>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</si>
  <si>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</si>
  <si>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</si>
  <si>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</si>
  <si>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</si>
  <si>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</si>
  <si>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</si>
  <si>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</si>
  <si>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</si>
  <si>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</si>
  <si>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</si>
  <si>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</si>
  <si>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</si>
  <si>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</si>
  <si>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</si>
  <si>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</si>
  <si>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</si>
  <si>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</si>
  <si>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</si>
  <si>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</si>
  <si>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</si>
  <si>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</si>
  <si>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</si>
  <si>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</si>
  <si>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</si>
  <si>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</si>
  <si>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</si>
  <si>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</si>
  <si>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</si>
  <si>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</si>
  <si>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</si>
  <si>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</si>
  <si>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</si>
  <si>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</si>
  <si>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</si>
  <si>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</si>
  <si>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</si>
  <si>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</si>
  <si>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</si>
  <si>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</si>
  <si>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</si>
  <si>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</si>
  <si>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</si>
  <si>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</si>
  <si>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</si>
  <si>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</si>
  <si>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</si>
  <si>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</si>
  <si>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</si>
  <si>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</si>
  <si>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</si>
  <si>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</si>
  <si>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</si>
  <si>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</si>
  <si>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</si>
  <si>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</si>
  <si>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</si>
  <si>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</si>
  <si>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</si>
  <si>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</si>
  <si>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</si>
  <si>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</si>
  <si>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</si>
  <si>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</si>
  <si>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</si>
  <si>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</si>
  <si>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</si>
  <si>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</si>
  <si>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</si>
  <si>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</si>
  <si>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</si>
  <si>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</si>
  <si>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</si>
  <si>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</si>
  <si>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</si>
  <si>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</si>
  <si>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</si>
  <si>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</si>
  <si>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</si>
  <si>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</si>
  <si>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</si>
  <si>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</si>
  <si>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</si>
  <si>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</si>
  <si>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</si>
  <si>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</si>
  <si>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</si>
  <si>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</si>
  <si>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</si>
  <si>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</si>
  <si>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</si>
  <si>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</si>
  <si>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</si>
  <si>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</si>
  <si>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</si>
  <si>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</si>
  <si>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</si>
  <si>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</si>
  <si>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</si>
  <si>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</si>
  <si>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</si>
  <si>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</si>
  <si>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</si>
  <si>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</si>
  <si>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</si>
  <si>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</si>
  <si>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</si>
  <si>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</si>
  <si>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</si>
  <si>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</si>
  <si>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</si>
  <si>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</si>
  <si>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</si>
  <si>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</si>
  <si>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</si>
  <si>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</si>
  <si>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</si>
  <si>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</si>
  <si>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</si>
  <si>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</si>
  <si>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</si>
  <si>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</si>
  <si>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</si>
  <si>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</si>
  <si>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</si>
  <si>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</si>
  <si>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</si>
  <si>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</si>
  <si>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</si>
  <si>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</si>
  <si>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</si>
  <si>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</si>
  <si>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</si>
  <si>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</si>
  <si>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</si>
  <si>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</si>
  <si>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</si>
  <si>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</si>
  <si>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</si>
  <si>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</si>
  <si>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</si>
  <si>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</si>
  <si>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</si>
  <si>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</si>
  <si>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</si>
  <si>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</si>
  <si>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</si>
  <si>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</si>
  <si>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</si>
  <si>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</si>
  <si>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</si>
  <si>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</si>
  <si>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</si>
  <si>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</si>
  <si>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</si>
  <si>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</si>
  <si>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</si>
  <si>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</si>
  <si>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</si>
  <si>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</si>
  <si>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</si>
  <si>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</si>
  <si>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</si>
  <si>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</si>
  <si>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</si>
  <si>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</si>
  <si>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</si>
  <si>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</si>
  <si>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</si>
  <si>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</si>
  <si>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</si>
  <si>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</si>
  <si>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</si>
  <si>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</si>
  <si>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</si>
  <si>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</si>
  <si>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</si>
  <si>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</si>
  <si>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</si>
  <si>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</si>
  <si>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</si>
  <si>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</si>
  <si>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</si>
  <si>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</si>
  <si>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</si>
  <si>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</si>
  <si>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</si>
  <si>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</si>
  <si>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</si>
  <si>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</si>
  <si>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</si>
  <si>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</si>
  <si>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</si>
  <si>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</si>
  <si>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</si>
  <si>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</si>
  <si>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</si>
  <si>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</si>
  <si>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</si>
  <si>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</si>
  <si>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</si>
  <si>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</si>
  <si>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</si>
  <si>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</si>
  <si>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</si>
  <si>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</si>
  <si>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</si>
  <si>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</si>
  <si>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</si>
  <si>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</si>
  <si>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</si>
  <si>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</si>
  <si>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</si>
  <si>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</si>
  <si>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</si>
  <si>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</si>
  <si>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</si>
  <si>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</si>
  <si>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</si>
  <si>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</si>
  <si>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</si>
  <si>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</si>
  <si>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</si>
  <si>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</si>
  <si>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</si>
  <si>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</si>
  <si>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</si>
  <si>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</si>
  <si>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</si>
  <si>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</si>
  <si>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</si>
  <si>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</si>
  <si>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</si>
  <si>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</si>
  <si>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</si>
  <si>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</si>
  <si>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</si>
  <si>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</si>
  <si>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</si>
  <si>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</si>
  <si>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</si>
  <si>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</si>
  <si>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</si>
  <si>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</si>
  <si>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</si>
  <si>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</si>
  <si>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</si>
  <si>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</si>
  <si>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</si>
  <si>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</si>
  <si>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</si>
  <si>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</si>
  <si>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</si>
  <si>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</si>
  <si>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</si>
  <si>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</si>
  <si>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</si>
  <si>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</si>
  <si>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</si>
  <si>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</si>
  <si>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</si>
  <si>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</si>
  <si>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</si>
  <si>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</si>
  <si>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</si>
  <si>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</si>
  <si>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</si>
  <si>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</si>
  <si>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</si>
  <si>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</si>
  <si>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</si>
  <si>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</si>
  <si>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</si>
  <si>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</si>
  <si>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</si>
  <si>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</si>
  <si>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</si>
  <si>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</si>
  <si>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</si>
  <si>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</si>
  <si>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</si>
  <si>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</si>
  <si>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</si>
  <si>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</si>
  <si>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</si>
  <si>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</si>
  <si>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</si>
  <si>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</si>
  <si>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</si>
  <si>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</si>
  <si>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</si>
  <si>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</si>
  <si>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</si>
  <si>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</si>
  <si>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</si>
  <si>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</si>
  <si>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</si>
  <si>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</si>
  <si>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</si>
  <si>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</si>
  <si>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</si>
  <si>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</si>
  <si>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</si>
  <si>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</si>
  <si>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</si>
  <si>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</si>
  <si>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</si>
  <si>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</si>
  <si>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</si>
  <si>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</si>
  <si>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</si>
  <si>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</si>
  <si>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</si>
  <si>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</si>
  <si>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</si>
  <si>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</si>
  <si>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</si>
  <si>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</si>
  <si>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</si>
  <si>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</si>
  <si>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</si>
  <si>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</si>
  <si>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</si>
  <si>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</si>
  <si>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</si>
  <si>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</si>
  <si>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</si>
  <si>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</si>
  <si>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</si>
  <si>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</si>
  <si>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</si>
  <si>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</si>
  <si>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</si>
  <si>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</si>
  <si>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</si>
  <si>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</si>
  <si>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</si>
  <si>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</si>
  <si>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</si>
  <si>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</si>
  <si>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</si>
  <si>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</si>
  <si>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</si>
  <si>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</si>
  <si>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</si>
  <si>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</si>
  <si>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</si>
  <si>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</si>
  <si>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</si>
  <si>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</si>
  <si>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</si>
  <si>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</si>
  <si>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</si>
  <si>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</si>
  <si>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</si>
  <si>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</si>
  <si>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</si>
  <si>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</si>
  <si>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</si>
  <si>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</si>
  <si>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</si>
  <si>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</si>
  <si>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</si>
  <si>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</si>
  <si>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</si>
  <si>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</si>
  <si>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</si>
  <si>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</si>
  <si>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</si>
  <si>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</si>
  <si>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</si>
  <si>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</si>
  <si>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</si>
  <si>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</si>
  <si>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</si>
  <si>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</si>
  <si>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</si>
  <si>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</si>
  <si>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</si>
  <si>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</si>
  <si>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</si>
  <si>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</si>
  <si>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</si>
  <si>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</si>
  <si>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</si>
  <si>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</si>
  <si>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</si>
  <si>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</si>
  <si>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</si>
  <si>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</si>
  <si>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</si>
  <si>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</si>
  <si>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</si>
  <si>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</si>
  <si>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</si>
  <si>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</si>
  <si>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</si>
  <si>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</si>
  <si>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</si>
  <si>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</si>
  <si>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</si>
  <si>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</si>
  <si>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</si>
  <si>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</si>
  <si>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</si>
  <si>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</si>
  <si>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</si>
  <si>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</si>
  <si>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</si>
  <si>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</si>
  <si>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</si>
  <si>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</si>
  <si>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</si>
  <si>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</si>
  <si>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</si>
  <si>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</si>
  <si>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</si>
  <si>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</si>
  <si>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</si>
  <si>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</si>
  <si>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</si>
  <si>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</si>
  <si>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</si>
  <si>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</si>
  <si>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</si>
  <si>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</si>
  <si>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</si>
  <si>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</si>
  <si>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</si>
  <si>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</si>
  <si>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</si>
  <si>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</si>
  <si>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</si>
  <si>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</si>
  <si>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</si>
  <si>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</si>
  <si>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</si>
  <si>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</si>
  <si>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</si>
  <si>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</si>
  <si>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</si>
  <si>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</si>
  <si>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</si>
  <si>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</si>
  <si>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</si>
  <si>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</si>
  <si>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</si>
  <si>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</si>
  <si>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</si>
  <si>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</si>
  <si>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</si>
  <si>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</si>
  <si>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</si>
  <si>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</si>
  <si>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</si>
  <si>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</si>
  <si>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</si>
  <si>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</si>
  <si>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</si>
  <si>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</si>
  <si>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</si>
  <si>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</si>
  <si>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</si>
  <si>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</si>
  <si>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</si>
  <si>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</si>
  <si>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</si>
  <si>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</si>
  <si>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</si>
  <si>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</si>
  <si>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</si>
  <si>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</si>
  <si>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</si>
  <si>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</si>
  <si>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</si>
  <si>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</si>
  <si>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</si>
  <si>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</si>
  <si>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</si>
  <si>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</si>
  <si>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</si>
  <si>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</si>
  <si>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</si>
  <si>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</si>
  <si>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</si>
  <si>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</si>
  <si>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</si>
  <si>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</si>
  <si>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</si>
  <si>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</si>
  <si>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</si>
  <si>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</si>
  <si>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</si>
  <si>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</si>
  <si>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</si>
  <si>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</si>
  <si>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</si>
  <si>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</si>
  <si>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</si>
  <si>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</si>
  <si>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</si>
  <si>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</si>
  <si>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</si>
  <si>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</si>
  <si>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</si>
  <si>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</si>
  <si>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</si>
  <si>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</si>
  <si>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</si>
  <si>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</si>
  <si>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</si>
  <si>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</si>
  <si>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</si>
  <si>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</si>
  <si>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</si>
  <si>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</si>
  <si>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</si>
  <si>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</si>
  <si>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</si>
  <si>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</si>
  <si>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</si>
  <si>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</si>
  <si>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</si>
  <si>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</si>
  <si>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</si>
  <si>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</si>
  <si>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</si>
  <si>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</si>
  <si>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</si>
  <si>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</si>
  <si>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</si>
  <si>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</si>
  <si>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</si>
  <si>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</si>
  <si>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</si>
  <si>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</si>
  <si>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</si>
  <si>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</si>
  <si>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</si>
  <si>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</si>
  <si>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</si>
  <si>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</si>
  <si>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</si>
  <si>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</si>
  <si>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</si>
  <si>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</si>
  <si>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</si>
  <si>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</si>
  <si>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</si>
  <si>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</si>
  <si>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</si>
  <si>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</si>
  <si>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</si>
  <si>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</si>
  <si>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</si>
  <si>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</si>
  <si>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</si>
  <si>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</si>
  <si>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</si>
  <si>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</si>
  <si>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</si>
  <si>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</si>
  <si>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</si>
  <si>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</si>
  <si>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</si>
  <si>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</si>
  <si>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</si>
  <si>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</si>
  <si>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</si>
  <si>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</si>
  <si>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</si>
  <si>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</si>
  <si>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</si>
  <si>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</si>
  <si>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</si>
  <si>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</si>
  <si>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</si>
  <si>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</si>
  <si>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</si>
  <si>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</si>
  <si>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</si>
  <si>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</si>
  <si>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</si>
  <si>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</si>
  <si>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</si>
  <si>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</si>
  <si>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</si>
  <si>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</si>
  <si>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</si>
  <si>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</si>
  <si>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</si>
  <si>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</si>
  <si>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</si>
  <si>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</si>
  <si>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</si>
  <si>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</si>
  <si>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</si>
  <si>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</si>
  <si>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</si>
  <si>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</si>
  <si>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</si>
  <si>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</si>
  <si>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</si>
  <si>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</si>
  <si>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</si>
  <si>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</si>
  <si>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</si>
  <si>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</si>
  <si>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</si>
  <si>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</si>
  <si>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</si>
  <si>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</si>
  <si>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</si>
  <si>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</si>
  <si>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</si>
  <si>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</si>
  <si>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</si>
  <si>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</si>
  <si>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</si>
  <si>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</si>
  <si>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</si>
  <si>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</si>
  <si>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</si>
  <si>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</si>
  <si>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</si>
  <si>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</si>
  <si>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</si>
  <si>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</si>
  <si>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</si>
  <si>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</si>
  <si>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</si>
  <si>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</si>
  <si>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</si>
  <si>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</si>
  <si>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</si>
  <si>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</si>
  <si>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</si>
  <si>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</si>
  <si>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</si>
  <si>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</si>
  <si>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</si>
  <si>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</si>
  <si>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</si>
  <si>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</si>
  <si>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</si>
  <si>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</si>
  <si>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</si>
  <si>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</si>
  <si>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</si>
  <si>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</si>
  <si>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</si>
  <si>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</si>
  <si>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</si>
  <si>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</si>
  <si>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</si>
  <si>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</si>
  <si>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</si>
  <si>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</si>
  <si>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</si>
  <si>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</si>
  <si>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</si>
  <si>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</si>
  <si>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</si>
  <si>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</si>
  <si>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</si>
  <si>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</si>
  <si>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</si>
  <si>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</si>
  <si>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</si>
  <si>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</si>
  <si>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</si>
  <si>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</si>
  <si>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</si>
  <si>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</si>
  <si>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</si>
  <si>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</si>
  <si>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</si>
  <si>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</si>
  <si>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</si>
  <si>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</si>
  <si>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</si>
  <si>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</si>
  <si>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</si>
  <si>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</si>
  <si>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</si>
  <si>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</si>
  <si>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</si>
  <si>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</si>
  <si>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</si>
  <si>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</si>
  <si>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</si>
  <si>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</si>
  <si>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</si>
  <si>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</si>
  <si>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</si>
  <si>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</si>
  <si>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</si>
  <si>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</si>
  <si>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</si>
  <si>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</si>
  <si>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</si>
  <si>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</si>
  <si>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</si>
  <si>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</si>
  <si>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</si>
  <si>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</si>
  <si>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</si>
  <si>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</si>
  <si>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</si>
  <si>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</si>
  <si>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</si>
  <si>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</si>
  <si>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</si>
  <si>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</si>
  <si>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</si>
  <si>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</si>
  <si>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</si>
  <si>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</si>
  <si>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</si>
  <si>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</si>
  <si>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</si>
  <si>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</si>
  <si>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</si>
  <si>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</si>
  <si>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</si>
  <si>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</si>
  <si>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</si>
  <si>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</si>
  <si>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</si>
  <si>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</si>
  <si>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</si>
  <si>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</si>
  <si>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</si>
  <si>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</si>
  <si>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</si>
  <si>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</si>
  <si>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</si>
  <si>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</si>
  <si>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</si>
  <si>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</si>
  <si>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</si>
  <si>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</si>
  <si>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</si>
  <si>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</si>
  <si>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</si>
  <si>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</si>
  <si>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</si>
  <si>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</si>
  <si>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</si>
  <si>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</si>
  <si>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</si>
  <si>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</si>
  <si>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</si>
  <si>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</si>
  <si>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</si>
  <si>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</si>
  <si>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</si>
  <si>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</si>
  <si>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</si>
  <si>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</si>
  <si>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</si>
  <si>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</si>
  <si>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</si>
  <si>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</si>
  <si>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</si>
  <si>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</si>
  <si>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</si>
  <si>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</si>
  <si>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</si>
  <si>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</si>
  <si>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</si>
  <si>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</si>
  <si>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</si>
  <si>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</si>
  <si>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</si>
  <si>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</si>
  <si>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</si>
  <si>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</si>
  <si>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</si>
  <si>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</si>
  <si>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</si>
  <si>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</si>
  <si>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</si>
  <si>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</si>
  <si>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</si>
  <si>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</si>
  <si>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</si>
  <si>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</si>
  <si>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</si>
  <si>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</si>
  <si>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</si>
  <si>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</si>
  <si>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</si>
  <si>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</si>
  <si>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</si>
  <si>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</si>
  <si>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</si>
  <si>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</si>
  <si>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</si>
  <si>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</si>
  <si>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</si>
  <si>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</si>
  <si>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</si>
  <si>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</si>
  <si>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</si>
  <si>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</si>
  <si>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</si>
  <si>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</si>
  <si>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</si>
  <si>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</si>
  <si>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</si>
  <si>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</si>
  <si>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</si>
  <si>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</si>
  <si>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</si>
  <si>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</si>
  <si>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</si>
  <si>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</si>
  <si>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</si>
  <si>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</si>
  <si>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</si>
  <si>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</si>
  <si>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</si>
  <si>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</si>
  <si>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</si>
  <si>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</si>
  <si>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</si>
  <si>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</si>
  <si>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</si>
  <si>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</si>
  <si>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</si>
  <si>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</si>
  <si>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</si>
  <si>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</si>
  <si>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</si>
  <si>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</si>
  <si>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</si>
  <si>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</si>
  <si>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</si>
  <si>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</si>
  <si>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</si>
  <si>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</si>
  <si>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</si>
  <si>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</si>
  <si>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</si>
  <si>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</si>
  <si>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</si>
  <si>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</si>
  <si>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</si>
  <si>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</si>
  <si>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</si>
  <si>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</si>
  <si>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</si>
  <si>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</si>
  <si>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</si>
  <si>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</si>
  <si>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</si>
  <si>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</si>
  <si>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</si>
  <si>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</si>
  <si>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</si>
  <si>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</si>
  <si>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</si>
  <si>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</si>
  <si>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</si>
  <si>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</si>
  <si>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</si>
  <si>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</si>
  <si>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</si>
  <si>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</si>
  <si>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</si>
  <si>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</si>
  <si>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</si>
  <si>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</si>
  <si>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</si>
  <si>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</si>
  <si>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</si>
  <si>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</si>
  <si>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</si>
  <si>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</si>
  <si>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</si>
  <si>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</si>
  <si>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</si>
  <si>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</si>
  <si>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</si>
  <si>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</si>
  <si>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</si>
  <si>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</si>
  <si>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</si>
  <si>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</si>
  <si>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</si>
  <si>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</si>
  <si>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</si>
  <si>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</si>
  <si>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</si>
  <si>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</si>
  <si>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</si>
  <si>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</si>
  <si>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</si>
  <si>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</si>
  <si>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</si>
  <si>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</si>
  <si>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</si>
  <si>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</si>
  <si>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</si>
  <si>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</si>
  <si>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</si>
  <si>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</si>
  <si>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</si>
  <si>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</si>
  <si>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</si>
  <si>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</si>
  <si>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</si>
  <si>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</si>
  <si>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</si>
  <si>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</si>
  <si>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</si>
  <si>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</si>
  <si>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</si>
  <si>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</si>
  <si>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</si>
  <si>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</si>
  <si>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</si>
  <si>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</si>
  <si>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</si>
  <si>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</si>
  <si>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</si>
  <si>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</si>
  <si>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</si>
  <si>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</si>
  <si>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</si>
  <si>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</si>
  <si>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</si>
  <si>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</si>
  <si>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</si>
  <si>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</si>
  <si>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</si>
  <si>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</si>
  <si>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</si>
  <si>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</si>
  <si>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</si>
  <si>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</si>
  <si>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</si>
  <si>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</si>
  <si>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</si>
  <si>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</si>
  <si>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</si>
  <si>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</si>
  <si>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</si>
  <si>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</si>
  <si>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</si>
  <si>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</si>
  <si>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</si>
  <si>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</si>
  <si>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</si>
  <si>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</si>
  <si>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</si>
  <si>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</si>
  <si>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</si>
  <si>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</si>
  <si>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</si>
  <si>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</si>
  <si>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</si>
  <si>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</si>
  <si>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</si>
  <si>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</si>
  <si>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</si>
  <si>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</si>
  <si>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</si>
  <si>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</si>
  <si>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</si>
  <si>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</si>
  <si>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</si>
  <si>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</si>
  <si>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</si>
  <si>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</si>
  <si>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</si>
  <si>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</si>
  <si>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</si>
  <si>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</si>
  <si>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</si>
  <si>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</si>
  <si>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</si>
  <si>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</si>
  <si>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</si>
  <si>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</si>
  <si>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</si>
  <si>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</si>
  <si>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</si>
  <si>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</si>
  <si>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</si>
  <si>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</si>
  <si>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</si>
  <si>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</si>
  <si>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</si>
  <si>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</si>
  <si>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</si>
  <si>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</si>
  <si>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</si>
  <si>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</si>
  <si>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</si>
  <si>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</si>
  <si>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</si>
  <si>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</si>
  <si>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</si>
  <si>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</si>
  <si>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</si>
  <si>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</si>
  <si>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</si>
  <si>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</si>
  <si>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</si>
  <si>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</si>
  <si>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</si>
  <si>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</si>
  <si>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</si>
  <si>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</si>
  <si>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</si>
  <si>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</si>
  <si>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</si>
  <si>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</si>
  <si>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</si>
  <si>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</si>
  <si>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</si>
  <si>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</si>
  <si>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</si>
  <si>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</si>
  <si>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</si>
  <si>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</si>
  <si>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</si>
  <si>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</si>
  <si>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</si>
  <si>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</si>
  <si>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</si>
  <si>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</si>
  <si>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</si>
  <si>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</si>
  <si>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</si>
  <si>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</si>
  <si>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</si>
  <si>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</si>
  <si>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</si>
  <si>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</si>
  <si>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</si>
  <si>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</si>
  <si>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</si>
  <si>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</si>
  <si>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</si>
  <si>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</si>
  <si>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</si>
  <si>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</si>
  <si>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</si>
  <si>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</si>
  <si>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</si>
  <si>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</si>
  <si>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</si>
  <si>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</si>
  <si>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</si>
  <si>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</si>
  <si>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</si>
  <si>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</si>
  <si>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</si>
  <si>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</si>
  <si>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</si>
  <si>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</si>
  <si>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</si>
  <si>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</si>
  <si>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</si>
  <si>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</si>
  <si>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</si>
  <si>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</si>
  <si>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</si>
  <si>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</si>
  <si>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</si>
  <si>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</si>
  <si>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</si>
  <si>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</si>
  <si>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</si>
  <si>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</si>
  <si>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</si>
  <si>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</si>
  <si>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</si>
  <si>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</si>
  <si>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</si>
  <si>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</si>
  <si>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</si>
  <si>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</si>
  <si>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</si>
  <si>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</si>
  <si>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</si>
  <si>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</si>
  <si>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</si>
  <si>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</si>
  <si>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</si>
  <si>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</si>
  <si>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</si>
  <si>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</si>
  <si>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</si>
  <si>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</si>
  <si>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</si>
  <si>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</si>
  <si>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</si>
  <si>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</si>
  <si>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</si>
  <si>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</si>
  <si>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</si>
  <si>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</si>
  <si>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</si>
  <si>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</si>
  <si>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</si>
  <si>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</si>
  <si>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</si>
  <si>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</si>
  <si>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</si>
  <si>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</si>
  <si>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</si>
  <si>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</si>
  <si>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</si>
  <si>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</si>
  <si>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</si>
  <si>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</si>
  <si>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</si>
  <si>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</si>
  <si>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</si>
  <si>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</si>
  <si>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</si>
  <si>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</si>
  <si>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</si>
  <si>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</si>
  <si>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</si>
  <si>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</si>
  <si>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</si>
  <si>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</si>
  <si>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</si>
  <si>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</si>
  <si>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</si>
  <si>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</si>
  <si>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</si>
  <si>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</si>
  <si>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</si>
  <si>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</si>
  <si>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</si>
  <si>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</si>
  <si>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</si>
  <si>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</si>
  <si>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</si>
  <si>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</si>
  <si>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</si>
  <si>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</si>
  <si>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</si>
  <si>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</si>
  <si>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</si>
  <si>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</si>
  <si>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</si>
  <si>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</si>
  <si>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</si>
  <si>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</si>
  <si>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</si>
  <si>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</si>
  <si>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</si>
  <si>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</si>
  <si>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</si>
  <si>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</si>
  <si>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</si>
  <si>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</si>
  <si>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</si>
  <si>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</si>
  <si>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</si>
  <si>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</si>
  <si>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</si>
  <si>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</si>
  <si>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</si>
  <si>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</si>
  <si>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</si>
  <si>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</si>
  <si>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</si>
  <si>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</si>
  <si>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</si>
  <si>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</si>
  <si>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</si>
  <si>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</si>
  <si>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</si>
  <si>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</si>
  <si>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</si>
  <si>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</si>
  <si>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</si>
  <si>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</si>
  <si>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</si>
  <si>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</si>
  <si>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</si>
  <si>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</si>
  <si>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</si>
  <si>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</si>
  <si>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</si>
  <si>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</si>
  <si>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</si>
  <si>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</si>
  <si>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</si>
  <si>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</si>
  <si>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</si>
  <si>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</si>
  <si>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</si>
  <si>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</si>
  <si>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</si>
  <si>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</si>
  <si>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</si>
  <si>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</si>
  <si>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</si>
  <si>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</si>
  <si>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</si>
  <si>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</si>
  <si>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</si>
  <si>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</si>
  <si>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</si>
  <si>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</si>
  <si>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</si>
  <si>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</si>
  <si>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</si>
  <si>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</si>
  <si>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</si>
  <si>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</si>
  <si>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</si>
  <si>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</si>
  <si>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</si>
  <si>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</si>
  <si>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</si>
  <si>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</si>
  <si>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</si>
  <si>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</si>
  <si>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</si>
  <si>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</si>
  <si>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</si>
  <si>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</si>
  <si>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</si>
  <si>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</si>
  <si>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</si>
  <si>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</si>
  <si>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</si>
  <si>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</si>
  <si>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</si>
  <si>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</si>
  <si>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</si>
  <si>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</si>
  <si>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</si>
  <si>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</si>
  <si>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</si>
  <si>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</si>
  <si>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</si>
  <si>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</si>
  <si>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</si>
  <si>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</si>
  <si>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</si>
  <si>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</si>
  <si>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</si>
  <si>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</si>
  <si>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</si>
  <si>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</si>
  <si>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</si>
  <si>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</si>
  <si>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</si>
  <si>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</si>
  <si>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</si>
  <si>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</si>
  <si>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</si>
  <si>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</si>
  <si>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</si>
  <si>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</si>
  <si>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</si>
  <si>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</si>
  <si>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</si>
  <si>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</si>
  <si>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</si>
  <si>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</si>
  <si>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</si>
  <si>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</si>
  <si>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</si>
  <si>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</si>
  <si>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</si>
  <si>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</si>
  <si>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</si>
  <si>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</si>
  <si>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</si>
  <si>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</si>
  <si>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</si>
  <si>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</si>
  <si>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</si>
  <si>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</si>
  <si>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</si>
  <si>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</si>
  <si>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</si>
  <si>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</si>
  <si>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</si>
  <si>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</si>
  <si>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</si>
  <si>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</si>
  <si>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</si>
  <si>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</si>
  <si>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</si>
  <si>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</si>
  <si>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</si>
  <si>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</si>
  <si>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</si>
  <si>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</si>
  <si>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</si>
  <si>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</si>
  <si>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</si>
  <si>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</si>
  <si>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</si>
  <si>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</si>
  <si>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</si>
  <si>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</si>
  <si>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</si>
  <si>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</si>
  <si>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</si>
  <si>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</si>
  <si>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</si>
  <si>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</si>
  <si>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</si>
  <si>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</si>
  <si>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</si>
  <si>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</si>
  <si>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</si>
  <si>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</si>
  <si>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</si>
  <si>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</si>
  <si>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</si>
  <si>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</si>
  <si>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</si>
  <si>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</si>
  <si>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</si>
  <si>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</si>
  <si>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</si>
  <si>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</si>
  <si>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</si>
  <si>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</si>
  <si>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</si>
  <si>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</si>
  <si>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</si>
  <si>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</si>
  <si>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</si>
  <si>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</si>
  <si>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</si>
  <si>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</si>
  <si>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</si>
  <si>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</si>
  <si>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</si>
  <si>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</si>
  <si>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</si>
  <si>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</si>
  <si>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</si>
  <si>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</si>
  <si>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</si>
  <si>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</si>
  <si>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</si>
  <si>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</si>
  <si>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</si>
  <si>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</si>
  <si>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</si>
  <si>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</si>
  <si>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</si>
  <si>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</si>
  <si>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</si>
  <si>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</si>
  <si>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</si>
  <si>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</si>
  <si>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</si>
  <si>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</si>
  <si>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</si>
  <si>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</si>
  <si>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</si>
  <si>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</si>
  <si>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</si>
  <si>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</si>
  <si>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</si>
  <si>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</si>
  <si>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</si>
  <si>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</si>
  <si>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</si>
  <si>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</si>
  <si>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</si>
  <si>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</si>
  <si>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</si>
  <si>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</si>
  <si>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</si>
  <si>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</si>
  <si>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</si>
  <si>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</si>
  <si>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</si>
  <si>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</si>
  <si>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</si>
  <si>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</si>
  <si>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</si>
  <si>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</si>
  <si>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</si>
  <si>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</si>
  <si>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</si>
  <si>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</si>
  <si>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</si>
  <si>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</si>
  <si>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</si>
  <si>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</si>
  <si>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</si>
  <si>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</si>
  <si>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</si>
  <si>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</si>
  <si>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</si>
  <si>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</si>
  <si>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</si>
  <si>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</si>
  <si>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</si>
  <si>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</si>
  <si>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</si>
  <si>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</si>
  <si>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</si>
  <si>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</si>
  <si>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</si>
  <si>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</si>
  <si>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</si>
  <si>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</si>
  <si>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</si>
  <si>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</si>
  <si>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</si>
  <si>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</si>
  <si>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</si>
  <si>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</si>
  <si>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</si>
  <si>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</si>
  <si>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</si>
  <si>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</si>
  <si>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</si>
  <si>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</si>
  <si>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</si>
  <si>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</si>
  <si>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</si>
  <si>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</si>
  <si>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</si>
  <si>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</si>
  <si>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</si>
  <si>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</si>
  <si>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</si>
  <si>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</si>
  <si>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</si>
  <si>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</si>
  <si>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</si>
  <si>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</si>
  <si>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</si>
  <si>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</si>
  <si>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</si>
  <si>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</si>
  <si>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</si>
  <si>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</si>
  <si>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</si>
  <si>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</si>
  <si>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</si>
  <si>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</si>
  <si>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</si>
  <si>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</si>
  <si>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</si>
  <si>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</si>
  <si>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</si>
  <si>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</si>
  <si>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</si>
  <si>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</si>
  <si>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</si>
  <si>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</si>
  <si>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</si>
  <si>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</si>
  <si>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</si>
  <si>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</si>
  <si>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</si>
  <si>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</si>
  <si>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</si>
  <si>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</si>
  <si>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</si>
  <si>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</si>
  <si>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</si>
  <si>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</si>
  <si>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</si>
  <si>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</si>
  <si>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</si>
  <si>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</si>
  <si>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</si>
  <si>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</si>
  <si>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</si>
  <si>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</si>
  <si>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</si>
  <si>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</si>
  <si>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</si>
  <si>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</si>
  <si>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</si>
  <si>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</si>
  <si>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</si>
  <si>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</si>
  <si>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</si>
  <si>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</si>
  <si>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</si>
  <si>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</si>
  <si>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</si>
  <si>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</si>
  <si>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</si>
  <si>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</si>
  <si>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</si>
  <si>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</si>
  <si>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</si>
  <si>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</si>
  <si>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</si>
  <si>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</si>
  <si>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</si>
  <si>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</si>
  <si>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</si>
  <si>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</si>
  <si>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</si>
  <si>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</si>
  <si>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</si>
  <si>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</si>
  <si>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</si>
  <si>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</si>
  <si>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</si>
  <si>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</si>
  <si>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</si>
  <si>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</si>
  <si>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</si>
  <si>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</si>
  <si>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</si>
  <si>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</si>
  <si>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</si>
  <si>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</si>
  <si>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</si>
  <si>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</si>
  <si>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</si>
  <si>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</si>
  <si>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</si>
  <si>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</si>
  <si>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</si>
  <si>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</si>
  <si>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</si>
  <si>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</si>
  <si>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</si>
  <si>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</si>
  <si>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</si>
  <si>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</si>
  <si>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</si>
  <si>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</si>
  <si>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</si>
  <si>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</si>
  <si>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</si>
  <si>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</si>
  <si>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</si>
  <si>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</si>
  <si>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</si>
  <si>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</si>
  <si>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</si>
  <si>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</si>
  <si>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</si>
  <si>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</si>
  <si>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</si>
  <si>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</si>
  <si>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</si>
  <si>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</si>
  <si>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</si>
  <si>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</si>
  <si>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</si>
  <si>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</si>
  <si>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</si>
  <si>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</si>
  <si>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</si>
  <si>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</si>
  <si>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</si>
  <si>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</si>
  <si>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</si>
  <si>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</si>
  <si>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</si>
  <si>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</si>
  <si>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</si>
  <si>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</si>
  <si>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</si>
  <si>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</si>
  <si>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</si>
  <si>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</si>
  <si>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</si>
  <si>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</si>
  <si>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</si>
  <si>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</si>
  <si>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</si>
  <si>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</si>
  <si>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</si>
  <si>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</si>
  <si>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</si>
  <si>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</si>
  <si>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</si>
  <si>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</si>
  <si>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</si>
  <si>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</si>
  <si>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</si>
  <si>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</si>
  <si>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</si>
  <si>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</si>
  <si>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</si>
  <si>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</si>
  <si>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</si>
  <si>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</si>
  <si>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</si>
  <si>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</si>
  <si>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</si>
  <si>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</si>
  <si>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</si>
  <si>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</si>
  <si>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</si>
  <si>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</si>
  <si>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</si>
  <si>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</si>
  <si>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</si>
  <si>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</si>
  <si>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</si>
  <si>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</si>
  <si>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</si>
  <si>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</si>
  <si>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</si>
  <si>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</si>
  <si>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</si>
  <si>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</si>
  <si>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</si>
  <si>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</si>
  <si>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</si>
  <si>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</si>
  <si>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</si>
  <si>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</si>
  <si>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</si>
  <si>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</si>
  <si>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</si>
  <si>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</si>
  <si>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</si>
  <si>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</si>
  <si>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</si>
  <si>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</si>
  <si>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</si>
  <si>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</si>
  <si>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</si>
  <si>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</si>
  <si>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</si>
  <si>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</si>
  <si>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</si>
  <si>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</si>
  <si>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</si>
  <si>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</si>
  <si>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</si>
  <si>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</si>
  <si>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</si>
  <si>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</si>
  <si>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</si>
  <si>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</si>
  <si>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</si>
  <si>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</si>
  <si>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</si>
  <si>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</si>
  <si>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</si>
  <si>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</si>
  <si>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</si>
  <si>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</si>
  <si>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</si>
  <si>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</si>
  <si>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</si>
  <si>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</si>
  <si>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</si>
  <si>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</si>
  <si>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</si>
  <si>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</si>
  <si>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</si>
  <si>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</si>
  <si>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</si>
  <si>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</si>
  <si>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</si>
  <si>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</si>
  <si>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</si>
  <si>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</si>
  <si>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</si>
  <si>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</si>
  <si>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</si>
  <si>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</si>
  <si>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</si>
  <si>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</si>
  <si>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</si>
  <si>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</si>
  <si>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</si>
  <si>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</si>
  <si>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</si>
  <si>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</si>
  <si>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</si>
  <si>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</si>
  <si>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</si>
  <si>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</si>
  <si>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</si>
  <si>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</si>
  <si>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</si>
  <si>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</si>
  <si>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</si>
  <si>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</si>
  <si>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</si>
  <si>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</si>
  <si>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</si>
  <si>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</si>
  <si>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</si>
  <si>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</si>
  <si>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</si>
  <si>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</si>
  <si>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</si>
  <si>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</si>
  <si>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</si>
  <si>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</si>
  <si>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</si>
  <si>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</si>
  <si>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</si>
  <si>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</si>
  <si>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</si>
  <si>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</si>
  <si>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</si>
  <si>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</si>
  <si>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</si>
  <si>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</si>
  <si>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</si>
  <si>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</si>
  <si>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</si>
  <si>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</si>
  <si>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</si>
  <si>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</si>
  <si>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</si>
  <si>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</si>
  <si>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</si>
  <si>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</si>
  <si>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</si>
  <si>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</si>
  <si>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</si>
  <si>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</si>
  <si>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</si>
  <si>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</si>
  <si>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</si>
  <si>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</si>
  <si>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</si>
  <si>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</si>
  <si>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</si>
  <si>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</si>
  <si>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</si>
  <si>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</si>
  <si>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</si>
  <si>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</si>
  <si>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</si>
  <si>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</si>
  <si>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</si>
  <si>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</si>
  <si>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</si>
  <si>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</si>
  <si>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</si>
  <si>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</si>
  <si>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</si>
  <si>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</si>
  <si>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</si>
  <si>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</si>
  <si>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</si>
  <si>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</si>
  <si>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</si>
  <si>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</si>
  <si>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</si>
  <si>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</si>
  <si>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</si>
  <si>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</si>
  <si>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</si>
  <si>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</si>
  <si>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</si>
  <si>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</si>
  <si>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</si>
  <si>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</si>
  <si>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</si>
  <si>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</si>
  <si>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</si>
  <si>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</si>
  <si>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</si>
  <si>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</si>
  <si>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</si>
  <si>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</si>
  <si>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</si>
  <si>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</si>
  <si>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</si>
  <si>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</si>
  <si>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</si>
  <si>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</si>
  <si>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</si>
  <si>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</si>
  <si>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</si>
  <si>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</si>
  <si>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</si>
  <si>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</si>
  <si>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</si>
  <si>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</si>
  <si>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</si>
  <si>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</si>
  <si>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</si>
  <si>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</si>
  <si>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</si>
  <si>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</si>
  <si>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</si>
  <si>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</si>
  <si>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</si>
  <si>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</si>
  <si>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</si>
  <si>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</si>
  <si>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</si>
  <si>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</si>
  <si>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</si>
  <si>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</si>
  <si>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</si>
  <si>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</si>
  <si>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</si>
  <si>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</si>
  <si>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</si>
  <si>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</si>
  <si>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</si>
  <si>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</si>
  <si>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</si>
  <si>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</si>
  <si>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</si>
  <si>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</si>
  <si>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</si>
  <si>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</si>
  <si>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</si>
  <si>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</si>
  <si>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</si>
  <si>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</si>
  <si>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</si>
  <si>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</si>
  <si>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</si>
  <si>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</si>
  <si>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</si>
  <si>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</si>
  <si>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</si>
  <si>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</si>
  <si>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</si>
  <si>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</si>
  <si>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</si>
  <si>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</si>
  <si>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</si>
  <si>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</si>
  <si>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</si>
  <si>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</si>
  <si>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</si>
  <si>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</si>
  <si>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</si>
  <si>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</si>
  <si>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</si>
  <si>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</si>
  <si>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</si>
  <si>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</si>
  <si>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</si>
  <si>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</si>
  <si>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</si>
  <si>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</si>
  <si>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</si>
  <si>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</si>
  <si>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</si>
  <si>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</si>
  <si>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</si>
  <si>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</si>
  <si>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</si>
  <si>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</si>
  <si>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</si>
  <si>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</si>
  <si>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</si>
  <si>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</si>
  <si>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</si>
  <si>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</si>
  <si>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</si>
  <si>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</si>
  <si>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</si>
  <si>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</si>
  <si>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</si>
  <si>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</si>
  <si>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</si>
  <si>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</si>
  <si>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</si>
  <si>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</si>
  <si>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</si>
  <si>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</si>
  <si>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</si>
  <si>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</si>
  <si>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</si>
  <si>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</si>
  <si>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</si>
  <si>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</si>
  <si>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</si>
  <si>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</si>
  <si>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</si>
  <si>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</si>
  <si>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</si>
  <si>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</si>
  <si>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</si>
  <si>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</si>
  <si>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</si>
  <si>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</si>
  <si>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</si>
  <si>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</si>
  <si>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</si>
  <si>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</si>
  <si>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</si>
  <si>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</si>
  <si>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</si>
  <si>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</si>
  <si>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</si>
  <si>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</si>
  <si>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</si>
  <si>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</si>
  <si>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</si>
  <si>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</si>
  <si>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</si>
  <si>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</si>
  <si>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</si>
  <si>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</si>
  <si>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</si>
  <si>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</si>
  <si>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</si>
  <si>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</si>
  <si>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</si>
  <si>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</si>
  <si>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</si>
  <si>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</si>
  <si>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</si>
  <si>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</si>
  <si>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</si>
  <si>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</si>
  <si>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</si>
  <si>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</si>
  <si>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</si>
  <si>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</si>
  <si>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</si>
  <si>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</si>
  <si>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</si>
  <si>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</si>
  <si>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</si>
  <si>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</si>
  <si>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</si>
  <si>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</si>
  <si>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</si>
  <si>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</si>
  <si>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</si>
  <si>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</si>
  <si>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</si>
  <si>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</si>
  <si>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</si>
  <si>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</si>
  <si>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</si>
  <si>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</si>
  <si>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</si>
  <si>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</si>
  <si>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</si>
  <si>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</si>
  <si>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</si>
  <si>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</si>
  <si>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</si>
  <si>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</si>
  <si>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</si>
  <si>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</si>
  <si>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</si>
  <si>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</si>
  <si>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</si>
  <si>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</si>
  <si>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</si>
  <si>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</si>
  <si>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</si>
  <si>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</si>
  <si>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</si>
  <si>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</si>
  <si>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</si>
  <si>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</si>
  <si>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</si>
  <si>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</si>
  <si>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</si>
  <si>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</si>
  <si>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</si>
  <si>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</si>
  <si>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</si>
  <si>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</si>
  <si>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</si>
  <si>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</si>
  <si>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</si>
  <si>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</si>
  <si>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</si>
  <si>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</si>
  <si>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</si>
  <si>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</si>
  <si>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</si>
  <si>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</si>
  <si>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</si>
  <si>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</si>
  <si>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</si>
  <si>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</si>
  <si>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</si>
  <si>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</si>
  <si>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</si>
  <si>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</si>
  <si>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</si>
  <si>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</si>
  <si>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</si>
  <si>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</si>
  <si>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</si>
  <si>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</si>
  <si>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</si>
  <si>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</si>
  <si>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</si>
  <si>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</si>
  <si>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</si>
  <si>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</si>
  <si>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</si>
  <si>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</si>
  <si>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</si>
  <si>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</si>
  <si>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</si>
  <si>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</si>
  <si>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</si>
  <si>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</si>
  <si>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</si>
  <si>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</si>
  <si>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</si>
  <si>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</si>
  <si>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</si>
  <si>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</si>
  <si>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</si>
  <si>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</si>
  <si>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</si>
  <si>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</si>
  <si>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</si>
  <si>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</si>
  <si>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</si>
  <si>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</si>
  <si>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</si>
  <si>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</si>
  <si>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</si>
  <si>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</si>
  <si>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</si>
  <si>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</si>
  <si>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</si>
  <si>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</si>
  <si>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</si>
  <si>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</si>
  <si>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</si>
  <si>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</si>
  <si>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</si>
  <si>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</si>
  <si>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</si>
  <si>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</si>
  <si>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</si>
  <si>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</si>
  <si>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</si>
  <si>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</si>
  <si>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</si>
  <si>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</si>
  <si>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</si>
  <si>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</si>
  <si>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</si>
  <si>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</si>
  <si>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</si>
  <si>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</si>
  <si>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</si>
  <si>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</si>
  <si>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</si>
  <si>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</si>
  <si>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</si>
  <si>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</si>
  <si>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</si>
  <si>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</si>
  <si>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</si>
  <si>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</si>
  <si>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</si>
  <si>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</si>
  <si>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</si>
  <si>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</si>
  <si>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</si>
  <si>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</si>
  <si>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</si>
  <si>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</si>
  <si>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</si>
  <si>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</si>
  <si>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</si>
  <si>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</si>
  <si>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</si>
  <si>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</si>
  <si>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</si>
  <si>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</si>
  <si>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</si>
  <si>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</si>
  <si>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</si>
  <si>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</si>
  <si>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</si>
  <si>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</si>
  <si>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</si>
  <si>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</si>
  <si>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</si>
  <si>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</si>
  <si>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</si>
  <si>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</si>
  <si>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</si>
  <si>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</si>
  <si>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</si>
  <si>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</si>
  <si>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</si>
  <si>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</si>
  <si>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</si>
  <si>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</si>
  <si>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</si>
  <si>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</si>
  <si>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</si>
  <si>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</si>
  <si>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</si>
  <si>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</si>
  <si>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</si>
  <si>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</si>
  <si>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</si>
  <si>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</si>
  <si>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</si>
  <si>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</si>
  <si>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</si>
  <si>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</si>
  <si>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</si>
  <si>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</si>
  <si>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</si>
  <si>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</si>
  <si>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</si>
  <si>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</si>
  <si>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</si>
  <si>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</si>
  <si>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</si>
  <si>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</si>
  <si>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</si>
  <si>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</si>
  <si>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</si>
  <si>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</si>
  <si>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</si>
  <si>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</si>
  <si>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</si>
  <si>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</si>
  <si>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</si>
  <si>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</si>
  <si>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</si>
  <si>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</si>
  <si>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</si>
  <si>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</si>
  <si>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</si>
  <si>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</si>
  <si>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</si>
  <si>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</si>
  <si>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</si>
  <si>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</si>
  <si>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</si>
  <si>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</si>
  <si>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</si>
  <si>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</si>
  <si>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</si>
  <si>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</si>
  <si>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</si>
  <si>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</si>
  <si>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</si>
  <si>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</si>
  <si>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</si>
  <si>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</si>
  <si>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</si>
  <si>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</si>
  <si>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</si>
  <si>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</si>
  <si>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</si>
  <si>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</si>
  <si>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</si>
  <si>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</si>
  <si>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</si>
  <si>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</si>
  <si>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</si>
  <si>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</si>
  <si>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</si>
  <si>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</si>
  <si>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</si>
  <si>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</si>
  <si>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</si>
  <si>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</si>
  <si>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</si>
  <si>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</si>
  <si>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</si>
  <si>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</si>
  <si>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</si>
  <si>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</si>
  <si>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</si>
  <si>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</si>
  <si>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</si>
  <si>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</si>
  <si>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</si>
  <si>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</si>
  <si>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</si>
  <si>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</si>
  <si>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</si>
  <si>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</si>
  <si>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</si>
  <si>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</si>
  <si>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</si>
  <si>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</si>
  <si>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</si>
  <si>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</si>
  <si>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</si>
  <si>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</si>
  <si>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</si>
  <si>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</si>
  <si>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</si>
  <si>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</si>
  <si>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</si>
  <si>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</si>
  <si>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</si>
  <si>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</si>
  <si>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</si>
  <si>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</si>
  <si>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</si>
  <si>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</si>
  <si>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</si>
  <si>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</si>
  <si>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</si>
  <si>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</si>
  <si>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</si>
  <si>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</si>
  <si>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</si>
  <si>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</si>
  <si>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</si>
  <si>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</si>
  <si>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</si>
  <si>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</si>
  <si>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</si>
  <si>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</si>
  <si>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</si>
  <si>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</si>
  <si>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</si>
  <si>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</si>
  <si>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</si>
  <si>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</si>
  <si>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</si>
  <si>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</si>
  <si>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</si>
  <si>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</si>
  <si>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</si>
  <si>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</si>
  <si>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</si>
  <si>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</si>
  <si>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</si>
  <si>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</si>
  <si>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</si>
  <si>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</si>
  <si>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</si>
  <si>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</si>
  <si>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</si>
  <si>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</si>
  <si>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</si>
  <si>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</si>
  <si>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</si>
  <si>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</si>
  <si>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</si>
  <si>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</si>
  <si>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</si>
  <si>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</si>
  <si>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</si>
  <si>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</si>
  <si>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</si>
  <si>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</si>
  <si>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</si>
  <si>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</si>
  <si>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</si>
  <si>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</si>
  <si>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</si>
  <si>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</si>
  <si>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</si>
  <si>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</si>
  <si>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</si>
  <si>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</si>
  <si>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</si>
  <si>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</si>
  <si>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</si>
  <si>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</si>
  <si>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</si>
  <si>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</si>
  <si>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</si>
  <si>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</si>
  <si>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</si>
  <si>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</si>
  <si>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</si>
  <si>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</si>
  <si>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</si>
  <si>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</si>
  <si>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</si>
  <si>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</si>
  <si>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</si>
  <si>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</si>
  <si>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</si>
  <si>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</si>
  <si>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</si>
  <si>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</si>
  <si>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</si>
  <si>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</si>
  <si>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</si>
  <si>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</si>
  <si>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</si>
  <si>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</si>
  <si>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</si>
  <si>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</si>
  <si>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</si>
  <si>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</si>
  <si>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</si>
  <si>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</si>
  <si>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</si>
  <si>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</si>
  <si>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</si>
  <si>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</si>
  <si>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</si>
  <si>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</si>
  <si>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</si>
  <si>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</si>
  <si>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</si>
  <si>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</si>
  <si>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</si>
  <si>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</si>
  <si>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</si>
  <si>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</si>
  <si>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</si>
  <si>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</si>
  <si>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</si>
  <si>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</si>
  <si>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</si>
  <si>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</si>
  <si>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</si>
  <si>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</si>
  <si>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</si>
  <si>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</si>
  <si>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</si>
  <si>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</si>
  <si>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</si>
  <si>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</si>
  <si>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</si>
  <si>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</si>
  <si>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</si>
  <si>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</si>
  <si>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</si>
  <si>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</si>
  <si>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</si>
  <si>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</si>
  <si>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</si>
  <si>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</si>
  <si>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</si>
  <si>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</si>
  <si>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</si>
  <si>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</si>
  <si>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</si>
  <si>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</si>
  <si>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</si>
  <si>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</si>
  <si>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</si>
  <si>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</si>
  <si>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</si>
  <si>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</si>
  <si>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</si>
  <si>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</si>
  <si>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</si>
  <si>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</si>
  <si>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</si>
  <si>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</si>
  <si>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</si>
  <si>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</si>
  <si>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</si>
  <si>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</si>
  <si>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</si>
  <si>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</si>
  <si>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</si>
  <si>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</si>
  <si>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</si>
  <si>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</si>
  <si>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</si>
  <si>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</si>
  <si>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</si>
  <si>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</si>
  <si>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</si>
  <si>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</si>
  <si>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</si>
  <si>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</si>
  <si>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</si>
  <si>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</si>
  <si>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</si>
  <si>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</si>
  <si>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</si>
  <si>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</si>
  <si>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</si>
  <si>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</si>
  <si>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</si>
  <si>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</si>
  <si>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</si>
  <si>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</si>
  <si>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</si>
  <si>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</si>
  <si>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</si>
  <si>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</si>
  <si>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</si>
  <si>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</si>
  <si>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</si>
  <si>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</si>
  <si>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</si>
  <si>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</si>
  <si>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</si>
  <si>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</si>
  <si>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</si>
  <si>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</si>
  <si>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</si>
  <si>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</si>
  <si>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</si>
  <si>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</si>
  <si>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</si>
  <si>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</si>
  <si>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</si>
  <si>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</si>
  <si>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</si>
  <si>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</si>
  <si>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</si>
  <si>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</si>
  <si>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</si>
  <si>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</si>
  <si>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</si>
  <si>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</si>
  <si>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</si>
  <si>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</si>
  <si>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</si>
  <si>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</si>
  <si>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</si>
  <si>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</si>
  <si>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</si>
  <si>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</si>
  <si>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</si>
  <si>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</si>
  <si>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</si>
  <si>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</si>
  <si>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</si>
  <si>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</si>
  <si>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</si>
  <si>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</si>
  <si>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</si>
  <si>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</si>
  <si>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</si>
  <si>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</si>
  <si>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</si>
  <si>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</si>
  <si>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</si>
  <si>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</si>
  <si>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</si>
  <si>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</si>
  <si>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</si>
  <si>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</si>
  <si>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</si>
  <si>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</si>
  <si>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</si>
  <si>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</si>
  <si>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</si>
  <si>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</si>
  <si>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</si>
  <si>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</si>
  <si>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</si>
  <si>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</si>
  <si>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</si>
  <si>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</si>
  <si>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</si>
  <si>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</si>
  <si>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</si>
  <si>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</si>
  <si>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</si>
  <si>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</si>
  <si>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</si>
  <si>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</si>
  <si>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</si>
  <si>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</si>
  <si>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</si>
  <si>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</si>
  <si>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</si>
  <si>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</si>
  <si>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</si>
  <si>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</si>
  <si>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</si>
  <si>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</si>
  <si>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</si>
  <si>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</si>
  <si>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</si>
  <si>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</si>
  <si>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</si>
  <si>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</si>
  <si>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</si>
  <si>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</si>
  <si>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</si>
  <si>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</si>
  <si>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</si>
  <si>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</si>
  <si>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</si>
  <si>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</si>
  <si>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</si>
  <si>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</si>
  <si>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</si>
  <si>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</si>
  <si>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</si>
  <si>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</si>
  <si>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</si>
  <si>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</si>
  <si>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</si>
  <si>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</si>
  <si>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</si>
  <si>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</si>
  <si>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</si>
  <si>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</si>
  <si>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</si>
  <si>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</si>
  <si>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</si>
  <si>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</si>
  <si>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</si>
  <si>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</si>
  <si>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</si>
  <si>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</si>
  <si>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</si>
  <si>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</si>
  <si>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</si>
  <si>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</si>
  <si>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</si>
  <si>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</si>
  <si>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</si>
  <si>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</si>
  <si>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</si>
  <si>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</si>
  <si>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</si>
  <si>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</si>
  <si>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</si>
  <si>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</si>
  <si>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</si>
  <si>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</si>
  <si>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</si>
  <si>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</si>
  <si>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</si>
  <si>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</si>
  <si>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</si>
  <si>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</si>
  <si>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</si>
  <si>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</si>
  <si>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</si>
  <si>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</si>
  <si>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</si>
  <si>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</si>
  <si>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</si>
  <si>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</si>
  <si>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</si>
  <si>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</si>
  <si>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</si>
  <si>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</si>
  <si>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</si>
  <si>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</si>
  <si>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</si>
  <si>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</si>
  <si>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</si>
  <si>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</si>
  <si>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</si>
  <si>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</si>
  <si>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</si>
  <si>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</si>
  <si>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</si>
  <si>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</si>
  <si>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</si>
  <si>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</si>
  <si>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</si>
  <si>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</si>
  <si>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</si>
  <si>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</si>
  <si>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</si>
  <si>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</si>
  <si>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</si>
  <si>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</si>
  <si>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</si>
  <si>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</si>
  <si>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</si>
  <si>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</si>
  <si>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</si>
  <si>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</si>
  <si>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</si>
  <si>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</si>
  <si>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</si>
  <si>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</si>
  <si>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</si>
  <si>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</si>
  <si>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</si>
  <si>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</si>
  <si>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</si>
  <si>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</si>
  <si>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</si>
  <si>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</si>
  <si>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</si>
  <si>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</si>
  <si>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</si>
  <si>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</si>
  <si>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</si>
  <si>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</si>
  <si>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</si>
  <si>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</si>
  <si>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</si>
  <si>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</si>
  <si>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</si>
  <si>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</si>
  <si>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</si>
  <si>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</si>
  <si>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</si>
  <si>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</si>
  <si>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</si>
  <si>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</si>
  <si>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</si>
  <si>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</si>
  <si>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</si>
  <si>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</si>
  <si>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</si>
  <si>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</si>
  <si>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</si>
  <si>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</si>
  <si>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</si>
  <si>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</si>
  <si>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</si>
  <si>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</si>
  <si>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</si>
  <si>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</si>
  <si>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</si>
  <si>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</si>
  <si>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</si>
  <si>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</si>
  <si>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</si>
  <si>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</si>
  <si>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</si>
  <si>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</si>
  <si>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</si>
  <si>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</si>
  <si>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</si>
  <si>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</si>
  <si>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</si>
  <si>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</si>
  <si>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</si>
  <si>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</si>
  <si>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</si>
  <si>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</si>
  <si>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</si>
  <si>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</si>
  <si>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</si>
  <si>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</si>
  <si>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</si>
  <si>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</si>
  <si>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</si>
  <si>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</si>
  <si>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</si>
  <si>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</si>
  <si>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</si>
  <si>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</si>
  <si>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</si>
  <si>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</si>
  <si>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</si>
  <si>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</si>
  <si>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</si>
  <si>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</si>
  <si>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</si>
  <si>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</si>
  <si>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</si>
  <si>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</si>
  <si>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</si>
  <si>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</si>
  <si>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</si>
  <si>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</si>
  <si>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</si>
  <si>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</si>
  <si>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</si>
  <si>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</si>
  <si>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</si>
  <si>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</si>
  <si>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</si>
  <si>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</si>
  <si>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</si>
  <si>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</si>
  <si>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</si>
  <si>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</si>
  <si>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</si>
  <si>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</si>
  <si>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</si>
  <si>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</si>
  <si>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</si>
  <si>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</si>
  <si>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</si>
  <si>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</si>
  <si>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</si>
  <si>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</si>
  <si>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</si>
  <si>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</si>
  <si>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</si>
  <si>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</si>
  <si>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</si>
  <si>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</si>
  <si>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</si>
  <si>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</si>
  <si>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</si>
  <si>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</si>
  <si>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</si>
  <si>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</si>
  <si>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</si>
  <si>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</si>
  <si>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</si>
  <si>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</si>
  <si>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</si>
  <si>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</si>
  <si>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</si>
  <si>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</si>
  <si>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</si>
  <si>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</si>
  <si>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</si>
  <si>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</si>
  <si>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</si>
  <si>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</si>
  <si>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</si>
  <si>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</si>
  <si>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</si>
  <si>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</si>
  <si>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</si>
  <si>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</si>
  <si>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</si>
  <si>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</si>
  <si>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</si>
  <si>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</si>
  <si>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</si>
  <si>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</si>
  <si>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</si>
  <si>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</si>
  <si>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</si>
  <si>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</si>
  <si>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</si>
  <si>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</si>
  <si>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</si>
  <si>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</si>
  <si>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</si>
  <si>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</si>
  <si>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</si>
  <si>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</si>
  <si>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</si>
  <si>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</si>
  <si>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</si>
  <si>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</si>
  <si>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</si>
  <si>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</si>
  <si>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</si>
  <si>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</si>
  <si>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</si>
  <si>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</si>
  <si>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</si>
  <si>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</si>
  <si>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</si>
  <si>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</si>
  <si>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</si>
  <si>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</si>
  <si>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</si>
  <si>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</si>
  <si>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</si>
  <si>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</si>
  <si>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</si>
  <si>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</si>
  <si>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</si>
  <si>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</si>
  <si>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</si>
  <si>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</si>
  <si>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</si>
  <si>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</si>
  <si>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</si>
  <si>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</si>
  <si>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</si>
  <si>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</si>
  <si>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</si>
  <si>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</si>
  <si>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</si>
  <si>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</si>
  <si>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</si>
  <si>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</si>
  <si>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</si>
  <si>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</si>
  <si>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</si>
  <si>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</si>
  <si>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</si>
  <si>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</si>
  <si>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</si>
  <si>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</si>
  <si>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</si>
  <si>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</si>
  <si>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</si>
  <si>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</si>
  <si>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</si>
  <si>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</si>
  <si>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</si>
  <si>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</si>
  <si>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</si>
  <si>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</si>
  <si>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</si>
  <si>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</si>
  <si>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</si>
  <si>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</si>
  <si>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</si>
  <si>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</si>
  <si>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</si>
  <si>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</si>
  <si>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</si>
  <si>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</si>
  <si>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</si>
  <si>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</si>
  <si>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</si>
  <si>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</si>
  <si>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</si>
  <si>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</si>
  <si>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</si>
  <si>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</si>
  <si>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</si>
  <si>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</si>
  <si>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</si>
  <si>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</si>
  <si>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</si>
  <si>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</si>
  <si>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</si>
  <si>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</si>
  <si>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</si>
  <si>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</si>
  <si>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</si>
  <si>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</si>
  <si>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</si>
  <si>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</si>
  <si>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</si>
  <si>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</si>
  <si>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</si>
  <si>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</si>
  <si>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</si>
  <si>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</si>
  <si>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</si>
  <si>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</si>
  <si>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</si>
  <si>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</si>
  <si>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</si>
  <si>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</si>
  <si>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</si>
  <si>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</si>
  <si>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</si>
  <si>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</si>
  <si>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</si>
  <si>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</si>
  <si>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</si>
  <si>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</si>
  <si>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</si>
  <si>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</si>
  <si>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</si>
  <si>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</si>
  <si>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</si>
  <si>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</si>
  <si>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</si>
  <si>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</si>
  <si>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</si>
  <si>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</si>
  <si>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</si>
  <si>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</si>
  <si>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</si>
  <si>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</si>
  <si>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</si>
  <si>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</si>
  <si>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</si>
  <si>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</si>
  <si>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</si>
  <si>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</si>
  <si>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</si>
  <si>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</si>
  <si>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</si>
  <si>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</si>
  <si>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</si>
  <si>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</si>
  <si>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</si>
  <si>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</si>
  <si>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</si>
  <si>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</si>
  <si>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</si>
  <si>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</si>
  <si>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</si>
  <si>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</si>
  <si>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</si>
  <si>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</si>
  <si>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</si>
  <si>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</si>
  <si>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</si>
  <si>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</si>
  <si>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</si>
  <si>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</si>
  <si>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</si>
  <si>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</si>
  <si>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</si>
  <si>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</si>
  <si>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</si>
  <si>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</si>
  <si>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</si>
  <si>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</si>
  <si>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</si>
  <si>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</si>
  <si>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</si>
  <si>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</si>
  <si>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</si>
  <si>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</si>
  <si>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</si>
  <si>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</si>
  <si>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</si>
  <si>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</si>
  <si>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</si>
  <si>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</si>
  <si>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</si>
  <si>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</si>
  <si>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</si>
  <si>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</si>
  <si>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</si>
  <si>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</si>
  <si>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</si>
  <si>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</si>
  <si>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</si>
  <si>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</si>
  <si>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</si>
  <si>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</si>
  <si>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</si>
  <si>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</si>
  <si>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</si>
  <si>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</si>
  <si>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</si>
  <si>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</si>
  <si>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</si>
  <si>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</si>
  <si>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</si>
  <si>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</si>
  <si>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</si>
  <si>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</si>
  <si>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</si>
  <si>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</si>
  <si>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</si>
  <si>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</si>
  <si>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</si>
  <si>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</si>
  <si>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</si>
  <si>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</si>
  <si>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</si>
  <si>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</si>
  <si>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</si>
  <si>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</si>
  <si>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</si>
  <si>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</si>
  <si>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</si>
  <si>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</si>
  <si>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</si>
  <si>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</si>
  <si>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</si>
  <si>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</si>
  <si>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</si>
  <si>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</si>
  <si>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</si>
  <si>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</si>
  <si>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</si>
  <si>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</si>
  <si>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</si>
  <si>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</si>
  <si>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</si>
  <si>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</si>
  <si>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</si>
  <si>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</si>
  <si>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</si>
  <si>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</si>
  <si>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</si>
  <si>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</si>
  <si>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</si>
  <si>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</si>
  <si>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</si>
  <si>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</si>
  <si>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</si>
  <si>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</si>
  <si>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</si>
  <si>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</si>
  <si>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</si>
  <si>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</si>
  <si>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</si>
  <si>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</si>
  <si>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</si>
  <si>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</si>
  <si>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</si>
  <si>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</si>
  <si>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</si>
  <si>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</si>
  <si>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</si>
  <si>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</si>
  <si>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</si>
  <si>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</si>
  <si>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</si>
  <si>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</si>
  <si>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</si>
  <si>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</si>
  <si>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</si>
  <si>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</si>
  <si>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</si>
  <si>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</si>
  <si>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</si>
  <si>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</si>
  <si>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</si>
  <si>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</si>
  <si>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</si>
  <si>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</si>
  <si>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</si>
  <si>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</si>
  <si>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</si>
  <si>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</si>
  <si>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</si>
  <si>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</si>
  <si>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</si>
  <si>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</si>
  <si>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</si>
  <si>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</si>
  <si>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</si>
  <si>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</si>
  <si>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</si>
  <si>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</si>
  <si>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</si>
  <si>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</si>
  <si>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</si>
  <si>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</si>
  <si>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</si>
  <si>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</si>
  <si>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</si>
  <si>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</si>
  <si>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</si>
  <si>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</si>
  <si>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</si>
  <si>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</si>
  <si>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</si>
  <si>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</si>
  <si>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</si>
  <si>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</si>
  <si>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</si>
  <si>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</si>
  <si>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</si>
  <si>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</si>
  <si>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</si>
  <si>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</si>
  <si>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</si>
  <si>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</si>
  <si>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</si>
  <si>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</si>
  <si>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</si>
  <si>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</si>
  <si>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</si>
  <si>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</si>
  <si>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</si>
  <si>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</si>
  <si>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</si>
  <si>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</si>
  <si>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</si>
  <si>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</si>
  <si>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</si>
  <si>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</si>
  <si>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</si>
  <si>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</si>
  <si>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</si>
  <si>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</si>
  <si>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</si>
  <si>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</si>
  <si>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</si>
  <si>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</si>
  <si>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</si>
  <si>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</si>
  <si>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</si>
  <si>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</si>
  <si>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</si>
  <si>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</si>
  <si>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</si>
  <si>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</si>
  <si>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</si>
  <si>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</si>
  <si>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</si>
  <si>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</si>
  <si>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</si>
  <si>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</si>
  <si>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</si>
  <si>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</si>
  <si>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</si>
  <si>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</si>
  <si>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</si>
  <si>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</si>
  <si>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</si>
  <si>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</si>
  <si>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</si>
  <si>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</si>
  <si>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</si>
  <si>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</si>
  <si>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</si>
  <si>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</si>
  <si>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</si>
  <si>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</si>
  <si>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</si>
  <si>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</si>
  <si>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</si>
  <si>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</si>
  <si>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</si>
  <si>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</si>
  <si>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</si>
  <si>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</si>
  <si>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</si>
  <si>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</si>
  <si>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</si>
  <si>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</si>
  <si>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</si>
  <si>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</si>
  <si>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</si>
  <si>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</si>
  <si>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</si>
  <si>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</si>
  <si>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</si>
  <si>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</si>
  <si>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</si>
  <si>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</si>
  <si>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</si>
  <si>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</si>
  <si>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</si>
  <si>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</si>
  <si>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</si>
  <si>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</si>
  <si>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</si>
  <si>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</si>
  <si>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</si>
  <si>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</si>
  <si>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</si>
  <si>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</si>
  <si>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</si>
  <si>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</si>
  <si>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</si>
  <si>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</si>
  <si>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</si>
  <si>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</si>
  <si>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</si>
  <si>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</si>
  <si>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</si>
  <si>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</si>
  <si>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</si>
  <si>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</si>
  <si>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</si>
  <si>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</si>
  <si>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</si>
  <si>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</si>
  <si>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</si>
  <si>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</si>
  <si>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</si>
  <si>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</si>
  <si>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</si>
  <si>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</si>
  <si>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</si>
  <si>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</si>
  <si>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</si>
  <si>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</si>
  <si>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</si>
  <si>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</si>
  <si>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</si>
  <si>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</si>
  <si>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</si>
  <si>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</si>
  <si>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</si>
  <si>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</si>
  <si>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</si>
  <si>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</si>
  <si>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</si>
  <si>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</si>
  <si>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</si>
  <si>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</si>
  <si>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</si>
  <si>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</si>
  <si>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</si>
  <si>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</si>
  <si>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</si>
  <si>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</si>
  <si>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</si>
  <si>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</si>
  <si>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</si>
  <si>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</si>
  <si>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</si>
  <si>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</si>
  <si>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</si>
  <si>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</si>
  <si>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</si>
  <si>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</si>
  <si>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</si>
  <si>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</si>
  <si>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</si>
  <si>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</si>
  <si>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</si>
  <si>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</si>
  <si>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</si>
  <si>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</si>
  <si>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</si>
  <si>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</si>
  <si>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</si>
  <si>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</si>
  <si>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</si>
  <si>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</si>
  <si>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</si>
  <si>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</si>
  <si>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</si>
  <si>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</si>
  <si>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</si>
  <si>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</si>
  <si>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</si>
  <si>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</si>
  <si>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</si>
  <si>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</si>
  <si>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</si>
  <si>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</si>
  <si>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</si>
  <si>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</si>
  <si>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</si>
  <si>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</si>
  <si>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</si>
  <si>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</si>
  <si>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</si>
  <si>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</si>
  <si>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</si>
  <si>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</si>
  <si>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</si>
  <si>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</si>
  <si>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</si>
  <si>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</si>
  <si>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</si>
  <si>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</si>
  <si>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</si>
  <si>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</si>
  <si>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</si>
  <si>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</si>
  <si>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</si>
  <si>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</si>
  <si>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</si>
  <si>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</si>
  <si>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</si>
  <si>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</si>
  <si>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</si>
  <si>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</si>
  <si>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</si>
  <si>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</si>
  <si>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</si>
  <si>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</si>
  <si>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</si>
  <si>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</si>
  <si>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</si>
  <si>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</si>
  <si>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</si>
  <si>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</si>
  <si>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</si>
  <si>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</si>
  <si>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</si>
  <si>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</si>
  <si>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</si>
  <si>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</si>
  <si>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</si>
  <si>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</si>
  <si>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</si>
  <si>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</si>
  <si>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</si>
  <si>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</si>
  <si>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</si>
  <si>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</si>
  <si>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</si>
  <si>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</si>
  <si>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</si>
  <si>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</si>
  <si>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</si>
  <si>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</si>
  <si>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</si>
  <si>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</si>
  <si>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</si>
  <si>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</si>
  <si>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</si>
  <si>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</si>
  <si>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</si>
  <si>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</si>
  <si>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</si>
  <si>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</si>
  <si>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</si>
  <si>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</si>
  <si>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</si>
  <si>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</si>
  <si>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</si>
  <si>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</si>
  <si>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</si>
  <si>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</si>
  <si>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</si>
  <si>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</si>
  <si>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</si>
  <si>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</si>
  <si>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</si>
  <si>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</si>
  <si>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</si>
  <si>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</si>
  <si>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</si>
  <si>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</si>
  <si>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</si>
  <si>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</si>
  <si>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</si>
  <si>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</si>
  <si>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</si>
  <si>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</si>
  <si>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</si>
  <si>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</si>
  <si>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</si>
  <si>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</si>
  <si>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</si>
  <si>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</si>
  <si>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</si>
  <si>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</si>
  <si>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</si>
  <si>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</si>
  <si>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</si>
  <si>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</si>
  <si>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</si>
  <si>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</si>
  <si>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</si>
  <si>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</si>
  <si>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</si>
  <si>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</si>
  <si>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</si>
  <si>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</si>
  <si>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</si>
  <si>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</si>
  <si>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</si>
  <si>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</si>
  <si>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</si>
  <si>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</si>
  <si>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</si>
  <si>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</si>
  <si>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</si>
  <si>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</si>
  <si>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</si>
  <si>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</si>
  <si>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</si>
  <si>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</si>
  <si>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</si>
  <si>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</si>
  <si>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</si>
  <si>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</si>
  <si>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</si>
  <si>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</si>
  <si>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</si>
  <si>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</si>
  <si>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</si>
  <si>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</si>
  <si>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</si>
  <si>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</si>
  <si>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</si>
  <si>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</si>
  <si>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</si>
  <si>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</si>
  <si>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</si>
  <si>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</si>
  <si>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</si>
  <si>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</si>
  <si>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</si>
  <si>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</si>
  <si>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</si>
  <si>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</si>
  <si>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</si>
  <si>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</si>
  <si>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</si>
  <si>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</si>
  <si>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</si>
  <si>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</si>
  <si>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</si>
  <si>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</si>
  <si>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</si>
  <si>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</si>
  <si>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</si>
  <si>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</si>
  <si>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</si>
  <si>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</si>
  <si>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</si>
  <si>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</si>
  <si>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</si>
  <si>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</si>
  <si>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</si>
  <si>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</si>
  <si>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</si>
  <si>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</si>
  <si>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</si>
  <si>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</si>
  <si>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</si>
  <si>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</si>
  <si>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</si>
  <si>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</si>
  <si>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</si>
  <si>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</si>
  <si>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</si>
  <si>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</si>
  <si>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</si>
  <si>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</si>
  <si>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</si>
  <si>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</si>
  <si>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</si>
  <si>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</si>
  <si>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</si>
  <si>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</si>
  <si>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</si>
  <si>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</si>
  <si>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</si>
  <si>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</si>
  <si>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</si>
  <si>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</si>
  <si>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</si>
  <si>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</si>
  <si>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</si>
  <si>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</si>
  <si>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</si>
  <si>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</si>
  <si>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</si>
  <si>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</si>
  <si>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</si>
  <si>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</si>
  <si>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</si>
  <si>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</si>
  <si>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</si>
  <si>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</si>
  <si>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</si>
  <si>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</si>
  <si>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</si>
  <si>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</si>
  <si>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</si>
  <si>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</si>
  <si>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</si>
  <si>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</si>
  <si>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</si>
  <si>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</si>
  <si>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</si>
  <si>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</si>
  <si>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</si>
  <si>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</si>
  <si>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</si>
  <si>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</si>
  <si>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</si>
  <si>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</si>
  <si>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</si>
  <si>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</si>
  <si>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</si>
  <si>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</si>
  <si>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</si>
  <si>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</si>
  <si>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</si>
  <si>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</si>
  <si>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</si>
  <si>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</si>
  <si>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</si>
  <si>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</si>
  <si>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</si>
  <si>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</si>
  <si>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</si>
  <si>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</si>
  <si>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</si>
  <si>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</si>
  <si>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</si>
  <si>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</si>
  <si>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</si>
  <si>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</si>
  <si>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</si>
  <si>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</si>
  <si>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</si>
  <si>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</si>
  <si>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</si>
  <si>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</si>
  <si>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</si>
  <si>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</si>
  <si>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</si>
  <si>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</si>
  <si>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</si>
  <si>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</si>
  <si>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</si>
  <si>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</si>
  <si>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</si>
  <si>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</si>
  <si>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</si>
  <si>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</si>
  <si>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</si>
  <si>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</si>
  <si>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</si>
  <si>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</si>
  <si>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</si>
  <si>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</si>
  <si>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</si>
  <si>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</si>
  <si>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</si>
  <si>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</si>
  <si>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</si>
  <si>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</si>
  <si>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</si>
  <si>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</si>
  <si>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</si>
  <si>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</si>
  <si>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</si>
  <si>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</si>
  <si>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</si>
  <si>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</si>
  <si>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</si>
  <si>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</si>
  <si>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</si>
  <si>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</si>
  <si>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</si>
  <si>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</si>
  <si>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</si>
  <si>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</si>
  <si>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</si>
  <si>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</si>
  <si>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</si>
  <si>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</si>
  <si>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</si>
  <si>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</si>
  <si>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</si>
  <si>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</si>
  <si>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</si>
  <si>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</si>
  <si>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</si>
  <si>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</si>
  <si>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</si>
  <si>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</si>
  <si>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</si>
  <si>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</si>
  <si>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</si>
  <si>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</si>
  <si>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</si>
  <si>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</si>
  <si>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</si>
  <si>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</si>
  <si>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</si>
  <si>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</si>
  <si>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</si>
  <si>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</si>
  <si>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</si>
  <si>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</si>
  <si>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</si>
  <si>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</si>
  <si>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</si>
  <si>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</si>
  <si>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</si>
  <si>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</si>
  <si>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</si>
  <si>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</si>
  <si>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</si>
  <si>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</si>
  <si>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</si>
  <si>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</si>
  <si>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</si>
  <si>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</si>
  <si>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</si>
  <si>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</si>
  <si>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</si>
  <si>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</si>
  <si>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</si>
  <si>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</si>
  <si>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</si>
  <si>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</si>
  <si>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</si>
  <si>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</si>
  <si>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</si>
  <si>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</si>
  <si>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</si>
  <si>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</si>
  <si>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</si>
  <si>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</si>
  <si>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</si>
  <si>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</si>
  <si>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</si>
  <si>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</si>
  <si>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</si>
  <si>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</si>
  <si>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</si>
  <si>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</si>
  <si>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</si>
  <si>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</si>
  <si>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</si>
  <si>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</si>
  <si>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</si>
  <si>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</si>
  <si>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</si>
  <si>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</si>
  <si>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</si>
  <si>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</si>
  <si>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</si>
  <si>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</si>
  <si>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</si>
  <si>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</si>
  <si>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</si>
  <si>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</si>
  <si>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</si>
  <si>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</si>
  <si>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</si>
  <si>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</si>
  <si>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</si>
  <si>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</si>
  <si>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</si>
  <si>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</si>
  <si>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</si>
  <si>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</si>
  <si>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</si>
  <si>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</si>
  <si>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</si>
  <si>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</si>
  <si>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</si>
  <si>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</si>
  <si>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</si>
  <si>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</si>
  <si>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</si>
  <si>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</si>
  <si>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</si>
  <si>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</si>
  <si>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</si>
  <si>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</si>
  <si>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</si>
  <si>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</si>
  <si>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</si>
  <si>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</si>
  <si>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</si>
  <si>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</si>
  <si>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</si>
  <si>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</si>
  <si>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</si>
  <si>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</si>
  <si>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</si>
  <si>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</si>
  <si>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</si>
  <si>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</si>
  <si>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</si>
  <si>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</si>
  <si>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</si>
  <si>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</si>
  <si>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</si>
  <si>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</si>
  <si>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</si>
  <si>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</si>
  <si>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</si>
  <si>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</si>
  <si>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</si>
  <si>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</si>
  <si>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</si>
  <si>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</si>
  <si>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</si>
  <si>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</si>
  <si>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</si>
  <si>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</si>
  <si>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</si>
  <si>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</si>
  <si>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</si>
  <si>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</si>
  <si>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</si>
  <si>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</si>
  <si>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</si>
  <si>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</si>
  <si>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</si>
  <si>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</si>
  <si>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</si>
  <si>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</si>
  <si>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</si>
  <si>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</si>
  <si>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</si>
  <si>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</si>
  <si>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</si>
  <si>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</si>
  <si>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</si>
  <si>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</si>
  <si>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</si>
  <si>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</si>
  <si>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</si>
  <si>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</si>
  <si>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</si>
  <si>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</si>
  <si>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</si>
  <si>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</si>
  <si>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</si>
  <si>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</si>
  <si>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</si>
  <si>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</si>
  <si>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</si>
  <si>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</si>
  <si>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</si>
  <si>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</si>
  <si>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</si>
  <si>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</si>
  <si>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</si>
  <si>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</si>
  <si>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</si>
  <si>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</si>
  <si>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</si>
  <si>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</si>
  <si>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</si>
  <si>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</si>
  <si>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</si>
  <si>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</si>
  <si>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</si>
  <si>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</si>
  <si>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</si>
  <si>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</si>
  <si>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</si>
  <si>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</si>
  <si>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</si>
  <si>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</si>
  <si>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</si>
  <si>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</si>
  <si>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</si>
  <si>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</si>
  <si>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</si>
  <si>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</si>
  <si>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</si>
  <si>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</si>
  <si>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</si>
  <si>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</si>
  <si>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</si>
  <si>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</si>
  <si>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</si>
  <si>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</si>
  <si>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</si>
  <si>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</si>
  <si>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</si>
  <si>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</si>
  <si>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</si>
  <si>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</si>
  <si>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</si>
  <si>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</si>
  <si>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</si>
  <si>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</si>
  <si>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</si>
  <si>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</si>
  <si>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</si>
  <si>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</si>
  <si>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</si>
  <si>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</si>
  <si>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</si>
  <si>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</si>
  <si>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</si>
  <si>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</si>
  <si>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</si>
  <si>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</si>
  <si>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</si>
  <si>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</si>
  <si>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</si>
  <si>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</si>
  <si>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</si>
  <si>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</si>
  <si>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</si>
  <si>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</si>
  <si>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</si>
  <si>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</si>
  <si>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</si>
  <si>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</si>
  <si>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</si>
  <si>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</si>
  <si>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</si>
  <si>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</si>
  <si>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</si>
  <si>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</si>
  <si>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</si>
  <si>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</si>
  <si>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</si>
  <si>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</si>
  <si>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</si>
  <si>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</si>
  <si>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</si>
  <si>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</si>
  <si>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</si>
  <si>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</si>
  <si>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</si>
  <si>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</si>
  <si>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</si>
  <si>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</si>
  <si>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</si>
  <si>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</si>
  <si>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</si>
  <si>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</si>
  <si>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</si>
  <si>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</si>
  <si>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</si>
  <si>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</si>
  <si>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</si>
  <si>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</si>
  <si>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</si>
  <si>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</si>
  <si>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</si>
  <si>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</si>
  <si>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</si>
  <si>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</si>
  <si>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</si>
  <si>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</si>
  <si>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</si>
  <si>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</si>
  <si>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</si>
  <si>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</si>
  <si>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</si>
  <si>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</si>
  <si>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</si>
  <si>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</si>
  <si>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</si>
  <si>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</si>
  <si>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</si>
  <si>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</si>
  <si>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</si>
  <si>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</si>
  <si>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</si>
  <si>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</si>
  <si>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</si>
  <si>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</si>
  <si>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</si>
  <si>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</si>
  <si>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</si>
  <si>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</si>
  <si>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</si>
  <si>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</si>
  <si>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</si>
  <si>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</si>
  <si>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</si>
  <si>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</si>
  <si>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</si>
  <si>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</si>
  <si>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</si>
  <si>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</si>
  <si>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</si>
  <si>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</si>
  <si>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</si>
  <si>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</si>
  <si>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</si>
  <si>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</si>
  <si>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</si>
  <si>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</si>
  <si>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</si>
  <si>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</si>
  <si>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</si>
  <si>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</si>
  <si>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</si>
  <si>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</si>
  <si>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</si>
  <si>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</si>
  <si>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</si>
  <si>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</si>
  <si>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</si>
  <si>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</si>
  <si>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</si>
  <si>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</si>
  <si>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</si>
  <si>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</si>
  <si>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</si>
  <si>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</si>
  <si>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</si>
  <si>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</si>
  <si>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</si>
  <si>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</si>
  <si>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</si>
  <si>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</si>
  <si>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</si>
  <si>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</si>
  <si>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</si>
  <si>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</si>
  <si>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</si>
  <si>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</si>
  <si>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</si>
  <si>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</si>
  <si>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</si>
  <si>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</si>
  <si>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</si>
  <si>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</si>
  <si>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</si>
  <si>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</si>
  <si>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</si>
  <si>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</si>
  <si>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</si>
  <si>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</si>
  <si>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</si>
  <si>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</si>
  <si>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</si>
  <si>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</si>
  <si>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</si>
  <si>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</si>
  <si>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</si>
  <si>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</si>
  <si>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</si>
  <si>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</si>
  <si>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</si>
  <si>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</si>
  <si>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</si>
  <si>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</si>
  <si>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</si>
  <si>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</si>
  <si>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</si>
  <si>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</si>
  <si>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</si>
  <si>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</si>
  <si>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</si>
  <si>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</si>
  <si>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</si>
  <si>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</si>
  <si>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</si>
  <si>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</si>
  <si>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</si>
  <si>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</si>
  <si>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</si>
  <si>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</si>
  <si>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</si>
  <si>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</si>
  <si>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</si>
  <si>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</si>
  <si>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</si>
  <si>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</si>
  <si>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</si>
  <si>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</si>
  <si>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</si>
  <si>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</si>
  <si>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</si>
  <si>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</si>
  <si>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</si>
  <si>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</si>
  <si>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</si>
  <si>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</si>
  <si>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</si>
  <si>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</si>
  <si>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</si>
  <si>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</si>
  <si>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</si>
  <si>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</si>
  <si>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</si>
  <si>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</si>
  <si>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</si>
  <si>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</si>
  <si>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</si>
  <si>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</si>
  <si>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</si>
  <si>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</si>
  <si>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</si>
  <si>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</si>
  <si>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</si>
  <si>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</si>
  <si>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</si>
  <si>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</si>
  <si>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</si>
  <si>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</si>
  <si>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</si>
  <si>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</si>
  <si>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</si>
  <si>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</si>
  <si>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</si>
  <si>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</si>
  <si>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</si>
  <si>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</si>
  <si>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</si>
  <si>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</si>
  <si>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</si>
  <si>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</si>
  <si>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</si>
  <si>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</si>
  <si>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</si>
  <si>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</si>
  <si>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</si>
  <si>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</si>
  <si>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</si>
  <si>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</si>
  <si>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</si>
  <si>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</si>
  <si>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</si>
  <si>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</si>
  <si>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</si>
  <si>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</si>
  <si>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</si>
  <si>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</si>
  <si>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</si>
  <si>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</si>
  <si>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</si>
  <si>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</si>
  <si>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</si>
  <si>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</si>
  <si>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</si>
  <si>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</si>
  <si>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</si>
  <si>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</si>
  <si>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</si>
  <si>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</si>
  <si>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</si>
  <si>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</si>
  <si>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</si>
  <si>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</si>
  <si>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</si>
  <si>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</si>
  <si>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</si>
  <si>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</si>
  <si>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</si>
  <si>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</si>
  <si>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</si>
  <si>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</si>
  <si>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</si>
  <si>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</si>
  <si>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</si>
  <si>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</si>
  <si>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</si>
  <si>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</si>
  <si>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</si>
  <si>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</si>
  <si>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</si>
  <si>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</si>
  <si>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</si>
  <si>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</si>
  <si>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</si>
  <si>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</si>
  <si>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</si>
  <si>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</si>
  <si>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</si>
  <si>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</si>
  <si>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</si>
  <si>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</si>
  <si>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</si>
  <si>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</si>
  <si>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</si>
  <si>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</si>
  <si>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</si>
  <si>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</si>
  <si>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</si>
  <si>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</si>
  <si>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</si>
  <si>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</si>
  <si>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</si>
  <si>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</si>
  <si>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</si>
  <si>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</si>
  <si>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</si>
  <si>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</si>
  <si>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</si>
  <si>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</si>
  <si>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</si>
  <si>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</si>
  <si>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</si>
  <si>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</si>
  <si>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</si>
  <si>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</si>
  <si>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</si>
  <si>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</si>
  <si>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</si>
  <si>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</si>
  <si>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</si>
  <si>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</si>
  <si>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</si>
  <si>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</si>
  <si>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</si>
  <si>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</si>
  <si>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</si>
  <si>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</si>
  <si>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</si>
  <si>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</si>
  <si>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</si>
  <si>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</si>
  <si>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</si>
  <si>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</si>
  <si>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</si>
  <si>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</si>
  <si>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</si>
  <si>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</si>
  <si>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</si>
  <si>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</si>
  <si>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</si>
  <si>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</si>
  <si>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</si>
  <si>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</si>
  <si>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</si>
  <si>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</si>
  <si>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</si>
  <si>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</si>
  <si>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</si>
  <si>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</si>
  <si>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</si>
  <si>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</si>
  <si>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</si>
  <si>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</si>
  <si>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</si>
  <si>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</si>
  <si>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</si>
  <si>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</si>
  <si>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</si>
  <si>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</si>
  <si>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</si>
  <si>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</si>
  <si>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</si>
  <si>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</si>
  <si>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</si>
  <si>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</si>
  <si>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</si>
  <si>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</si>
  <si>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</si>
  <si>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</si>
  <si>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</si>
  <si>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</si>
  <si>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</si>
  <si>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</si>
  <si>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</si>
  <si>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</si>
  <si>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</si>
  <si>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</si>
  <si>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</si>
  <si>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</si>
  <si>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</si>
  <si>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</si>
  <si>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</si>
  <si>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</si>
  <si>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</si>
  <si>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</si>
  <si>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</si>
  <si>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</si>
  <si>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</si>
  <si>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</si>
  <si>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</si>
  <si>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</si>
  <si>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</si>
  <si>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</si>
  <si>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</si>
  <si>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</si>
  <si>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</si>
  <si>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</si>
  <si>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</si>
  <si>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</si>
  <si>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</si>
  <si>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</si>
  <si>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</si>
  <si>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</si>
  <si>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</si>
  <si>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</si>
  <si>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</si>
  <si>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</si>
  <si>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</si>
  <si>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</si>
  <si>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</si>
  <si>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</si>
  <si>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</si>
  <si>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</si>
  <si>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</si>
  <si>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</si>
  <si>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</si>
  <si>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</si>
  <si>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</si>
  <si>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</si>
  <si>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</si>
  <si>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</si>
  <si>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</si>
  <si>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</si>
  <si>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</si>
  <si>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</si>
  <si>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</si>
  <si>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</si>
  <si>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</si>
  <si>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</si>
  <si>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</si>
  <si>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</si>
  <si>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</si>
  <si>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</si>
  <si>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</si>
  <si>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</si>
  <si>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</si>
  <si>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</si>
  <si>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</si>
  <si>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</si>
  <si>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</si>
  <si>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</si>
  <si>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</si>
  <si>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</si>
  <si>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</si>
  <si>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</si>
  <si>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</si>
  <si>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</si>
  <si>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</si>
  <si>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</si>
  <si>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</si>
  <si>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</si>
  <si>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</si>
  <si>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</si>
  <si>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</si>
  <si>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</si>
  <si>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</si>
  <si>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</si>
  <si>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</si>
  <si>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</si>
  <si>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</si>
  <si>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</si>
  <si>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</si>
  <si>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</si>
  <si>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</si>
  <si>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</si>
  <si>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</si>
  <si>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</si>
  <si>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</si>
  <si>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</si>
  <si>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</si>
  <si>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</si>
  <si>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</si>
  <si>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</si>
  <si>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</si>
  <si>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</si>
  <si>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</si>
  <si>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</si>
  <si>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</si>
  <si>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</si>
  <si>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</si>
  <si>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</si>
  <si>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</si>
  <si>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</si>
  <si>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</si>
  <si>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</si>
  <si>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</si>
  <si>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</si>
  <si>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</si>
  <si>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</si>
  <si>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</si>
  <si>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</si>
  <si>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</si>
  <si>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</si>
  <si>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</si>
  <si>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</si>
  <si>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</si>
  <si>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</si>
  <si>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</si>
  <si>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</si>
  <si>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</si>
  <si>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</si>
  <si>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</si>
  <si>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</si>
  <si>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</si>
  <si>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</si>
  <si>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</si>
  <si>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</si>
  <si>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</si>
  <si>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</si>
  <si>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</si>
  <si>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</si>
  <si>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</si>
  <si>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</si>
  <si>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</si>
  <si>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</si>
  <si>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</si>
  <si>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</si>
  <si>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</si>
  <si>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</si>
  <si>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</si>
  <si>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</si>
  <si>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</si>
  <si>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</si>
  <si>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</si>
  <si>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</si>
  <si>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</si>
  <si>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</si>
  <si>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</si>
  <si>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</si>
  <si>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</si>
  <si>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</si>
  <si>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</si>
  <si>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</si>
  <si>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</si>
  <si>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</si>
  <si>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</si>
  <si>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</si>
  <si>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</si>
  <si>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</si>
  <si>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</si>
  <si>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</si>
  <si>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</si>
  <si>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</si>
  <si>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</si>
  <si>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</si>
  <si>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</si>
  <si>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</si>
  <si>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</si>
  <si>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</si>
  <si>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</si>
  <si>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</si>
  <si>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</si>
  <si>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</si>
  <si>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</si>
  <si>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</si>
  <si>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</si>
  <si>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</si>
  <si>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</si>
  <si>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</si>
  <si>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</si>
  <si>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</si>
  <si>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</si>
  <si>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</si>
  <si>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</si>
  <si>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</si>
  <si>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</si>
  <si>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</si>
  <si>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</si>
  <si>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</si>
  <si>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</si>
  <si>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</si>
  <si>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</si>
  <si>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</si>
  <si>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</si>
  <si>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</si>
  <si>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</si>
  <si>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</si>
  <si>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</si>
  <si>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</si>
  <si>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</si>
  <si>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</si>
  <si>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</si>
  <si>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</si>
  <si>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</si>
  <si>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</si>
  <si>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</si>
  <si>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</si>
  <si>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</si>
  <si>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</si>
  <si>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</si>
  <si>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</si>
  <si>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</si>
  <si>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</si>
  <si>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</si>
  <si>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</si>
  <si>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</si>
  <si>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</si>
  <si>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</si>
  <si>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</si>
  <si>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</si>
  <si>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</si>
  <si>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</si>
  <si>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</si>
  <si>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</si>
  <si>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</si>
  <si>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</si>
  <si>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</si>
  <si>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</si>
  <si>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</si>
  <si>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</si>
  <si>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</si>
  <si>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</si>
  <si>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</si>
  <si>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</si>
  <si>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</si>
  <si>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</si>
  <si>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</si>
  <si>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</si>
  <si>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</si>
  <si>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</si>
  <si>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</si>
  <si>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</si>
  <si>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</si>
  <si>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</si>
  <si>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</si>
  <si>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</si>
  <si>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</si>
  <si>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</si>
  <si>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</si>
  <si>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</si>
  <si>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</si>
  <si>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</si>
  <si>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</si>
  <si>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</si>
  <si>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</si>
  <si>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</si>
  <si>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</si>
  <si>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</si>
  <si>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</si>
  <si>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</si>
  <si>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</si>
  <si>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</si>
  <si>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</si>
  <si>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</si>
  <si>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</si>
  <si>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</si>
  <si>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</si>
  <si>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</si>
  <si>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</si>
  <si>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</si>
  <si>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</si>
  <si>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</si>
  <si>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</si>
  <si>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</si>
  <si>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</si>
  <si>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</si>
  <si>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</si>
  <si>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</si>
  <si>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</si>
  <si>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</si>
  <si>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</si>
  <si>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</si>
  <si>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</si>
  <si>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</si>
  <si>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</si>
  <si>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</si>
  <si>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</si>
  <si>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</si>
  <si>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</si>
  <si>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</si>
  <si>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</si>
  <si>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</si>
  <si>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</si>
  <si>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</si>
  <si>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</si>
  <si>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</si>
  <si>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</si>
  <si>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</si>
  <si>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</si>
  <si>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</si>
  <si>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</si>
  <si>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</si>
  <si>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</si>
  <si>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</si>
  <si>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</si>
  <si>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</si>
  <si>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</si>
  <si>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</si>
  <si>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</si>
  <si>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</si>
  <si>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</si>
  <si>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</si>
  <si>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</si>
  <si>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</si>
  <si>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</si>
  <si>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</si>
  <si>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</si>
  <si>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</si>
  <si>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</si>
  <si>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</si>
  <si>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</si>
  <si>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</si>
  <si>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</si>
  <si>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</si>
  <si>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</si>
  <si>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</si>
  <si>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</si>
  <si>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</si>
  <si>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</si>
  <si>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</si>
  <si>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</si>
  <si>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</si>
  <si>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</si>
  <si>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</si>
  <si>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</si>
  <si>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</si>
  <si>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</si>
  <si>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</si>
  <si>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</si>
  <si>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</si>
  <si>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</si>
  <si>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</si>
  <si>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</si>
  <si>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</si>
  <si>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</si>
  <si>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</si>
  <si>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</si>
  <si>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</si>
  <si>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</si>
  <si>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</si>
  <si>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</si>
  <si>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</si>
  <si>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</si>
  <si>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</si>
  <si>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</si>
  <si>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</si>
  <si>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</si>
  <si>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</si>
  <si>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</si>
  <si>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</si>
  <si>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</si>
  <si>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</si>
  <si>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</si>
  <si>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</si>
  <si>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</si>
  <si>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</si>
  <si>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</si>
  <si>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</si>
  <si>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</si>
  <si>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</si>
  <si>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</si>
  <si>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</si>
  <si>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</si>
  <si>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</si>
  <si>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</si>
  <si>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</si>
  <si>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</si>
  <si>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</si>
  <si>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</si>
  <si>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</si>
  <si>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</si>
  <si>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</si>
  <si>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</si>
  <si>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</si>
  <si>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</si>
  <si>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</si>
  <si>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</si>
  <si>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</si>
  <si>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</si>
  <si>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</si>
  <si>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</si>
  <si>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</si>
  <si>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</si>
  <si>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</si>
  <si>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</si>
  <si>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</si>
  <si>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</si>
  <si>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</si>
  <si>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</si>
  <si>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</si>
  <si>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</si>
  <si>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</si>
  <si>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</si>
  <si>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</si>
  <si>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</si>
  <si>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</si>
  <si>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</si>
  <si>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</si>
  <si>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</si>
  <si>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</si>
  <si>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</si>
  <si>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</si>
  <si>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</si>
  <si>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</si>
  <si>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</si>
  <si>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</si>
  <si>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</si>
  <si>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</si>
  <si>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</si>
  <si>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</si>
  <si>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</si>
  <si>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</si>
  <si>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</si>
  <si>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</si>
  <si>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</si>
  <si>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</si>
  <si>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</si>
  <si>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</si>
  <si>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</si>
  <si>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</si>
  <si>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</si>
  <si>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</si>
  <si>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</si>
  <si>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</si>
  <si>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</si>
  <si>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</si>
  <si>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</si>
  <si>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</si>
  <si>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</si>
  <si>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</si>
  <si>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</si>
  <si>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</si>
  <si>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</si>
  <si>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</si>
  <si>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</si>
  <si>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</si>
  <si>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</si>
  <si>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</si>
  <si>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</si>
  <si>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</si>
  <si>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</si>
  <si>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</si>
  <si>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</si>
  <si>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</si>
  <si>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</si>
  <si>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</si>
  <si>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</si>
  <si>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</si>
  <si>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</si>
  <si>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</si>
  <si>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</si>
  <si>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</si>
  <si>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</si>
  <si>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</si>
  <si>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</si>
  <si>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</si>
  <si>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</si>
  <si>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</si>
  <si>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</si>
  <si>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</si>
  <si>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</si>
  <si>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</si>
  <si>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</si>
  <si>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</si>
  <si>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</si>
  <si>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</si>
  <si>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</si>
  <si>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</si>
  <si>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</si>
  <si>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</si>
  <si>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</si>
  <si>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</si>
  <si>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</si>
  <si>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</si>
  <si>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</si>
  <si>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</si>
  <si>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</si>
  <si>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</si>
  <si>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</si>
  <si>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</si>
  <si>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</si>
  <si>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</si>
  <si>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</si>
  <si>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</si>
  <si>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</si>
  <si>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</si>
  <si>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</si>
  <si>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</si>
  <si>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</si>
  <si>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</si>
  <si>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</si>
  <si>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</si>
  <si>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</si>
  <si>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</si>
  <si>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</si>
  <si>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</si>
  <si>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</si>
  <si>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</si>
  <si>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</si>
  <si>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</si>
  <si>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</si>
  <si>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</si>
  <si>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</si>
  <si>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</si>
  <si>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</si>
  <si>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</si>
  <si>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</si>
  <si>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</si>
  <si>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</si>
  <si>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</si>
  <si>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</si>
  <si>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</si>
  <si>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</si>
  <si>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</si>
  <si>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</si>
  <si>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</si>
  <si>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</si>
  <si>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</si>
  <si>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</si>
  <si>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</si>
  <si>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</si>
  <si>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</si>
  <si>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</si>
  <si>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</si>
  <si>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</si>
  <si>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</si>
  <si>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</si>
  <si>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</si>
  <si>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</si>
  <si>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</si>
  <si>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</si>
  <si>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</si>
  <si>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</si>
  <si>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</si>
  <si>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</si>
  <si>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</si>
  <si>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</si>
  <si>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</si>
  <si>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</si>
  <si>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</si>
  <si>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</si>
  <si>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</si>
  <si>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</si>
  <si>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</si>
  <si>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</si>
  <si>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</si>
  <si>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</si>
  <si>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</si>
  <si>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</si>
  <si>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</si>
  <si>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</si>
  <si>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</si>
  <si>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</si>
  <si>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</si>
  <si>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</si>
  <si>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</si>
  <si>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</si>
  <si>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</si>
  <si>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</si>
  <si>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</si>
  <si>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</si>
  <si>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</si>
  <si>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</si>
  <si>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</si>
  <si>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</si>
  <si>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</si>
  <si>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</si>
  <si>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</si>
  <si>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</si>
  <si>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</si>
  <si>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</si>
  <si>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</si>
  <si>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</si>
  <si>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</si>
  <si>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</si>
  <si>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</si>
  <si>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</si>
  <si>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</si>
  <si>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</si>
  <si>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</si>
  <si>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</si>
  <si>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</si>
  <si>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</si>
  <si>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</si>
  <si>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</si>
  <si>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</si>
  <si>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</si>
  <si>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</si>
  <si>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</si>
  <si>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</si>
  <si>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</si>
  <si>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</si>
  <si>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</si>
  <si>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</si>
  <si>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</si>
  <si>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</si>
  <si>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</si>
  <si>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</si>
  <si>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</si>
  <si>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</si>
  <si>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</si>
  <si>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</si>
  <si>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</si>
  <si>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</si>
  <si>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</si>
  <si>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</si>
  <si>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</si>
  <si>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</si>
  <si>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</si>
  <si>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</si>
  <si>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</si>
  <si>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</si>
  <si>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</si>
  <si>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</si>
  <si>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</si>
  <si>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</si>
  <si>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</si>
  <si>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</si>
  <si>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</si>
  <si>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</si>
  <si>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</si>
  <si>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</si>
  <si>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</si>
  <si>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</si>
  <si>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</si>
  <si>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</si>
  <si>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</si>
  <si>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</si>
  <si>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</si>
  <si>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</si>
  <si>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</si>
  <si>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</si>
  <si>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</si>
  <si>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</si>
  <si>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</si>
  <si>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</si>
  <si>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</si>
  <si>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</si>
  <si>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</si>
  <si>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</si>
  <si>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</si>
  <si>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</si>
  <si>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</si>
  <si>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</si>
  <si>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</si>
  <si>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</si>
  <si>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</si>
  <si>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</si>
  <si>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</si>
  <si>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</si>
  <si>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</si>
  <si>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</si>
  <si>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</si>
  <si>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</si>
  <si>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</si>
  <si>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</si>
  <si>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</si>
  <si>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</si>
  <si>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</si>
  <si>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</si>
  <si>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</si>
  <si>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</si>
  <si>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</si>
  <si>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</si>
  <si>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</si>
  <si>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</si>
  <si>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</si>
  <si>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</si>
  <si>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</si>
  <si>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</si>
  <si>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</si>
  <si>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</si>
  <si>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</si>
  <si>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</si>
  <si>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</si>
  <si>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</si>
  <si>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</si>
  <si>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</si>
  <si>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</si>
  <si>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</si>
  <si>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</si>
  <si>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</si>
  <si>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</si>
  <si>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</si>
  <si>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</si>
  <si>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</si>
  <si>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</si>
  <si>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</si>
  <si>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</si>
  <si>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</si>
  <si>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</si>
  <si>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</si>
  <si>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</si>
  <si>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</si>
  <si>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</si>
  <si>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</si>
  <si>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</si>
  <si>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</si>
  <si>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</si>
  <si>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</si>
  <si>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</si>
  <si>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</si>
  <si>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</si>
  <si>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</si>
  <si>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</si>
  <si>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</si>
  <si>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</si>
  <si>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</si>
  <si>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</si>
  <si>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</si>
  <si>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</si>
  <si>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</si>
  <si>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</si>
  <si>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</si>
  <si>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</si>
  <si>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</si>
  <si>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</si>
  <si>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</si>
  <si>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</si>
  <si>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</si>
  <si>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</si>
  <si>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</si>
  <si>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</si>
  <si>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</si>
  <si>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</si>
  <si>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</si>
  <si>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</si>
  <si>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</si>
  <si>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</si>
  <si>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</si>
  <si>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</si>
  <si>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</si>
  <si>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</si>
  <si>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</si>
  <si>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</si>
  <si>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</si>
  <si>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</si>
  <si>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</si>
  <si>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</si>
  <si>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</si>
  <si>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</si>
  <si>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</si>
  <si>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</si>
  <si>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</si>
  <si>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</si>
  <si>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</si>
  <si>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</si>
  <si>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</si>
  <si>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</si>
  <si>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</si>
  <si>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</si>
  <si>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</si>
  <si>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</si>
  <si>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</si>
  <si>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</si>
  <si>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</si>
  <si>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</si>
  <si>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</si>
  <si>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</si>
  <si>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</si>
  <si>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</si>
  <si>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</si>
  <si>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</si>
  <si>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</si>
  <si>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</si>
  <si>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</si>
  <si>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</si>
  <si>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</si>
  <si>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</si>
  <si>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</si>
  <si>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</si>
  <si>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</si>
  <si>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</si>
  <si>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</si>
  <si>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</si>
  <si>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</si>
  <si>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</si>
  <si>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</si>
  <si>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</si>
  <si>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</si>
  <si>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</si>
  <si>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</si>
  <si>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</si>
  <si>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</si>
  <si>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</si>
  <si>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</si>
  <si>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</si>
  <si>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</si>
  <si>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</si>
  <si>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</si>
  <si>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</si>
  <si>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</si>
  <si>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</si>
  <si>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</si>
  <si>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</si>
  <si>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</si>
  <si>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</si>
  <si>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</si>
  <si>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</si>
  <si>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</si>
  <si>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</si>
  <si>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</si>
  <si>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</si>
  <si>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</si>
  <si>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</si>
  <si>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</si>
  <si>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</si>
  <si>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</si>
  <si>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</si>
  <si>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</si>
  <si>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</si>
  <si>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</si>
  <si>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</si>
  <si>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</si>
  <si>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</si>
  <si>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</si>
  <si>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</si>
  <si>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</si>
  <si>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</si>
  <si>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</si>
  <si>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</si>
  <si>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</si>
  <si>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</si>
  <si>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</si>
  <si>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</si>
  <si>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</si>
  <si>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</si>
  <si>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</si>
  <si>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</si>
  <si>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</si>
  <si>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</si>
  <si>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</si>
  <si>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</si>
  <si>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</si>
  <si>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</si>
  <si>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</si>
  <si>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</si>
  <si>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</si>
  <si>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</si>
  <si>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</si>
  <si>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</si>
  <si>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</si>
  <si>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</si>
  <si>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</si>
  <si>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</si>
  <si>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</si>
  <si>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</si>
  <si>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</si>
  <si>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</si>
  <si>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</si>
  <si>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</si>
  <si>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</si>
  <si>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</si>
  <si>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</si>
  <si>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</si>
  <si>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</si>
  <si>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</si>
  <si>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</si>
  <si>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</si>
  <si>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</si>
  <si>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</si>
  <si>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</si>
  <si>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</si>
  <si>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</si>
  <si>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</si>
  <si>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</si>
  <si>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</si>
  <si>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</si>
  <si>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</si>
  <si>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</si>
  <si>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</si>
  <si>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</si>
  <si>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</si>
  <si>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</si>
  <si>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</si>
  <si>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</si>
  <si>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</si>
  <si>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</si>
  <si>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</si>
  <si>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</si>
  <si>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</si>
  <si>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</si>
  <si>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</si>
  <si>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</si>
  <si>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</si>
  <si>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</si>
  <si>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</si>
  <si>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</si>
  <si>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</si>
  <si>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</si>
  <si>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</si>
  <si>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</si>
  <si>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</si>
  <si>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</si>
  <si>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</si>
  <si>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</si>
  <si>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</si>
  <si>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</si>
  <si>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</si>
  <si>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</si>
  <si>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</si>
  <si>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</si>
  <si>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</si>
  <si>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</si>
  <si>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</si>
  <si>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</si>
  <si>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</si>
  <si>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</si>
  <si>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</si>
  <si>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</si>
  <si>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</si>
  <si>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</si>
  <si>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</si>
  <si>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</si>
  <si>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</si>
  <si>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</si>
  <si>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</si>
  <si>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</si>
  <si>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</si>
  <si>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</si>
  <si>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</si>
  <si>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</si>
  <si>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</si>
  <si>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</si>
  <si>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</si>
  <si>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</si>
  <si>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</si>
  <si>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</si>
  <si>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</si>
  <si>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</si>
  <si>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</si>
  <si>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</si>
  <si>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</si>
  <si>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</si>
  <si>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</si>
  <si>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</si>
  <si>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</si>
  <si>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</si>
  <si>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</si>
  <si>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</si>
  <si>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</si>
  <si>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</si>
  <si>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</si>
  <si>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</si>
  <si>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</si>
  <si>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</si>
  <si>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</si>
  <si>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</si>
  <si>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</si>
  <si>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</si>
  <si>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</si>
  <si>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</si>
  <si>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</si>
  <si>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</si>
  <si>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</si>
  <si>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</si>
  <si>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</si>
  <si>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</si>
  <si>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</si>
  <si>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</si>
  <si>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</si>
  <si>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</si>
  <si>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</si>
  <si>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</si>
  <si>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</si>
  <si>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</si>
  <si>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</si>
  <si>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</si>
  <si>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</si>
  <si>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</si>
  <si>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</si>
  <si>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</si>
  <si>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</si>
  <si>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</si>
  <si>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</si>
  <si>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</si>
  <si>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</si>
  <si>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</si>
  <si>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</si>
  <si>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</si>
  <si>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</si>
  <si>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</si>
  <si>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</si>
  <si>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</si>
  <si>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</si>
  <si>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</si>
  <si>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</si>
  <si>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</si>
  <si>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</si>
  <si>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</si>
  <si>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</si>
  <si>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</si>
  <si>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</si>
  <si>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</si>
  <si>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</si>
  <si>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</si>
  <si>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</si>
  <si>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</si>
  <si>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</si>
  <si>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</si>
  <si>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</si>
  <si>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</si>
  <si>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</si>
  <si>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</si>
  <si>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</si>
  <si>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</si>
  <si>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</si>
  <si>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</si>
  <si>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</si>
  <si>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</si>
  <si>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</si>
  <si>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</si>
  <si>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</si>
  <si>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</si>
  <si>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</si>
  <si>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</si>
  <si>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</si>
  <si>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</si>
  <si>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</si>
  <si>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</si>
  <si>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</si>
  <si>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</si>
  <si>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</si>
  <si>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</si>
  <si>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</si>
  <si>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</si>
  <si>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</si>
  <si>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</si>
  <si>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</si>
  <si>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</si>
  <si>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</si>
  <si>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</si>
  <si>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</si>
  <si>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</si>
  <si>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</si>
  <si>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</si>
  <si>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</si>
  <si>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</si>
  <si>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</si>
  <si>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</si>
  <si>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</si>
  <si>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</si>
  <si>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</si>
  <si>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</si>
  <si>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</si>
  <si>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</si>
  <si>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</si>
  <si>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</si>
  <si>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</si>
  <si>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</si>
  <si>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</si>
  <si>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</si>
  <si>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</si>
  <si>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</si>
  <si>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</si>
  <si>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</si>
  <si>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</si>
  <si>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</si>
  <si>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</si>
  <si>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</si>
  <si>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</si>
  <si>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</si>
  <si>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</si>
  <si>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</si>
  <si>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</si>
  <si>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</si>
  <si>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</si>
  <si>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</si>
  <si>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</si>
  <si>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</si>
  <si>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</si>
  <si>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</si>
  <si>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</si>
  <si>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</si>
  <si>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</si>
  <si>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</si>
  <si>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</si>
  <si>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</si>
  <si>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</si>
  <si>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</si>
  <si>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</si>
  <si>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</si>
  <si>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</si>
  <si>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</si>
  <si>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</si>
  <si>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</si>
  <si>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</si>
  <si>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</si>
  <si>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</si>
  <si>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</si>
  <si>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</si>
  <si>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</si>
  <si>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</si>
  <si>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</si>
  <si>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</si>
  <si>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</si>
  <si>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</si>
  <si>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</si>
  <si>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</si>
  <si>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</si>
  <si>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</si>
  <si>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</si>
  <si>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</si>
  <si>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</si>
  <si>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</si>
  <si>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</si>
  <si>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</si>
  <si>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</si>
  <si>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</si>
  <si>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</si>
  <si>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</si>
  <si>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</si>
  <si>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</si>
  <si>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</si>
  <si>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</si>
  <si>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</si>
  <si>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</si>
  <si>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</si>
  <si>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</si>
  <si>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</si>
  <si>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</si>
  <si>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</si>
  <si>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</si>
  <si>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</si>
  <si>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</si>
  <si>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</si>
  <si>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</si>
  <si>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</si>
  <si>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</si>
  <si>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</si>
  <si>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</si>
  <si>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</si>
  <si>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</si>
  <si>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</si>
  <si>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</si>
  <si>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</si>
  <si>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</si>
  <si>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</si>
  <si>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</si>
  <si>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</si>
  <si>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</si>
  <si>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</si>
  <si>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</si>
  <si>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</si>
  <si>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</si>
  <si>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</si>
  <si>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</si>
  <si>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</si>
  <si>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</si>
  <si>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</si>
  <si>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</si>
  <si>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</si>
  <si>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</si>
  <si>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</si>
  <si>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</si>
  <si>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</si>
  <si>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</si>
  <si>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</si>
  <si>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</si>
  <si>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</si>
  <si>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</si>
  <si>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</si>
  <si>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</si>
  <si>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</si>
  <si>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</si>
  <si>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</si>
  <si>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</si>
  <si>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</si>
  <si>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</si>
  <si>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</si>
  <si>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</si>
  <si>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</si>
  <si>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</si>
  <si>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</si>
  <si>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</si>
  <si>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</si>
  <si>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</si>
  <si>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</si>
  <si>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</si>
  <si>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</si>
  <si>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</si>
  <si>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</si>
  <si>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</si>
  <si>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</si>
  <si>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</si>
  <si>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</si>
  <si>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</si>
  <si>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</si>
  <si>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</si>
  <si>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</si>
  <si>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</si>
  <si>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</si>
  <si>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</si>
  <si>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</si>
  <si>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</si>
  <si>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</si>
  <si>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</si>
  <si>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</si>
  <si>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</si>
  <si>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</si>
  <si>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</si>
  <si>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</si>
  <si>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</si>
  <si>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</si>
  <si>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</si>
  <si>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</si>
  <si>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</si>
  <si>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</si>
  <si>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</si>
  <si>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</si>
  <si>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</si>
  <si>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</si>
  <si>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</si>
  <si>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</si>
  <si>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</si>
  <si>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</si>
  <si>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</si>
  <si>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</si>
  <si>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</si>
  <si>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</si>
  <si>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</si>
  <si>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</si>
  <si>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</si>
  <si>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</si>
  <si>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</si>
  <si>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</si>
  <si>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</si>
  <si>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</si>
  <si>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</si>
  <si>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</si>
  <si>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</si>
  <si>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</si>
  <si>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</si>
  <si>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</si>
  <si>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</si>
  <si>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</si>
  <si>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</si>
  <si>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</si>
  <si>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</si>
  <si>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</si>
  <si>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</si>
  <si>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</si>
  <si>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</si>
  <si>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</si>
  <si>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</si>
  <si>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</si>
  <si>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</si>
  <si>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</si>
  <si>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</si>
  <si>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</si>
  <si>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</si>
  <si>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</si>
  <si>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</si>
  <si>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</si>
  <si>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</si>
  <si>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</si>
  <si>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</si>
  <si>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</si>
  <si>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</si>
  <si>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</si>
  <si>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</si>
  <si>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</si>
  <si>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</si>
  <si>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</si>
  <si>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</si>
  <si>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</si>
  <si>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</si>
  <si>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</si>
  <si>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</si>
  <si>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</si>
  <si>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</si>
  <si>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</si>
  <si>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</si>
  <si>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</si>
  <si>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</si>
  <si>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</si>
  <si>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</si>
  <si>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</si>
  <si>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</si>
  <si>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</si>
  <si>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</si>
  <si>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</si>
  <si>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</si>
  <si>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</si>
  <si>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</si>
  <si>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</si>
  <si>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</si>
  <si>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</si>
  <si>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</si>
  <si>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</si>
  <si>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</si>
  <si>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</si>
  <si>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</si>
  <si>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</si>
  <si>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</si>
  <si>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</si>
  <si>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</si>
  <si>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</si>
  <si>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</si>
  <si>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</si>
  <si>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</si>
  <si>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</si>
  <si>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</si>
  <si>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</si>
  <si>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</si>
  <si>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</si>
  <si>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</si>
  <si>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</si>
  <si>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</si>
  <si>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</si>
  <si>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</si>
  <si>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</si>
  <si>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</si>
  <si>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</si>
  <si>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</si>
  <si>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</si>
  <si>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</si>
  <si>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</si>
  <si>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</si>
  <si>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</si>
  <si>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</si>
  <si>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</si>
  <si>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</si>
  <si>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</si>
  <si>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</si>
  <si>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</si>
  <si>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</si>
  <si>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</si>
  <si>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</si>
  <si>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</si>
  <si>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</si>
  <si>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</si>
  <si>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</si>
  <si>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</si>
  <si>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</si>
  <si>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</si>
  <si>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</si>
  <si>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</si>
  <si>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</si>
  <si>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</si>
  <si>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</si>
  <si>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</si>
  <si>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</si>
  <si>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</si>
  <si>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</si>
  <si>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</si>
  <si>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</si>
  <si>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</si>
  <si>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</si>
  <si>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</si>
  <si>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</si>
  <si>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</si>
  <si>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</si>
  <si>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</si>
  <si>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</si>
  <si>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</si>
  <si>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</si>
  <si>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</si>
  <si>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</si>
  <si>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</si>
  <si>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</si>
  <si>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</si>
  <si>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</si>
  <si>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</si>
  <si>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</si>
  <si>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</si>
  <si>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</si>
  <si>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</si>
  <si>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</si>
  <si>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</si>
  <si>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</si>
  <si>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</si>
  <si>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</si>
  <si>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</si>
  <si>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</si>
  <si>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</si>
  <si>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</si>
  <si>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</si>
  <si>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</si>
  <si>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</si>
  <si>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</si>
  <si>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</si>
  <si>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</si>
  <si>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</si>
  <si>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</si>
  <si>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</si>
  <si>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</si>
  <si>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</si>
  <si>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</si>
  <si>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</si>
  <si>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</si>
  <si>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</si>
  <si>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</si>
  <si>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</si>
  <si>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</si>
  <si>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</si>
  <si>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</si>
  <si>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</si>
  <si>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</si>
  <si>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</si>
  <si>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</si>
  <si>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</si>
  <si>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</si>
  <si>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</si>
  <si>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</si>
  <si>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</si>
  <si>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</si>
  <si>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</si>
  <si>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</si>
  <si>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</si>
  <si>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</si>
  <si>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</si>
  <si>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</si>
  <si>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</si>
  <si>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</si>
  <si>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</si>
  <si>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</si>
  <si>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</si>
  <si>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</si>
  <si>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</si>
  <si>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</si>
  <si>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</si>
  <si>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</si>
  <si>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</si>
  <si>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</si>
  <si>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</si>
  <si>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</si>
  <si>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</si>
  <si>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</si>
  <si>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</si>
  <si>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</si>
  <si>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</si>
  <si>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</si>
  <si>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</si>
  <si>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</si>
  <si>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</si>
  <si>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</si>
  <si>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</si>
  <si>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</si>
  <si>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</si>
  <si>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</si>
  <si>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</si>
  <si>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</si>
  <si>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</si>
  <si>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</si>
  <si>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</si>
  <si>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</si>
  <si>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</si>
  <si>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</si>
  <si>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</si>
  <si>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</si>
  <si>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</si>
  <si>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</si>
  <si>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</si>
  <si>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</si>
  <si>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</si>
  <si>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</si>
  <si>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</si>
  <si>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</si>
  <si>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</si>
  <si>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</si>
  <si>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</si>
  <si>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</si>
  <si>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</si>
  <si>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</si>
  <si>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</si>
  <si>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</si>
  <si>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</si>
  <si>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</si>
  <si>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</si>
  <si>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</si>
  <si>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</si>
  <si>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</si>
  <si>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</si>
  <si>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</si>
  <si>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</si>
  <si>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</si>
  <si>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</si>
  <si>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</si>
  <si>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</si>
  <si>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</si>
  <si>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</si>
  <si>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</si>
  <si>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</si>
  <si>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</si>
  <si>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</si>
  <si>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</si>
  <si>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</si>
  <si>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</si>
  <si>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</si>
  <si>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</si>
  <si>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</si>
  <si>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</si>
  <si>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</si>
  <si>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</si>
  <si>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</si>
  <si>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</si>
  <si>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</si>
  <si>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</si>
  <si>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</si>
  <si>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</si>
  <si>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</si>
  <si>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</si>
  <si>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</si>
  <si>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</si>
  <si>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</si>
  <si>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</si>
  <si>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</si>
  <si>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</si>
  <si>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</si>
  <si>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</si>
  <si>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</si>
  <si>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</si>
  <si>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</si>
  <si>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</si>
  <si>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</si>
  <si>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</si>
  <si>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</si>
  <si>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</si>
  <si>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</si>
  <si>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</si>
  <si>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</si>
  <si>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</si>
  <si>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</si>
  <si>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</si>
  <si>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</si>
  <si>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</si>
  <si>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</si>
  <si>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</si>
  <si>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</si>
  <si>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</si>
  <si>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</si>
  <si>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</si>
  <si>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</si>
  <si>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</si>
  <si>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</si>
  <si>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</si>
  <si>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</si>
  <si>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</si>
  <si>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</si>
  <si>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</si>
  <si>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</si>
  <si>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</si>
  <si>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</si>
  <si>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</si>
  <si>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</si>
  <si>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</si>
  <si>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</si>
  <si>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</si>
  <si>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</si>
  <si>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</si>
  <si>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</si>
  <si>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</si>
  <si>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</si>
  <si>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</si>
  <si>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</si>
  <si>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</si>
  <si>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</si>
  <si>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</si>
  <si>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</si>
  <si>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</si>
  <si>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</si>
  <si>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</si>
  <si>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</si>
  <si>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</si>
  <si>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</si>
  <si>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</si>
  <si>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</si>
  <si>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</si>
  <si>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</si>
  <si>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</si>
  <si>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</si>
  <si>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</si>
  <si>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</si>
  <si>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</si>
  <si>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</si>
  <si>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</si>
  <si>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</si>
  <si>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</si>
  <si>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</si>
  <si>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</si>
  <si>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</si>
  <si>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</si>
  <si>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</si>
  <si>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</si>
  <si>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</si>
  <si>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</si>
  <si>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</si>
  <si>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</si>
  <si>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</si>
  <si>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</si>
  <si>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</si>
  <si>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</si>
  <si>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</si>
  <si>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</si>
  <si>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</si>
  <si>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</si>
  <si>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</si>
  <si>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</si>
  <si>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</si>
  <si>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</si>
  <si>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</si>
  <si>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</si>
  <si>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</si>
  <si>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</si>
  <si>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</si>
  <si>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</si>
  <si>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</si>
  <si>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</si>
  <si>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</si>
  <si>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</si>
  <si>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</si>
  <si>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</si>
  <si>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</si>
  <si>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</si>
  <si>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</si>
  <si>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</si>
  <si>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</si>
  <si>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</si>
  <si>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</si>
  <si>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</si>
  <si>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</si>
  <si>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</si>
  <si>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</si>
  <si>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</si>
  <si>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</si>
  <si>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</si>
  <si>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</si>
  <si>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</si>
  <si>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</si>
  <si>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</si>
  <si>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</si>
  <si>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</si>
  <si>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</si>
  <si>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</si>
  <si>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</si>
  <si>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</si>
  <si>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</si>
  <si>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</si>
  <si>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</si>
  <si>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</si>
  <si>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</si>
  <si>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</si>
  <si>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</si>
  <si>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</si>
  <si>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</si>
  <si>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</si>
  <si>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</si>
  <si>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</si>
  <si>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</si>
  <si>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</si>
  <si>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</si>
  <si>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</si>
  <si>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</si>
  <si>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</si>
  <si>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</si>
  <si>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</si>
  <si>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</si>
  <si>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</si>
  <si>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</si>
  <si>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</si>
  <si>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</si>
  <si>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</si>
  <si>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</si>
  <si>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</si>
  <si>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</si>
  <si>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</si>
  <si>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</si>
  <si>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</si>
  <si>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</si>
  <si>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</si>
  <si>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</si>
  <si>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</si>
  <si>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</si>
  <si>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</si>
  <si>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</si>
  <si>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</si>
  <si>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</si>
  <si>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</si>
  <si>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</si>
  <si>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</si>
  <si>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</si>
  <si>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</si>
  <si>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</si>
  <si>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</si>
  <si>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</si>
  <si>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</si>
  <si>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</si>
  <si>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</si>
  <si>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</si>
  <si>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</si>
  <si>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</si>
  <si>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</si>
  <si>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</si>
  <si>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</si>
  <si>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</si>
  <si>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</si>
  <si>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</si>
  <si>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</si>
  <si>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</si>
  <si>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</si>
  <si>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</si>
  <si>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</si>
  <si>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</si>
  <si>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</si>
  <si>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</si>
  <si>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</si>
  <si>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</si>
  <si>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</si>
  <si>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</si>
  <si>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</si>
  <si>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</si>
  <si>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</si>
  <si>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</si>
  <si>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</si>
  <si>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</si>
  <si>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</si>
  <si>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</si>
  <si>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</si>
  <si>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</si>
  <si>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</si>
  <si>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</si>
  <si>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</si>
  <si>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</si>
  <si>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</si>
  <si>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</si>
  <si>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</si>
  <si>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</si>
  <si>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</si>
  <si>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</si>
  <si>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</si>
  <si>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</si>
  <si>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</si>
  <si>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</si>
  <si>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</si>
  <si>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</si>
  <si>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</si>
  <si>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</si>
  <si>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</si>
  <si>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</si>
  <si>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</si>
  <si>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</si>
  <si>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</si>
  <si>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</si>
  <si>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</si>
  <si>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</si>
  <si>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</si>
  <si>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</si>
  <si>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</si>
  <si>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</si>
  <si>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</si>
  <si>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</si>
  <si>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</si>
  <si>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</si>
  <si>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</si>
  <si>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</si>
  <si>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</si>
  <si>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</si>
  <si>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</si>
  <si>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</si>
  <si>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</si>
  <si>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</si>
  <si>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</si>
  <si>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</si>
  <si>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</si>
  <si>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</si>
  <si>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</si>
  <si>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</si>
  <si>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</si>
  <si>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</si>
  <si>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</si>
  <si>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</si>
  <si>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</si>
  <si>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</si>
  <si>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</si>
  <si>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</si>
  <si>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</si>
  <si>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</si>
  <si>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</si>
  <si>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</si>
  <si>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</si>
  <si>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</si>
  <si>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</si>
  <si>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</si>
  <si>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</si>
  <si>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</si>
  <si>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</si>
  <si>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</si>
  <si>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</si>
  <si>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</si>
  <si>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</si>
  <si>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</si>
  <si>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</si>
  <si>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</si>
  <si>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</si>
  <si>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</si>
  <si>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</si>
  <si>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</si>
  <si>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</si>
  <si>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</si>
  <si>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</si>
  <si>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</si>
  <si>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</si>
  <si>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</si>
  <si>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</si>
  <si>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</si>
  <si>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</si>
  <si>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</si>
  <si>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</si>
  <si>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</si>
  <si>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</si>
  <si>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</si>
  <si>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</si>
  <si>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</si>
  <si>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</si>
  <si>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</si>
  <si>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</si>
  <si>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</si>
  <si>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</si>
  <si>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</si>
  <si>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</si>
  <si>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</si>
  <si>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</si>
  <si>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</si>
  <si>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</si>
  <si>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</si>
  <si>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</si>
  <si>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</si>
  <si>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</si>
  <si>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</si>
  <si>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</si>
  <si>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</si>
  <si>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</si>
  <si>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</si>
  <si>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</si>
  <si>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</si>
  <si>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</si>
  <si>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</si>
  <si>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</si>
  <si>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</si>
  <si>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</si>
  <si>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</si>
  <si>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</si>
  <si>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</si>
  <si>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</si>
  <si>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</si>
  <si>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</si>
  <si>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</si>
  <si>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</si>
  <si>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</si>
  <si>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</si>
  <si>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</si>
  <si>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</si>
  <si>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</si>
  <si>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</si>
  <si>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</si>
  <si>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</si>
  <si>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</si>
  <si>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</si>
  <si>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</si>
  <si>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</si>
  <si>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</si>
  <si>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</si>
  <si>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</si>
  <si>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</si>
  <si>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</si>
  <si>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</si>
  <si>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</si>
  <si>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</si>
  <si>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</si>
  <si>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</si>
  <si>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</si>
  <si>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</si>
  <si>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</si>
  <si>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</si>
  <si>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</si>
  <si>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</si>
  <si>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</si>
  <si>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</si>
  <si>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</si>
  <si>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</si>
  <si>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</si>
  <si>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</si>
  <si>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</si>
  <si>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</si>
  <si>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</si>
  <si>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</si>
  <si>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</si>
  <si>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</si>
  <si>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</si>
  <si>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</si>
  <si>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</si>
  <si>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</si>
  <si>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</si>
  <si>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</si>
  <si>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</si>
  <si>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</si>
  <si>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</si>
  <si>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</si>
  <si>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</si>
  <si>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</si>
  <si>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</si>
  <si>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</si>
  <si>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</si>
  <si>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</si>
  <si>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</si>
  <si>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</si>
  <si>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</si>
  <si>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</si>
  <si>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</si>
  <si>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</si>
  <si>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</si>
  <si>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</si>
  <si>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</si>
  <si>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</si>
  <si>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</si>
  <si>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</si>
  <si>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</si>
  <si>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</si>
  <si>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</si>
  <si>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</si>
  <si>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</si>
  <si>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</si>
  <si>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</si>
  <si>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</si>
  <si>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</si>
  <si>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</si>
  <si>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</si>
  <si>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</si>
  <si>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</si>
  <si>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</si>
  <si>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</si>
  <si>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</si>
  <si>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</si>
  <si>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</si>
  <si>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</si>
  <si>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</si>
  <si>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</si>
  <si>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</si>
  <si>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</si>
  <si>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</si>
  <si>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</si>
  <si>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</si>
  <si>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</si>
  <si>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</si>
  <si>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</si>
  <si>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</si>
  <si>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</si>
  <si>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</si>
  <si>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</si>
  <si>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</si>
  <si>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</si>
  <si>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</si>
  <si>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</si>
  <si>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</si>
  <si>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</si>
  <si>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</si>
  <si>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</si>
  <si>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</si>
  <si>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</si>
  <si>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</si>
  <si>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</si>
  <si>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</si>
  <si>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</si>
  <si>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</si>
  <si>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</si>
  <si>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</si>
  <si>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</si>
  <si>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</si>
  <si>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</si>
  <si>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</si>
  <si>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</si>
  <si>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</si>
  <si>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</si>
  <si>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</si>
  <si>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</si>
  <si>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</si>
  <si>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</si>
  <si>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</si>
  <si>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</si>
  <si>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</si>
  <si>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</si>
  <si>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</si>
  <si>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</si>
  <si>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</si>
  <si>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</si>
  <si>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</si>
  <si>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</si>
  <si>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</si>
  <si>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</si>
  <si>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</si>
  <si>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</si>
  <si>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</si>
  <si>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</si>
  <si>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</si>
  <si>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</si>
  <si>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</si>
  <si>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</si>
  <si>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</si>
  <si>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</si>
  <si>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</si>
  <si>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</si>
  <si>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</si>
  <si>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</si>
  <si>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</si>
  <si>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</si>
  <si>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</si>
  <si>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</si>
  <si>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</si>
  <si>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</si>
  <si>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</si>
  <si>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</si>
  <si>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</si>
  <si>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</si>
  <si>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</si>
  <si>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</si>
  <si>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</si>
  <si>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</si>
  <si>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</si>
  <si>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</si>
  <si>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</si>
  <si>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</si>
  <si>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</si>
  <si>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</si>
  <si>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</si>
  <si>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</si>
  <si>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</si>
  <si>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</si>
  <si>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</si>
  <si>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</si>
  <si>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</si>
  <si>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</si>
  <si>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</si>
  <si>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</si>
  <si>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</si>
  <si>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</si>
  <si>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</si>
  <si>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</si>
  <si>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</si>
  <si>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</si>
  <si>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</si>
  <si>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</si>
  <si>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</si>
  <si>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</si>
  <si>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</si>
  <si>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</si>
  <si>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</si>
  <si>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</si>
  <si>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</si>
  <si>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</si>
  <si>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</si>
  <si>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</si>
  <si>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</si>
  <si>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</si>
  <si>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</si>
  <si>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</si>
  <si>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</si>
  <si>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</si>
  <si>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</si>
  <si>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</si>
  <si>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</si>
  <si>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</si>
  <si>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</si>
  <si>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</si>
  <si>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</si>
  <si>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</si>
  <si>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</si>
  <si>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</si>
  <si>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</si>
  <si>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</si>
  <si>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</si>
  <si>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</si>
  <si>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</si>
  <si>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</si>
  <si>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</si>
  <si>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</si>
  <si>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</si>
  <si>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</si>
  <si>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</si>
  <si>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</si>
  <si>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</si>
  <si>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</si>
  <si>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</si>
  <si>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</si>
  <si>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</si>
  <si>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</si>
  <si>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</si>
  <si>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</si>
  <si>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</si>
  <si>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</si>
  <si>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</si>
  <si>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</si>
  <si>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</si>
  <si>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</si>
  <si>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</si>
  <si>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</si>
  <si>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</si>
  <si>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</si>
  <si>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</si>
  <si>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</si>
  <si>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</si>
  <si>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</si>
  <si>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</si>
  <si>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</si>
  <si>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</si>
  <si>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</si>
  <si>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</si>
  <si>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</si>
  <si>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</si>
  <si>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</si>
  <si>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</si>
  <si>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</si>
  <si>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</si>
  <si>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</si>
  <si>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</si>
  <si>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</si>
  <si>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</si>
  <si>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</si>
  <si>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</si>
  <si>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</si>
  <si>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</si>
  <si>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</si>
  <si>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</si>
  <si>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</si>
  <si>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</si>
  <si>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</si>
  <si>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</si>
  <si>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</si>
  <si>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</si>
  <si>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</si>
  <si>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</si>
  <si>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</si>
  <si>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</si>
  <si>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</si>
  <si>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</si>
  <si>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</si>
  <si>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</si>
  <si>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</si>
  <si>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</si>
  <si>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</si>
  <si>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</si>
  <si>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</si>
  <si>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</si>
  <si>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</si>
  <si>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</si>
  <si>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</si>
  <si>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</si>
  <si>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</si>
  <si>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</si>
  <si>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</si>
  <si>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</si>
  <si>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</si>
  <si>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</si>
  <si>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</si>
  <si>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</si>
  <si>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</si>
  <si>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</si>
  <si>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</si>
  <si>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</si>
  <si>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</si>
  <si>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</si>
  <si>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</si>
  <si>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</si>
  <si>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</si>
  <si>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</si>
  <si>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</si>
  <si>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</si>
  <si>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</si>
  <si>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</si>
  <si>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</si>
  <si>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</si>
  <si>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</si>
  <si>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</si>
  <si>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</si>
  <si>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</si>
  <si>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</si>
  <si>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</si>
  <si>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</si>
  <si>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</si>
  <si>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</si>
  <si>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</si>
  <si>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</si>
  <si>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</si>
  <si>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</si>
  <si>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</si>
  <si>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</si>
  <si>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</si>
  <si>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</si>
  <si>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</si>
  <si>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</si>
  <si>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</si>
  <si>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</si>
  <si>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</si>
  <si>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</si>
  <si>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</si>
  <si>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</si>
  <si>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</si>
  <si>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</si>
  <si>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</si>
  <si>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</si>
  <si>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</si>
  <si>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</si>
  <si>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</si>
  <si>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</si>
  <si>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</si>
  <si>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</si>
  <si>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</si>
  <si>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</si>
  <si>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</si>
  <si>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</si>
  <si>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</si>
  <si>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</si>
  <si>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</si>
  <si>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</si>
  <si>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</si>
  <si>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</si>
  <si>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</si>
  <si>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</si>
  <si>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</si>
  <si>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</si>
  <si>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</si>
  <si>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</si>
  <si>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</si>
  <si>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</si>
  <si>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</si>
  <si>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</si>
  <si>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</si>
  <si>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</si>
  <si>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</si>
  <si>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</si>
  <si>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</si>
  <si>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</si>
  <si>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</si>
  <si>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</si>
  <si>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</si>
  <si>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</si>
  <si>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</si>
  <si>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</si>
  <si>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</si>
  <si>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</si>
  <si>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</si>
  <si>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</si>
  <si>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</si>
  <si>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</si>
  <si>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</si>
  <si>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</si>
  <si>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</si>
  <si>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</si>
  <si>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</si>
  <si>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</si>
  <si>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</si>
  <si>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</si>
  <si>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</si>
  <si>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</si>
  <si>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</si>
  <si>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</si>
  <si>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</si>
  <si>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</si>
  <si>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</si>
  <si>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</si>
  <si>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</si>
  <si>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</si>
  <si>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</si>
  <si>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</si>
  <si>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</si>
  <si>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</si>
  <si>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</si>
  <si>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</si>
  <si>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</si>
  <si>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</si>
  <si>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</si>
  <si>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</si>
  <si>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</si>
  <si>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</si>
  <si>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</si>
  <si>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</si>
  <si>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</si>
  <si>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</si>
  <si>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</si>
  <si>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</si>
  <si>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</si>
  <si>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</si>
  <si>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</si>
  <si>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</si>
  <si>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</si>
  <si>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</si>
  <si>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</si>
  <si>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</si>
  <si>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</si>
  <si>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</si>
  <si>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</si>
  <si>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</si>
  <si>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</si>
  <si>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</si>
  <si>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</si>
  <si>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</si>
  <si>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</si>
  <si>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</si>
  <si>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</si>
  <si>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</si>
  <si>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</si>
  <si>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</si>
  <si>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</si>
  <si>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</si>
  <si>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</si>
  <si>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</si>
  <si>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</si>
  <si>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</si>
  <si>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</si>
  <si>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</si>
  <si>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</si>
  <si>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</si>
  <si>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</si>
  <si>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</si>
  <si>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</si>
  <si>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</si>
  <si>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</si>
  <si>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</si>
  <si>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</si>
  <si>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</si>
  <si>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</si>
  <si>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</si>
  <si>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</si>
  <si>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</si>
  <si>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</si>
  <si>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</si>
  <si>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</si>
  <si>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</si>
  <si>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</si>
  <si>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</si>
  <si>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</si>
  <si>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</si>
  <si>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</si>
  <si>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</si>
  <si>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</si>
  <si>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</si>
  <si>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</si>
  <si>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</si>
  <si>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</si>
  <si>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</si>
  <si>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</si>
  <si>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</si>
  <si>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</si>
  <si>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</si>
  <si>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</si>
  <si>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</si>
  <si>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</si>
  <si>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</si>
  <si>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</si>
  <si>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</si>
  <si>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</si>
  <si>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</si>
  <si>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</si>
  <si>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</si>
  <si>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</si>
  <si>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</si>
  <si>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</si>
  <si>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</si>
  <si>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</si>
  <si>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</si>
  <si>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</si>
  <si>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</si>
  <si>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</si>
  <si>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</si>
  <si>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</si>
  <si>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</si>
  <si>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</si>
  <si>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</si>
  <si>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</si>
  <si>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</si>
  <si>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</si>
  <si>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</si>
  <si>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</si>
  <si>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</si>
  <si>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</si>
  <si>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</si>
  <si>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</si>
  <si>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</si>
  <si>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</si>
  <si>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</si>
  <si>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</si>
  <si>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</si>
  <si>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</si>
  <si>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</si>
  <si>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</si>
  <si>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</si>
  <si>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</si>
  <si>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</si>
  <si>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</si>
  <si>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</si>
  <si>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</si>
  <si>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</si>
  <si>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</si>
  <si>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</si>
  <si>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</si>
  <si>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</si>
  <si>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</si>
  <si>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</si>
  <si>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</si>
  <si>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</si>
  <si>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</si>
  <si>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</si>
  <si>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</si>
  <si>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</si>
  <si>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</si>
  <si>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</si>
  <si>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</si>
  <si>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</si>
  <si>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</si>
  <si>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</si>
  <si>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</si>
  <si>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</si>
  <si>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</si>
  <si>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</si>
  <si>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</si>
  <si>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</si>
  <si>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</si>
  <si>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</si>
  <si>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</si>
  <si>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</si>
  <si>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</si>
  <si>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</si>
  <si>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</si>
  <si>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</si>
  <si>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</si>
  <si>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</si>
  <si>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</si>
  <si>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</si>
  <si>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</si>
  <si>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</si>
  <si>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</si>
  <si>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</si>
  <si>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</si>
  <si>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</si>
  <si>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</si>
  <si>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</si>
  <si>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</si>
  <si>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</si>
  <si>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</si>
  <si>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</si>
  <si>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</si>
  <si>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</si>
  <si>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</si>
  <si>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</si>
  <si>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</si>
  <si>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</si>
  <si>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</si>
  <si>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</si>
  <si>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</si>
  <si>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</si>
  <si>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</si>
  <si>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</si>
  <si>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</si>
  <si>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</si>
  <si>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</si>
  <si>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</si>
  <si>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</si>
  <si>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</si>
  <si>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</si>
  <si>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</si>
  <si>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</si>
  <si>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</si>
  <si>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</si>
  <si>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</si>
  <si>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</si>
  <si>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</si>
  <si>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</si>
  <si>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</si>
  <si>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</si>
  <si>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</si>
  <si>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</si>
  <si>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</si>
  <si>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</si>
  <si>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</si>
  <si>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</si>
  <si>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</si>
  <si>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</si>
  <si>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</si>
  <si>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</si>
  <si>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</si>
  <si>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</si>
  <si>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</si>
  <si>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</si>
  <si>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</si>
  <si>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</si>
  <si>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</si>
  <si>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</si>
  <si>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</si>
  <si>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</si>
  <si>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</si>
  <si>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</si>
  <si>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</si>
  <si>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</si>
  <si>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</si>
  <si>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</si>
  <si>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</si>
  <si>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</si>
  <si>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</si>
  <si>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</si>
  <si>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</si>
  <si>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</si>
  <si>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</si>
  <si>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</si>
  <si>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</si>
  <si>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</si>
  <si>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</si>
  <si>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</si>
  <si>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</si>
  <si>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</si>
  <si>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</si>
  <si>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</si>
  <si>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</si>
  <si>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</si>
  <si>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</si>
  <si>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</si>
  <si>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</si>
  <si>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</si>
  <si>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</si>
  <si>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</si>
  <si>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</si>
  <si>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</si>
  <si>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</si>
  <si>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</si>
  <si>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</si>
  <si>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</si>
  <si>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</si>
  <si>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</si>
  <si>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</si>
  <si>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</si>
  <si>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</si>
  <si>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</si>
  <si>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</si>
  <si>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</si>
  <si>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</si>
  <si>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</si>
  <si>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</si>
  <si>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</si>
  <si>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</si>
  <si>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</si>
  <si>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</si>
  <si>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</si>
  <si>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</si>
  <si>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</si>
  <si>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</si>
  <si>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</si>
  <si>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</si>
  <si>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</si>
  <si>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</si>
  <si>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</si>
  <si>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</si>
  <si>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</si>
  <si>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</si>
  <si>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</si>
  <si>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</si>
  <si>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</si>
  <si>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</si>
  <si>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</si>
  <si>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</si>
  <si>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</si>
  <si>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</si>
  <si>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</si>
  <si>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</si>
  <si>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</si>
  <si>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</si>
  <si>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</si>
  <si>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</si>
  <si>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</si>
  <si>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</si>
  <si>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</si>
  <si>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</si>
  <si>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</si>
  <si>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</si>
  <si>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</si>
  <si>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</si>
  <si>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</si>
  <si>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</si>
  <si>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</si>
  <si>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</si>
  <si>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</si>
  <si>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</si>
  <si>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</si>
  <si>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</si>
  <si>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</si>
  <si>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</si>
  <si>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</si>
  <si>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</si>
  <si>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</si>
  <si>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</si>
  <si>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</si>
  <si>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</si>
  <si>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</si>
  <si>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</si>
  <si>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</si>
  <si>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</si>
  <si>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</si>
  <si>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</si>
  <si>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</si>
  <si>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</si>
  <si>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</si>
  <si>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</si>
  <si>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</si>
  <si>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</si>
  <si>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</si>
  <si>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</si>
  <si>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</si>
  <si>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</si>
  <si>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</si>
  <si>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</si>
  <si>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</si>
  <si>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</si>
  <si>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</si>
  <si>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</si>
  <si>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</si>
  <si>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</si>
  <si>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</si>
  <si>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</si>
  <si>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</si>
  <si>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</si>
  <si>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</si>
  <si>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</si>
  <si>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</si>
  <si>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</si>
  <si>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</si>
  <si>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</si>
  <si>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</si>
  <si>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</si>
  <si>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</si>
  <si>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</si>
  <si>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</si>
  <si>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</si>
  <si>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</si>
  <si>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</si>
  <si>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</si>
  <si>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</si>
  <si>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</si>
  <si>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</si>
  <si>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</si>
  <si>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</si>
  <si>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</si>
  <si>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</si>
  <si>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</si>
  <si>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</si>
  <si>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</si>
  <si>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</si>
  <si>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</si>
  <si>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</si>
  <si>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</si>
  <si>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</si>
  <si>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</si>
  <si>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</si>
  <si>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</si>
  <si>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</si>
  <si>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</si>
  <si>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</si>
  <si>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</si>
  <si>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</si>
  <si>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</si>
  <si>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</si>
  <si>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</si>
  <si>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</si>
  <si>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</si>
  <si>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</si>
  <si>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</si>
  <si>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</si>
  <si>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</si>
  <si>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</si>
  <si>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</si>
  <si>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</si>
  <si>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</si>
  <si>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</si>
  <si>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</si>
  <si>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</si>
  <si>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</si>
  <si>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</si>
  <si>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</si>
  <si>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</si>
  <si>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</si>
  <si>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</si>
  <si>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</si>
  <si>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</si>
  <si>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</si>
  <si>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</si>
  <si>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</si>
  <si>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</si>
  <si>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</si>
  <si>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</si>
  <si>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</si>
  <si>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</si>
  <si>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</si>
  <si>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</si>
  <si>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</si>
  <si>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</si>
  <si>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</si>
  <si>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</si>
  <si>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</si>
  <si>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</si>
  <si>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</si>
  <si>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</si>
  <si>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</si>
  <si>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</si>
  <si>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</si>
  <si>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</si>
  <si>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</si>
  <si>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</si>
  <si>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</si>
  <si>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</si>
  <si>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</si>
  <si>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</si>
  <si>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</si>
  <si>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</si>
  <si>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</si>
  <si>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</si>
  <si>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</si>
  <si>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</si>
  <si>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</si>
  <si>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</si>
  <si>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</si>
  <si>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</si>
  <si>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</si>
  <si>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</si>
  <si>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</si>
  <si>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</si>
  <si>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</si>
  <si>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</si>
  <si>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</si>
  <si>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</si>
  <si>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</si>
  <si>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</si>
  <si>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</si>
  <si>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</si>
  <si>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</si>
  <si>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</si>
  <si>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</si>
  <si>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</si>
  <si>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</si>
  <si>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</si>
  <si>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</si>
  <si>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</si>
  <si>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</si>
  <si>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</si>
  <si>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</si>
  <si>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</si>
  <si>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</si>
  <si>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</si>
  <si>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</si>
  <si>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</si>
  <si>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</si>
  <si>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</si>
  <si>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</si>
  <si>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</si>
  <si>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</si>
  <si>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</si>
  <si>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</si>
  <si>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</si>
  <si>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</si>
  <si>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</si>
  <si>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</si>
  <si>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</si>
  <si>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</si>
  <si>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</si>
  <si>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</si>
  <si>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</si>
  <si>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</si>
  <si>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</si>
  <si>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</si>
  <si>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</si>
  <si>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</si>
  <si>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</si>
  <si>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</si>
  <si>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</si>
  <si>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</si>
  <si>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</si>
  <si>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</si>
  <si>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</si>
  <si>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</si>
  <si>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</si>
  <si>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</si>
  <si>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</si>
  <si>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</si>
  <si>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</si>
  <si>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</si>
  <si>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</si>
  <si>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</si>
  <si>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</si>
  <si>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</si>
  <si>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</si>
  <si>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</si>
  <si>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</si>
  <si>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</si>
  <si>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</si>
  <si>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</si>
  <si>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</si>
  <si>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</si>
  <si>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</si>
  <si>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</si>
  <si>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</si>
  <si>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</si>
  <si>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</si>
  <si>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</si>
  <si>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</si>
  <si>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</si>
  <si>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</si>
  <si>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</si>
  <si>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</si>
  <si>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</si>
  <si>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</si>
  <si>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</si>
  <si>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</si>
  <si>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</si>
  <si>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</si>
  <si>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</si>
  <si>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</si>
  <si>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</si>
  <si>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</si>
  <si>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</si>
  <si>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</si>
  <si>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</si>
  <si>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</si>
  <si>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</si>
  <si>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</si>
  <si>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</si>
  <si>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</si>
  <si>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</si>
  <si>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</si>
  <si>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</si>
  <si>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</si>
  <si>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</si>
  <si>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</si>
  <si>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</si>
  <si>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</si>
  <si>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</si>
  <si>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</si>
  <si>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</si>
  <si>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</si>
  <si>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</si>
  <si>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</si>
  <si>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</si>
  <si>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</si>
  <si>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</si>
  <si>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</si>
  <si>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</si>
  <si>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</si>
  <si>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</si>
  <si>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</si>
  <si>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</si>
  <si>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</si>
  <si>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</si>
  <si>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</si>
  <si>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</si>
  <si>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</si>
  <si>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</si>
  <si>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</si>
  <si>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</si>
  <si>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</si>
  <si>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</si>
  <si>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</si>
  <si>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</si>
  <si>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</si>
  <si>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</si>
  <si>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</si>
  <si>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</si>
  <si>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</si>
  <si>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</si>
  <si>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</si>
  <si>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</si>
  <si>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</si>
  <si>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</si>
  <si>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</si>
  <si>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</si>
  <si>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</si>
  <si>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</si>
  <si>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</si>
  <si>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</si>
  <si>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</si>
  <si>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</si>
  <si>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</si>
  <si>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</si>
  <si>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</si>
  <si>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</si>
  <si>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</si>
  <si>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</si>
  <si>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</si>
  <si>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</si>
  <si>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</si>
  <si>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</si>
  <si>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</si>
  <si>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</si>
  <si>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</si>
  <si>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</si>
  <si>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</si>
  <si>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</si>
  <si>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</si>
  <si>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</si>
  <si>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</si>
  <si>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</si>
  <si>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</si>
  <si>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</si>
  <si>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</si>
  <si>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</si>
  <si>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</si>
  <si>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</si>
  <si>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</si>
  <si>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</si>
  <si>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</si>
  <si>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</si>
  <si>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</si>
  <si>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</si>
  <si>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</si>
  <si>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</si>
  <si>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</si>
  <si>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</si>
  <si>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</si>
  <si>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</si>
  <si>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</si>
  <si>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</si>
  <si>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</si>
  <si>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</si>
  <si>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</si>
  <si>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</si>
  <si>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</si>
  <si>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</si>
  <si>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</si>
  <si>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</si>
  <si>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</si>
  <si>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</si>
  <si>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</si>
  <si>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</si>
  <si>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</si>
  <si>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</si>
  <si>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</si>
  <si>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</si>
  <si>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</si>
  <si>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</si>
  <si>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</si>
  <si>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</si>
  <si>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</si>
  <si>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</si>
  <si>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</si>
  <si>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</si>
  <si>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</si>
  <si>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</si>
  <si>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</si>
  <si>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</si>
  <si>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</si>
  <si>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</si>
  <si>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</si>
  <si>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</si>
  <si>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</si>
  <si>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</si>
  <si>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</si>
  <si>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</si>
  <si>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</si>
  <si>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</si>
  <si>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</si>
  <si>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</si>
  <si>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</si>
  <si>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</si>
  <si>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</si>
  <si>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</si>
  <si>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</si>
  <si>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</si>
  <si>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</si>
  <si>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</si>
  <si>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</si>
  <si>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</si>
  <si>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</si>
  <si>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</si>
  <si>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</si>
  <si>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</si>
  <si>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</si>
  <si>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</si>
  <si>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</si>
  <si>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</si>
  <si>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</si>
  <si>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</si>
  <si>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</si>
  <si>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</si>
  <si>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</si>
  <si>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</si>
  <si>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</si>
  <si>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</si>
  <si>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</si>
  <si>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</si>
  <si>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</si>
  <si>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</si>
  <si>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</si>
  <si>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</si>
  <si>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</si>
  <si>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</si>
  <si>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</si>
  <si>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</si>
  <si>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</si>
  <si>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</si>
  <si>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</si>
  <si>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</si>
  <si>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</si>
  <si>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</si>
  <si>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</si>
  <si>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</si>
  <si>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</si>
  <si>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</si>
  <si>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</si>
  <si>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</si>
  <si>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</si>
  <si>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</si>
  <si>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</si>
  <si>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</si>
  <si>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</si>
  <si>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</si>
  <si>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</si>
  <si>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</si>
  <si>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</si>
  <si>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</si>
  <si>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</si>
  <si>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</si>
  <si>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</si>
  <si>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</si>
  <si>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</si>
  <si>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</si>
  <si>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</si>
  <si>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</si>
  <si>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</si>
  <si>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</si>
  <si>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</si>
  <si>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</si>
  <si>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</si>
  <si>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</si>
  <si>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</si>
  <si>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</si>
  <si>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</si>
  <si>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</si>
  <si>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</si>
  <si>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</si>
  <si>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</si>
  <si>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</si>
  <si>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</si>
  <si>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</si>
  <si>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</si>
  <si>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</si>
  <si>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</si>
  <si>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</si>
  <si>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</si>
  <si>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</si>
  <si>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</si>
  <si>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</si>
  <si>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</si>
  <si>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</si>
  <si>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</si>
  <si>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</si>
  <si>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</si>
  <si>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</si>
  <si>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</si>
  <si>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</si>
  <si>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</si>
  <si>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</si>
  <si>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</si>
  <si>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</si>
  <si>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</si>
  <si>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</si>
  <si>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</si>
  <si>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</si>
  <si>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</si>
  <si>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</si>
  <si>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</si>
  <si>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</si>
  <si>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</si>
  <si>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</si>
  <si>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</si>
  <si>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</si>
  <si>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</si>
  <si>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</si>
  <si>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</si>
  <si>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</si>
  <si>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</si>
  <si>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</si>
  <si>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</si>
  <si>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</si>
  <si>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</si>
  <si>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</si>
  <si>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</si>
  <si>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</si>
  <si>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</si>
  <si>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</si>
  <si>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</si>
  <si>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</si>
  <si>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</si>
  <si>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</si>
  <si>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</si>
  <si>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</si>
  <si>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</si>
  <si>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</si>
  <si>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</si>
  <si>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</si>
  <si>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</si>
  <si>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</si>
  <si>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</si>
  <si>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</si>
  <si>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</si>
  <si>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</si>
  <si>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</si>
  <si>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</si>
  <si>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</si>
  <si>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</si>
  <si>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</si>
  <si>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</si>
  <si>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</si>
  <si>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</si>
  <si>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</si>
  <si>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</si>
  <si>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</si>
  <si>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</si>
  <si>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</si>
  <si>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</si>
  <si>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</si>
  <si>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</si>
  <si>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</si>
  <si>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</si>
  <si>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</si>
  <si>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</si>
  <si>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</si>
  <si>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</si>
  <si>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</si>
  <si>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</si>
  <si>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</si>
  <si>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</si>
  <si>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</si>
  <si>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</si>
  <si>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</si>
  <si>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</si>
  <si>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</si>
  <si>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</si>
  <si>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</si>
  <si>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</si>
  <si>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</si>
  <si>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</si>
  <si>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</si>
  <si>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</si>
  <si>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</si>
  <si>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</si>
  <si>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</si>
  <si>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</si>
  <si>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</si>
  <si>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</si>
  <si>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</si>
  <si>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</si>
  <si>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</si>
  <si>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</si>
  <si>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</si>
  <si>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</si>
  <si>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</si>
  <si>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</si>
  <si>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</si>
  <si>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</si>
  <si>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</si>
  <si>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</si>
  <si>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</si>
  <si>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</si>
  <si>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</si>
  <si>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</si>
  <si>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</si>
  <si>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</si>
  <si>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</si>
  <si>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</si>
  <si>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</si>
  <si>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</si>
  <si>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</si>
  <si>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</si>
  <si>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</si>
  <si>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</si>
  <si>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</si>
  <si>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</si>
  <si>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</si>
  <si>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</si>
  <si>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</si>
  <si>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</si>
  <si>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</si>
  <si>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</si>
  <si>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</si>
  <si>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</si>
  <si>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</si>
  <si>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</si>
  <si>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</si>
  <si>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</si>
  <si>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</si>
  <si>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</si>
  <si>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</si>
  <si>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</si>
  <si>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</si>
  <si>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</si>
  <si>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</si>
  <si>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</si>
  <si>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</si>
  <si>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</si>
  <si>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</si>
  <si>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</si>
  <si>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</si>
  <si>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</si>
  <si>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</si>
  <si>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</si>
  <si>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</si>
  <si>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</si>
  <si>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</si>
  <si>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</si>
  <si>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</si>
  <si>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</si>
  <si>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</si>
  <si>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</si>
  <si>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</si>
  <si>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</si>
  <si>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</si>
  <si>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</si>
  <si>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</si>
  <si>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</si>
  <si>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</si>
  <si>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</si>
  <si>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</si>
  <si>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</si>
  <si>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</si>
  <si>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</si>
  <si>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</si>
  <si>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</si>
  <si>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</si>
  <si>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</si>
  <si>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</si>
  <si>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</si>
  <si>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</si>
  <si>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</si>
  <si>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</si>
  <si>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</si>
  <si>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</si>
  <si>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</si>
  <si>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</si>
  <si>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</si>
  <si>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</si>
  <si>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</si>
  <si>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</si>
  <si>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</si>
  <si>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</si>
  <si>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</si>
  <si>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</si>
  <si>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</si>
  <si>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</si>
  <si>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</si>
  <si>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</si>
  <si>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</si>
  <si>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</si>
  <si>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</si>
  <si>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</si>
  <si>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</si>
  <si>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</si>
  <si>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</si>
  <si>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</si>
  <si>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</si>
  <si>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</si>
  <si>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</si>
  <si>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</si>
  <si>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</si>
  <si>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</si>
  <si>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</si>
  <si>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</si>
  <si>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</si>
  <si>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</si>
  <si>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</si>
  <si>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</si>
  <si>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</si>
  <si>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</si>
  <si>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</si>
  <si>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</si>
  <si>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</si>
  <si>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</si>
  <si>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</si>
  <si>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</si>
  <si>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</si>
  <si>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</si>
  <si>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</si>
  <si>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</si>
  <si>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</si>
  <si>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</si>
  <si>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</si>
  <si>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</si>
  <si>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</si>
  <si>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</si>
  <si>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</si>
  <si>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</si>
  <si>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</si>
  <si>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</si>
  <si>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</si>
  <si>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</si>
  <si>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</si>
  <si>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</si>
  <si>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</si>
  <si>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</si>
  <si>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</si>
  <si>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</si>
  <si>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</si>
  <si>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</si>
  <si>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</si>
  <si>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</si>
  <si>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</si>
  <si>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</si>
  <si>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</si>
  <si>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</si>
  <si>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</si>
  <si>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</si>
  <si>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</si>
  <si>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</si>
  <si>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</si>
  <si>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</si>
  <si>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</si>
  <si>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</si>
  <si>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</si>
  <si>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</si>
  <si>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</si>
  <si>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</si>
  <si>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</si>
  <si>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</si>
  <si>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</si>
  <si>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</si>
  <si>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</si>
  <si>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</si>
  <si>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</si>
  <si>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</si>
  <si>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</si>
  <si>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</si>
  <si>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</si>
  <si>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</si>
  <si>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</si>
  <si>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</si>
  <si>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</si>
  <si>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</si>
  <si>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</si>
  <si>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</si>
  <si>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</si>
  <si>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</si>
  <si>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</si>
  <si>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</si>
  <si>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</si>
  <si>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</si>
  <si>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</si>
  <si>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</si>
  <si>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</si>
  <si>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</si>
  <si>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</si>
  <si>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</si>
  <si>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</si>
  <si>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</si>
  <si>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</si>
  <si>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</si>
  <si>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</si>
  <si>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</si>
  <si>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</si>
  <si>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</si>
  <si>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</si>
  <si>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</si>
  <si>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</si>
  <si>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</si>
  <si>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</si>
  <si>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</si>
  <si>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</si>
  <si>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</si>
  <si>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</si>
  <si>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</si>
  <si>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</si>
  <si>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</si>
  <si>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</si>
  <si>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</si>
  <si>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</si>
  <si>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</si>
  <si>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</si>
  <si>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</si>
  <si>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</si>
  <si>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</si>
  <si>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</si>
  <si>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</si>
  <si>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</si>
  <si>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</si>
  <si>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</si>
  <si>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</si>
  <si>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</si>
  <si>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</si>
  <si>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</si>
  <si>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</si>
  <si>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</si>
  <si>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</si>
  <si>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</si>
  <si>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</si>
  <si>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</si>
  <si>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</si>
  <si>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</si>
  <si>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</si>
  <si>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</si>
  <si>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</si>
  <si>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</si>
  <si>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</si>
  <si>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</si>
  <si>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</si>
  <si>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</si>
  <si>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</si>
  <si>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</si>
  <si>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</si>
  <si>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</si>
  <si>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</si>
  <si>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</si>
  <si>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</si>
  <si>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</si>
  <si>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</si>
  <si>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</si>
  <si>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</si>
  <si>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</si>
  <si>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</si>
  <si>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</si>
  <si>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</si>
  <si>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</si>
  <si>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</si>
  <si>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</si>
  <si>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</si>
  <si>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</si>
  <si>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</si>
  <si>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</si>
  <si>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</si>
  <si>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</si>
  <si>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</si>
  <si>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</si>
  <si>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</si>
  <si>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</si>
  <si>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</si>
  <si>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</si>
  <si>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</si>
  <si>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</si>
  <si>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</si>
  <si>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</si>
  <si>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</si>
  <si>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</si>
  <si>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</si>
  <si>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</si>
  <si>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</si>
  <si>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</si>
  <si>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</si>
  <si>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</si>
  <si>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</si>
  <si>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</si>
  <si>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</si>
  <si>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</si>
  <si>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</si>
  <si>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</si>
  <si>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</si>
  <si>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</si>
  <si>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</si>
  <si>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</si>
  <si>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</si>
  <si>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</si>
  <si>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</si>
  <si>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</si>
  <si>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</si>
  <si>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</si>
  <si>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</si>
  <si>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</si>
  <si>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</si>
  <si>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</si>
  <si>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</si>
  <si>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</si>
  <si>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</si>
  <si>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</si>
  <si>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</si>
  <si>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</si>
  <si>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</si>
  <si>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</si>
  <si>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</si>
  <si>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</si>
  <si>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</si>
  <si>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</si>
  <si>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</si>
  <si>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</si>
  <si>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</si>
  <si>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</si>
  <si>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</si>
  <si>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</si>
  <si>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</si>
  <si>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</si>
  <si>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</si>
  <si>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</si>
  <si>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</si>
  <si>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</si>
  <si>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</si>
  <si>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</si>
  <si>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</si>
  <si>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</si>
  <si>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</si>
  <si>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</si>
  <si>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</si>
  <si>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</si>
  <si>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</si>
  <si>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</si>
  <si>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</si>
  <si>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</si>
  <si>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</si>
  <si>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</si>
  <si>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</si>
  <si>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</si>
  <si>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</si>
  <si>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</si>
  <si>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</si>
  <si>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</si>
  <si>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</si>
  <si>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</si>
  <si>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</si>
  <si>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</si>
  <si>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</si>
  <si>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</si>
  <si>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</si>
  <si>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</si>
  <si>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</si>
  <si>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</si>
  <si>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</si>
  <si>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</si>
  <si>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</si>
  <si>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</si>
  <si>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</si>
  <si>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</si>
  <si>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</si>
  <si>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</si>
  <si>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</si>
  <si>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</si>
  <si>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</si>
  <si>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</si>
  <si>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</si>
  <si>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</si>
  <si>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</si>
  <si>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</si>
  <si>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</si>
  <si>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</si>
  <si>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</si>
  <si>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</si>
  <si>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</si>
  <si>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</si>
  <si>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</si>
  <si>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</si>
  <si>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</si>
  <si>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</si>
  <si>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</si>
  <si>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</si>
  <si>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</si>
  <si>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</si>
  <si>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</si>
  <si>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</si>
  <si>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</si>
  <si>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</si>
  <si>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</si>
  <si>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</si>
  <si>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</si>
  <si>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</si>
  <si>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</si>
  <si>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</si>
  <si>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</si>
  <si>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</si>
  <si>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</si>
  <si>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</si>
  <si>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</si>
  <si>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</si>
  <si>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</si>
  <si>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</si>
  <si>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</si>
  <si>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</si>
  <si>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</si>
  <si>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</si>
  <si>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</si>
  <si>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</si>
  <si>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</si>
  <si>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</si>
  <si>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</si>
  <si>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</si>
  <si>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</si>
  <si>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</si>
  <si>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</si>
  <si>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</si>
  <si>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</si>
  <si>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</si>
  <si>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</si>
  <si>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</si>
  <si>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</si>
  <si>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</si>
  <si>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</si>
  <si>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</si>
  <si>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</si>
  <si>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</si>
  <si>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</si>
  <si>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</si>
  <si>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</si>
  <si>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</si>
  <si>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</si>
  <si>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</si>
  <si>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</si>
  <si>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</si>
  <si>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</si>
  <si>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</si>
  <si>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</si>
  <si>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</si>
  <si>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</si>
  <si>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</si>
  <si>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</si>
  <si>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</si>
  <si>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</si>
  <si>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</si>
  <si>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</si>
  <si>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</si>
  <si>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</si>
  <si>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</si>
  <si>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</si>
  <si>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</si>
  <si>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</si>
  <si>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</si>
  <si>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</si>
  <si>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</si>
  <si>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</si>
  <si>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</si>
  <si>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</si>
  <si>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</si>
  <si>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</si>
  <si>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</si>
  <si>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</si>
  <si>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</si>
  <si>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</si>
  <si>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</si>
  <si>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</si>
  <si>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</si>
  <si>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</si>
  <si>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</si>
  <si>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</si>
  <si>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</si>
  <si>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</si>
  <si>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</si>
  <si>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</si>
  <si>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</si>
  <si>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</si>
  <si>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</si>
  <si>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</si>
  <si>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</si>
  <si>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</si>
  <si>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</si>
  <si>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</si>
  <si>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</si>
  <si>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</si>
  <si>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</si>
  <si>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</si>
  <si>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</si>
  <si>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</si>
  <si>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</si>
  <si>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</si>
  <si>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</si>
  <si>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</si>
  <si>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</si>
  <si>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</si>
  <si>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</si>
  <si>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</si>
  <si>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</si>
  <si>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</si>
  <si>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</si>
  <si>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</si>
  <si>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</si>
  <si>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</si>
  <si>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</si>
  <si>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</si>
  <si>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</si>
  <si>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</si>
  <si>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</si>
  <si>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</si>
  <si>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</si>
  <si>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</si>
  <si>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</si>
  <si>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</si>
  <si>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</si>
  <si>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</si>
  <si>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</si>
  <si>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</si>
  <si>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</si>
  <si>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</si>
  <si>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</si>
  <si>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</si>
  <si>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</si>
  <si>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</si>
  <si>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</si>
  <si>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</si>
  <si>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</si>
  <si>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</si>
  <si>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</si>
  <si>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</si>
  <si>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</si>
  <si>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</si>
  <si>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</si>
  <si>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</si>
  <si>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</si>
  <si>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</si>
  <si>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</si>
  <si>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</si>
  <si>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</si>
  <si>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</si>
  <si>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</si>
  <si>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</si>
  <si>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</si>
  <si>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</si>
  <si>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</si>
  <si>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</si>
  <si>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</si>
  <si>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</si>
  <si>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</si>
  <si>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</si>
  <si>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</si>
  <si>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</si>
  <si>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</si>
  <si>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</si>
  <si>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</si>
  <si>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</si>
  <si>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</si>
  <si>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</si>
  <si>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</si>
  <si>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</si>
  <si>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</si>
  <si>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</si>
  <si>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</si>
  <si>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</si>
  <si>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</si>
  <si>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</si>
  <si>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</si>
  <si>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</si>
  <si>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</si>
  <si>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</si>
  <si>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</si>
  <si>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</si>
  <si>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</si>
  <si>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</si>
  <si>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</si>
  <si>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</si>
  <si>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</si>
  <si>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</si>
  <si>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</si>
  <si>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</si>
  <si>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</si>
  <si>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</si>
  <si>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</si>
  <si>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</si>
  <si>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</si>
  <si>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</si>
  <si>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</si>
  <si>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</si>
  <si>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</si>
  <si>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</si>
  <si>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</si>
  <si>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</si>
  <si>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</si>
  <si>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</si>
  <si>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</si>
  <si>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</si>
  <si>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</si>
  <si>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</si>
  <si>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</si>
  <si>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</si>
  <si>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</si>
  <si>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</si>
  <si>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</si>
  <si>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</si>
  <si>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</si>
  <si>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</si>
  <si>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</si>
  <si>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</si>
  <si>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</si>
  <si>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</si>
  <si>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</si>
  <si>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</si>
  <si>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</si>
  <si>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</si>
  <si>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</si>
  <si>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</si>
  <si>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</si>
  <si>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</si>
  <si>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</si>
  <si>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</si>
  <si>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</si>
  <si>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</si>
  <si>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</si>
  <si>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</si>
  <si>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</si>
  <si>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</si>
  <si>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</si>
  <si>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</si>
  <si>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</si>
  <si>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</si>
  <si>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</si>
  <si>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</si>
  <si>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</si>
  <si>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</si>
  <si>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</si>
  <si>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</si>
  <si>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</si>
  <si>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</si>
  <si>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</si>
  <si>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</si>
  <si>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</si>
  <si>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</si>
  <si>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</si>
  <si>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</si>
  <si>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</si>
  <si>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</si>
  <si>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</si>
  <si>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</si>
  <si>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</si>
  <si>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</si>
  <si>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</si>
  <si>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</si>
  <si>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</si>
  <si>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</si>
  <si>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</si>
  <si>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</si>
  <si>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</si>
  <si>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</si>
  <si>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</si>
  <si>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</si>
  <si>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</si>
  <si>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</si>
  <si>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</si>
  <si>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</si>
  <si>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</si>
  <si>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</si>
  <si>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</si>
  <si>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</si>
  <si>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</si>
  <si>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</si>
  <si>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</si>
  <si>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</si>
  <si>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</si>
  <si>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</si>
  <si>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</si>
  <si>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</si>
  <si>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</si>
  <si>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</si>
  <si>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</si>
  <si>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</si>
  <si>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</si>
  <si>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</si>
  <si>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</si>
  <si>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</si>
  <si>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</si>
  <si>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</si>
  <si>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</si>
  <si>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</si>
  <si>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</si>
  <si>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</si>
  <si>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</si>
  <si>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</si>
  <si>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</si>
  <si>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</si>
  <si>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</si>
  <si>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</si>
  <si>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</si>
  <si>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</si>
  <si>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</si>
  <si>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</si>
  <si>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</si>
  <si>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</si>
  <si>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</si>
  <si>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</si>
  <si>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</si>
  <si>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</si>
  <si>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</si>
  <si>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</si>
  <si>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</si>
  <si>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</si>
  <si>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</si>
  <si>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</si>
  <si>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</si>
  <si>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</si>
  <si>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</si>
  <si>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</si>
  <si>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</si>
  <si>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</si>
  <si>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</si>
  <si>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</si>
  <si>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</si>
  <si>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</si>
  <si>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</si>
  <si>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</si>
  <si>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</si>
  <si>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</si>
  <si>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</si>
  <si>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</si>
  <si>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</si>
  <si>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</si>
  <si>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</si>
  <si>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</si>
  <si>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</si>
  <si>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</si>
  <si>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</si>
  <si>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</si>
  <si>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</si>
  <si>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</si>
  <si>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</si>
  <si>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</si>
  <si>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</si>
  <si>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</si>
  <si>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</si>
  <si>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</si>
  <si>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</si>
  <si>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</si>
  <si>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</si>
  <si>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</si>
  <si>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</si>
  <si>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</si>
  <si>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</si>
  <si>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</si>
  <si>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</si>
  <si>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</si>
  <si>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</si>
  <si>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</si>
  <si>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</si>
  <si>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</si>
  <si>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</si>
  <si>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</si>
  <si>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</si>
  <si>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</si>
  <si>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</si>
  <si>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</si>
  <si>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</si>
  <si>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</si>
  <si>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</si>
  <si>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</si>
  <si>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</si>
  <si>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</si>
  <si>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</si>
  <si>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</si>
  <si>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</si>
  <si>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</si>
  <si>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</si>
  <si>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</si>
  <si>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</si>
  <si>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</si>
  <si>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</si>
  <si>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</si>
  <si>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</si>
  <si>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</si>
  <si>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</si>
  <si>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</si>
  <si>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</si>
  <si>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</si>
  <si>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</si>
  <si>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</si>
  <si>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</si>
  <si>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</si>
  <si>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</si>
  <si>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</si>
  <si>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</si>
  <si>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</si>
  <si>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</si>
  <si>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</si>
  <si>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</si>
  <si>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</si>
  <si>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</si>
  <si>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</si>
  <si>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</si>
  <si>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</si>
  <si>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</si>
  <si>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</si>
  <si>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</si>
  <si>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</si>
  <si>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</si>
  <si>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</si>
  <si>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</si>
  <si>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</si>
  <si>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</si>
  <si>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</si>
  <si>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</si>
  <si>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</si>
  <si>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</si>
  <si>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</si>
  <si>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</si>
  <si>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</si>
  <si>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</si>
  <si>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</si>
  <si>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</si>
  <si>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</si>
  <si>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</si>
  <si>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</si>
  <si>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</si>
  <si>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</si>
  <si>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</si>
  <si>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</si>
  <si>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</si>
  <si>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</si>
  <si>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</si>
  <si>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</si>
  <si>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</si>
  <si>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</si>
  <si>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</si>
  <si>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</si>
  <si>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</si>
  <si>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</si>
  <si>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</si>
  <si>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</si>
  <si>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</si>
  <si>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</si>
  <si>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</si>
  <si>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</si>
  <si>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</si>
  <si>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</si>
  <si>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</si>
  <si>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</si>
  <si>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</si>
  <si>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</si>
  <si>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</si>
  <si>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</si>
  <si>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</si>
  <si>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</si>
  <si>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</si>
  <si>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</si>
  <si>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</si>
  <si>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</si>
  <si>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</si>
  <si>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</si>
  <si>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</si>
  <si>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</si>
  <si>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</si>
  <si>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</si>
  <si>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</si>
  <si>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</si>
  <si>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</si>
  <si>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</si>
  <si>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</si>
  <si>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</si>
  <si>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</si>
  <si>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</si>
  <si>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</si>
  <si>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</si>
  <si>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</si>
  <si>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</si>
  <si>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</si>
  <si>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</si>
  <si>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</si>
  <si>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</si>
  <si>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</si>
  <si>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</si>
  <si>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</si>
  <si>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</si>
  <si>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</si>
  <si>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</si>
  <si>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</si>
  <si>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</si>
  <si>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</si>
  <si>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</si>
  <si>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</si>
  <si>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</si>
  <si>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</si>
  <si>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</si>
  <si>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</si>
  <si>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</si>
  <si>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</si>
  <si>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</si>
  <si>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</si>
  <si>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</si>
  <si>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</si>
  <si>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</si>
  <si>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</si>
  <si>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</si>
  <si>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</si>
  <si>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</si>
  <si>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</si>
  <si>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</si>
  <si>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</si>
  <si>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</si>
  <si>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</si>
  <si>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</si>
  <si>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</si>
  <si>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</si>
  <si>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</si>
  <si>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</si>
  <si>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</si>
  <si>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</si>
  <si>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</si>
  <si>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</si>
  <si>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</si>
  <si>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</si>
  <si>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</si>
  <si>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</si>
  <si>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</si>
  <si>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</si>
  <si>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</si>
  <si>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</si>
  <si>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</si>
  <si>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</si>
  <si>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</si>
  <si>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</si>
  <si>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</si>
  <si>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</si>
  <si>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</si>
  <si>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</si>
  <si>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</si>
  <si>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</si>
  <si>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</si>
  <si>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</si>
  <si>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</si>
  <si>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</si>
  <si>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</si>
  <si>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</si>
  <si>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</si>
  <si>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</si>
  <si>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</si>
  <si>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</si>
  <si>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</si>
  <si>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</si>
  <si>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</si>
  <si>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</si>
  <si>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</si>
  <si>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</si>
  <si>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</si>
  <si>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</si>
  <si>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</si>
  <si>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</si>
  <si>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</si>
  <si>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</si>
  <si>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</si>
  <si>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</si>
  <si>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</si>
  <si>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</si>
  <si>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</si>
  <si>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</si>
  <si>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</si>
  <si>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</si>
  <si>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</si>
  <si>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</si>
  <si>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</si>
  <si>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</si>
  <si>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</si>
  <si>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</si>
  <si>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</si>
  <si>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</si>
  <si>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</si>
  <si>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</si>
  <si>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</si>
  <si>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</si>
  <si>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</si>
  <si>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</si>
  <si>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</si>
  <si>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</si>
  <si>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</si>
  <si>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</si>
  <si>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</si>
  <si>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</si>
  <si>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</si>
  <si>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</si>
  <si>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</si>
  <si>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</si>
  <si>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</si>
  <si>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</si>
  <si>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</si>
  <si>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</si>
  <si>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</si>
  <si>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</si>
  <si>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</si>
  <si>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</si>
  <si>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</si>
  <si>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</si>
  <si>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</si>
  <si>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</si>
  <si>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</si>
  <si>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</si>
  <si>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</si>
  <si>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</si>
  <si>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</si>
  <si>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</si>
  <si>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</si>
  <si>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</si>
  <si>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</si>
  <si>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</si>
  <si>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</si>
  <si>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</si>
  <si>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</si>
  <si>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</si>
  <si>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</si>
  <si>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</si>
  <si>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</si>
  <si>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</si>
  <si>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</si>
  <si>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</si>
  <si>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</si>
  <si>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</si>
  <si>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</si>
  <si>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</si>
  <si>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</si>
  <si>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</si>
  <si>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</si>
  <si>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</si>
  <si>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</si>
  <si>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</si>
  <si>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</si>
  <si>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</si>
  <si>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</si>
  <si>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</si>
  <si>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</si>
  <si>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</si>
  <si>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</si>
  <si>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</si>
  <si>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</si>
  <si>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</si>
  <si>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</si>
  <si>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</si>
  <si>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</si>
  <si>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</si>
  <si>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</si>
  <si>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</si>
  <si>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</si>
  <si>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</si>
  <si>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</si>
  <si>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</si>
  <si>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</si>
  <si>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</si>
  <si>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</si>
  <si>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</si>
  <si>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</si>
  <si>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</si>
  <si>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</si>
  <si>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</si>
  <si>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</si>
  <si>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</si>
  <si>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</si>
  <si>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</si>
  <si>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</si>
  <si>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</si>
  <si>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</si>
  <si>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</si>
  <si>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</si>
  <si>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</si>
  <si>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</si>
  <si>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</si>
  <si>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</si>
  <si>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</si>
  <si>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</si>
  <si>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</si>
  <si>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</si>
  <si>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</si>
  <si>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</si>
  <si>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</si>
  <si>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</si>
  <si>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</si>
  <si>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</si>
  <si>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</si>
  <si>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</si>
  <si>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</si>
  <si>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</si>
  <si>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</si>
  <si>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</si>
  <si>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</si>
  <si>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</si>
  <si>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</si>
  <si>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</si>
  <si>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</si>
  <si>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</si>
  <si>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</si>
  <si>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</si>
  <si>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</si>
  <si>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</si>
  <si>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</si>
  <si>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</si>
  <si>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</si>
  <si>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</si>
  <si>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</si>
  <si>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</si>
  <si>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</si>
  <si>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</si>
  <si>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</si>
  <si>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</si>
  <si>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</si>
  <si>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</si>
  <si>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</si>
  <si>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</si>
  <si>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</si>
  <si>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</si>
  <si>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</si>
  <si>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</si>
  <si>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</si>
  <si>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</si>
  <si>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</si>
  <si>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</si>
  <si>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</si>
  <si>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</si>
  <si>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</si>
  <si>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</si>
  <si>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</si>
  <si>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</si>
  <si>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</si>
  <si>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</si>
  <si>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</si>
  <si>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</si>
  <si>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</si>
  <si>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</si>
  <si>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</si>
  <si>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</si>
  <si>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</si>
  <si>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</si>
  <si>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</si>
  <si>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</si>
  <si>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</si>
  <si>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</si>
  <si>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</si>
  <si>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</si>
  <si>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</si>
  <si>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</si>
  <si>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</si>
  <si>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</si>
  <si>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</si>
  <si>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</si>
  <si>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</si>
  <si>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</si>
  <si>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</si>
  <si>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</si>
  <si>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</si>
  <si>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</si>
  <si>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</si>
  <si>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</si>
  <si>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</si>
  <si>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</si>
  <si>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</si>
  <si>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</si>
  <si>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</si>
  <si>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</si>
  <si>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</si>
  <si>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</si>
  <si>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</si>
  <si>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</si>
  <si>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</si>
  <si>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</si>
  <si>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</si>
  <si>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</si>
  <si>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</si>
  <si>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</si>
  <si>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</si>
  <si>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</si>
  <si>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</si>
  <si>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</si>
  <si>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</si>
  <si>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</si>
  <si>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</si>
  <si>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</si>
  <si>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</si>
  <si>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</si>
  <si>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</si>
  <si>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</si>
  <si>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</si>
  <si>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</si>
  <si>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</si>
  <si>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</si>
  <si>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</si>
  <si>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</si>
  <si>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</si>
  <si>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</si>
  <si>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</si>
  <si>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</si>
  <si>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</si>
  <si>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</si>
  <si>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</si>
  <si>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</si>
  <si>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</si>
  <si>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</si>
  <si>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</si>
  <si>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</si>
  <si>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</si>
  <si>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</si>
  <si>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</si>
  <si>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</si>
  <si>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</si>
  <si>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</si>
  <si>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</si>
  <si>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</si>
  <si>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</si>
  <si>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</si>
  <si>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</si>
  <si>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</si>
  <si>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</si>
  <si>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</si>
  <si>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</si>
  <si>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</si>
  <si>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</si>
  <si>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</si>
  <si>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</si>
  <si>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</si>
  <si>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</si>
  <si>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</si>
  <si>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</si>
  <si>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</si>
  <si>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</si>
  <si>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</si>
  <si>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</si>
  <si>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</si>
  <si>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</si>
  <si>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</si>
  <si>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</si>
  <si>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</si>
  <si>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</si>
  <si>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</si>
  <si>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</si>
  <si>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</si>
  <si>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</si>
  <si>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</si>
  <si>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</si>
  <si>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</si>
  <si>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</si>
  <si>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</si>
  <si>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</si>
  <si>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</si>
  <si>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</si>
  <si>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</si>
  <si>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</si>
  <si>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</si>
  <si>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</si>
  <si>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</si>
  <si>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</si>
  <si>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</si>
  <si>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</si>
  <si>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</si>
  <si>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</si>
  <si>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</si>
  <si>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</si>
  <si>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</si>
  <si>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</si>
  <si>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</si>
  <si>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</si>
  <si>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</si>
  <si>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</si>
  <si>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</si>
  <si>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</si>
  <si>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</si>
  <si>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</si>
  <si>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</si>
  <si>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</si>
  <si>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</si>
  <si>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</si>
  <si>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</si>
  <si>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</si>
  <si>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</si>
  <si>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</si>
  <si>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</si>
  <si>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</si>
  <si>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</si>
  <si>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</si>
  <si>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</si>
  <si>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</si>
  <si>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</si>
  <si>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</si>
  <si>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</si>
  <si>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</si>
  <si>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</si>
  <si>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</si>
  <si>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</si>
  <si>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</si>
  <si>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</si>
  <si>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</si>
  <si>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</si>
  <si>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</si>
  <si>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</si>
  <si>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</si>
  <si>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</si>
  <si>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</si>
  <si>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</si>
  <si>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</si>
  <si>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</si>
  <si>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</si>
  <si>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</si>
  <si>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</si>
  <si>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</si>
  <si>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</si>
  <si>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</si>
  <si>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</si>
  <si>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</si>
  <si>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</si>
  <si>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</si>
  <si>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</si>
  <si>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</si>
  <si>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</si>
  <si>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</si>
  <si>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</si>
  <si>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</si>
  <si>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</si>
  <si>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</si>
  <si>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</si>
  <si>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</si>
  <si>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</si>
  <si>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</si>
  <si>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</si>
  <si>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</si>
  <si>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</si>
  <si>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</si>
  <si>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</si>
  <si>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</si>
  <si>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</si>
  <si>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</si>
  <si>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</si>
  <si>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</si>
  <si>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</si>
  <si>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</si>
  <si>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</si>
  <si>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</si>
  <si>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</si>
  <si>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</si>
  <si>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</si>
  <si>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</si>
  <si>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</si>
  <si>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</si>
  <si>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</si>
  <si>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</si>
  <si>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</si>
  <si>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</si>
  <si>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</si>
  <si>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</si>
  <si>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</si>
  <si>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</si>
  <si>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</si>
  <si>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</si>
  <si>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</si>
  <si>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</si>
  <si>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</si>
  <si>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</si>
  <si>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</si>
  <si>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</si>
  <si>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</si>
  <si>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</si>
  <si>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</si>
  <si>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</si>
  <si>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</si>
  <si>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</si>
  <si>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</si>
  <si>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</si>
  <si>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</si>
  <si>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</si>
  <si>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</si>
  <si>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</si>
  <si>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</si>
  <si>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</si>
  <si>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</si>
  <si>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</si>
  <si>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</si>
  <si>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</si>
  <si>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</si>
  <si>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</si>
  <si>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</si>
  <si>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</si>
  <si>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</si>
  <si>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</si>
  <si>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</si>
  <si>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</si>
  <si>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</si>
  <si>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</si>
  <si>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</si>
  <si>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</si>
  <si>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</si>
  <si>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</si>
  <si>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</si>
  <si>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</si>
  <si>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</si>
  <si>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</si>
  <si>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</si>
  <si>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</si>
  <si>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</si>
  <si>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</si>
  <si>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</si>
  <si>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</si>
  <si>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</si>
  <si>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</si>
  <si>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</si>
  <si>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</si>
  <si>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</si>
  <si>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</si>
  <si>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</si>
  <si>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</si>
  <si>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</si>
  <si>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</si>
  <si>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</si>
  <si>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</si>
  <si>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</si>
  <si>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</si>
  <si>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</si>
  <si>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</si>
  <si>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</si>
  <si>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</si>
  <si>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</si>
  <si>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</si>
  <si>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</si>
  <si>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</si>
  <si>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</si>
  <si>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</si>
  <si>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</si>
  <si>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</si>
  <si>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</si>
  <si>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</si>
  <si>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</si>
  <si>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</si>
  <si>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</si>
  <si>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</si>
  <si>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</si>
  <si>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</si>
  <si>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</si>
  <si>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</si>
  <si>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</si>
  <si>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</si>
  <si>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</si>
  <si>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</si>
  <si>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</si>
  <si>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</si>
  <si>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</si>
  <si>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</si>
  <si>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</si>
  <si>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</si>
  <si>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</si>
  <si>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</si>
  <si>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</si>
  <si>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</si>
  <si>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</si>
  <si>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</si>
  <si>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</si>
  <si>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</si>
  <si>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</si>
  <si>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</si>
  <si>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</si>
  <si>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</si>
  <si>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</si>
  <si>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</si>
  <si>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</si>
  <si>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</si>
  <si>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</si>
  <si>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</si>
  <si>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</si>
  <si>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</si>
  <si>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</si>
  <si>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</si>
  <si>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</si>
  <si>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</si>
  <si>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</si>
  <si>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</si>
  <si>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</si>
  <si>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</si>
  <si>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</si>
  <si>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</si>
  <si>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</si>
  <si>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</si>
  <si>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</si>
  <si>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</si>
  <si>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</si>
  <si>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</si>
  <si>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</si>
  <si>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</si>
  <si>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</si>
  <si>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</si>
  <si>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</si>
  <si>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</si>
  <si>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</si>
  <si>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</si>
  <si>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</si>
  <si>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</si>
  <si>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</si>
  <si>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</si>
  <si>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</si>
  <si>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</si>
  <si>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</si>
  <si>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</si>
  <si>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</si>
  <si>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</si>
  <si>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</si>
  <si>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</si>
  <si>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</si>
  <si>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</si>
  <si>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</si>
  <si>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</si>
  <si>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</si>
  <si>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</si>
  <si>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</si>
  <si>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</si>
  <si>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</si>
  <si>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</si>
  <si>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</si>
  <si>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</si>
  <si>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</si>
  <si>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</si>
  <si>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</si>
  <si>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</si>
  <si>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</si>
  <si>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</si>
  <si>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</si>
  <si>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</si>
  <si>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</si>
  <si>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</si>
  <si>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</si>
  <si>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</si>
  <si>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</si>
  <si>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</si>
  <si>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</si>
  <si>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</si>
  <si>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</si>
  <si>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</si>
  <si>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</si>
  <si>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</si>
  <si>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</si>
  <si>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</si>
  <si>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</si>
  <si>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</si>
  <si>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</si>
  <si>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</si>
  <si>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</si>
  <si>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</si>
  <si>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</si>
  <si>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</si>
  <si>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</si>
  <si>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</si>
  <si>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</si>
  <si>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</si>
  <si>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</si>
  <si>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</si>
  <si>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</si>
  <si>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</si>
  <si>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</si>
  <si>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</si>
  <si>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</si>
  <si>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</si>
  <si>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</si>
  <si>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</si>
  <si>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</si>
  <si>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</si>
  <si>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</si>
  <si>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</si>
  <si>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</si>
  <si>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</si>
  <si>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</si>
  <si>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</si>
  <si>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</si>
  <si>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</si>
  <si>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</si>
  <si>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</si>
  <si>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</si>
  <si>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</si>
  <si>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</si>
  <si>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</si>
  <si>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</si>
  <si>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</si>
  <si>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</si>
  <si>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</si>
  <si>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</si>
  <si>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</si>
  <si>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</si>
  <si>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</si>
  <si>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</si>
  <si>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</si>
  <si>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</si>
  <si>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</si>
  <si>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</si>
  <si>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</si>
  <si>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</si>
  <si>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</si>
  <si>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</si>
  <si>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</si>
  <si>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</si>
  <si>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</si>
  <si>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</si>
  <si>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</si>
  <si>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</si>
  <si>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</si>
  <si>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</si>
  <si>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</si>
  <si>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</si>
  <si>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</si>
  <si>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</si>
  <si>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</si>
  <si>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</si>
  <si>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</si>
  <si>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</si>
  <si>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</si>
  <si>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</si>
  <si>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</si>
  <si>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</si>
  <si>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</si>
  <si>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</si>
  <si>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</si>
  <si>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</si>
  <si>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</si>
  <si>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</si>
  <si>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</si>
  <si>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</si>
  <si>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</si>
  <si>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</si>
  <si>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</si>
  <si>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</si>
  <si>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</si>
  <si>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</si>
  <si>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</si>
  <si>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</si>
  <si>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</si>
  <si>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</si>
  <si>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</si>
  <si>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</si>
  <si>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</si>
  <si>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</si>
  <si>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</si>
  <si>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</si>
  <si>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</si>
  <si>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</si>
  <si>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</si>
  <si>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</si>
  <si>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</si>
  <si>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</si>
  <si>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</si>
  <si>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</si>
  <si>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</si>
  <si>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</si>
  <si>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</si>
  <si>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</si>
  <si>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</si>
  <si>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</si>
  <si>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</si>
  <si>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</si>
  <si>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</si>
  <si>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</si>
  <si>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</si>
  <si>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</si>
  <si>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</si>
  <si>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</si>
  <si>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</si>
  <si>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</si>
  <si>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</si>
  <si>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</si>
  <si>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</si>
  <si>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</si>
  <si>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</si>
  <si>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</si>
  <si>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</si>
  <si>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</si>
  <si>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</si>
  <si>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</si>
  <si>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</si>
  <si>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</si>
  <si>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</si>
  <si>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</si>
  <si>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</si>
  <si>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</si>
  <si>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</si>
  <si>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</si>
  <si>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</si>
  <si>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</si>
  <si>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</si>
  <si>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</si>
  <si>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</si>
  <si>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</si>
  <si>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</si>
  <si>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</si>
  <si>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</si>
  <si>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</si>
  <si>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</si>
  <si>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</si>
  <si>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</si>
  <si>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</si>
  <si>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</si>
  <si>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</si>
  <si>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</si>
  <si>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</si>
  <si>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</si>
  <si>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</si>
  <si>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</si>
  <si>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</si>
  <si>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</si>
  <si>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</si>
  <si>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</si>
  <si>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</si>
  <si>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</si>
  <si>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</si>
  <si>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</si>
  <si>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</si>
  <si>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</si>
  <si>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</si>
  <si>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</si>
  <si>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</si>
  <si>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</si>
  <si>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</si>
  <si>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</si>
  <si>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</si>
  <si>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</si>
  <si>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</si>
  <si>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</si>
  <si>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</si>
  <si>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</si>
  <si>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</si>
  <si>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</si>
  <si>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</si>
  <si>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</si>
  <si>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</si>
  <si>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</si>
  <si>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</si>
  <si>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</si>
  <si>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</si>
  <si>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</si>
  <si>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</si>
  <si>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</si>
  <si>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</si>
  <si>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</si>
  <si>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</si>
  <si>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</si>
  <si>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</si>
  <si>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</si>
  <si>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</si>
  <si>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</si>
  <si>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</si>
  <si>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</si>
  <si>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</si>
  <si>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</si>
  <si>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</si>
  <si>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</si>
  <si>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</si>
  <si>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</si>
  <si>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</si>
  <si>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</si>
  <si>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</si>
  <si>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</si>
  <si>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</si>
  <si>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</si>
  <si>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</si>
  <si>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</si>
  <si>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</si>
  <si>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</si>
  <si>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</si>
  <si>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</si>
  <si>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</si>
  <si>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</si>
  <si>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</si>
  <si>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</si>
  <si>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</si>
  <si>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</si>
  <si>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</si>
  <si>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</si>
  <si>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</si>
  <si>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</si>
  <si>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</si>
  <si>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</si>
  <si>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</si>
  <si>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</si>
  <si>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</si>
  <si>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</si>
  <si>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</si>
  <si>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</si>
  <si>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</si>
  <si>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</si>
  <si>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</si>
  <si>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</si>
  <si>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</si>
  <si>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</si>
  <si>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</si>
  <si>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</si>
  <si>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</si>
  <si>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</si>
  <si>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</si>
  <si>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</si>
  <si>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</si>
  <si>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</si>
  <si>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</si>
  <si>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</si>
  <si>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</si>
  <si>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</si>
  <si>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</si>
  <si>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</si>
  <si>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</si>
  <si>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</si>
  <si>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</si>
  <si>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</si>
  <si>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</si>
  <si>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</si>
  <si>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</si>
  <si>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</si>
  <si>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</si>
  <si>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</si>
  <si>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</si>
  <si>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</si>
  <si>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</si>
  <si>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</si>
  <si>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</si>
  <si>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</si>
  <si>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</si>
  <si>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</si>
  <si>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</si>
  <si>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</si>
  <si>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</si>
  <si>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</si>
  <si>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</si>
  <si>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</si>
  <si>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</si>
  <si>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</si>
  <si>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</si>
  <si>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</si>
  <si>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</si>
  <si>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</si>
  <si>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</si>
  <si>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</si>
  <si>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</si>
  <si>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</si>
  <si>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</si>
  <si>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</si>
  <si>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</si>
  <si>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</si>
  <si>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</si>
  <si>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</si>
  <si>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</si>
  <si>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</si>
  <si>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</si>
  <si>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</si>
  <si>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</si>
  <si>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</si>
  <si>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</si>
  <si>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</si>
  <si>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</si>
  <si>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</si>
  <si>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</si>
  <si>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</si>
  <si>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</si>
  <si>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</si>
  <si>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</si>
  <si>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</si>
  <si>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</si>
  <si>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</si>
  <si>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</si>
  <si>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</si>
  <si>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</si>
  <si>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</si>
  <si>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</si>
  <si>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</si>
  <si>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</si>
  <si>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</si>
  <si>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</si>
  <si>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</si>
  <si>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</si>
  <si>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</si>
  <si>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</si>
  <si>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</si>
  <si>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</si>
  <si>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</si>
  <si>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</si>
  <si>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</si>
  <si>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</si>
  <si>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</si>
  <si>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</si>
  <si>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</si>
  <si>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</si>
  <si>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</si>
  <si>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</si>
  <si>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</si>
  <si>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</si>
  <si>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</si>
  <si>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</si>
  <si>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</si>
  <si>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</si>
  <si>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</si>
  <si>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</si>
  <si>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</si>
  <si>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</si>
  <si>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</si>
  <si>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</si>
  <si>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</si>
  <si>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</si>
  <si>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</si>
  <si>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</si>
  <si>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</si>
  <si>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</si>
  <si>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</si>
  <si>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</si>
  <si>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</si>
  <si>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</si>
  <si>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</si>
  <si>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</si>
  <si>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</si>
  <si>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</si>
  <si>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</si>
  <si>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</si>
  <si>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</si>
  <si>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</si>
  <si>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</si>
  <si>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</si>
  <si>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</si>
  <si>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</si>
  <si>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</si>
  <si>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</si>
  <si>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</si>
  <si>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</si>
  <si>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</si>
  <si>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</si>
  <si>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</si>
  <si>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</si>
  <si>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</si>
  <si>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</si>
  <si>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</si>
  <si>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</si>
  <si>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</si>
  <si>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</si>
  <si>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</si>
  <si>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</si>
  <si>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</si>
  <si>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</si>
  <si>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</si>
  <si>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</si>
  <si>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</si>
  <si>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</si>
  <si>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</si>
  <si>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</si>
  <si>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</si>
  <si>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</si>
  <si>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</si>
  <si>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</si>
  <si>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</si>
  <si>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</si>
  <si>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</si>
  <si>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</si>
  <si>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</si>
  <si>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</si>
  <si>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</si>
  <si>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</si>
  <si>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</si>
  <si>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</si>
  <si>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</si>
  <si>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</si>
  <si>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</si>
  <si>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</si>
  <si>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</si>
  <si>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</si>
  <si>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</si>
  <si>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</si>
  <si>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</si>
  <si>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</si>
  <si>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</si>
  <si>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</si>
  <si>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</si>
  <si>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</si>
  <si>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</si>
  <si>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</si>
  <si>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</si>
  <si>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</si>
  <si>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</si>
  <si>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</si>
  <si>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</si>
  <si>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</si>
  <si>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</si>
  <si>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</si>
  <si>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</si>
  <si>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</si>
  <si>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</si>
  <si>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</si>
  <si>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</si>
  <si>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</si>
  <si>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</si>
  <si>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</si>
  <si>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</si>
  <si>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</si>
  <si>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</si>
  <si>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</si>
  <si>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</si>
  <si>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</si>
  <si>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</si>
  <si>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</si>
  <si>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</si>
  <si>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</si>
  <si>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</si>
  <si>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</si>
  <si>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</si>
  <si>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</si>
  <si>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</si>
  <si>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</si>
  <si>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</si>
  <si>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</si>
  <si>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</si>
  <si>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</si>
  <si>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</si>
  <si>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</si>
  <si>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</si>
  <si>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</si>
  <si>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</si>
  <si>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</si>
  <si>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</si>
  <si>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</si>
  <si>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</si>
  <si>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</si>
  <si>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</si>
  <si>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</si>
  <si>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</si>
  <si>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</si>
  <si>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</si>
  <si>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</si>
  <si>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</si>
  <si>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</si>
  <si>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</si>
  <si>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</si>
  <si>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</si>
  <si>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</si>
  <si>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</si>
  <si>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</si>
  <si>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</si>
  <si>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</si>
  <si>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</si>
  <si>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</si>
  <si>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</si>
  <si>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</si>
  <si>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</si>
  <si>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</si>
  <si>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</si>
  <si>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</si>
  <si>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</si>
  <si>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</si>
  <si>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</si>
  <si>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</si>
  <si>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</si>
  <si>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</si>
  <si>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</si>
  <si>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</si>
  <si>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</si>
  <si>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</si>
  <si>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</si>
  <si>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</si>
  <si>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</si>
  <si>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</si>
  <si>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</si>
  <si>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</si>
  <si>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</si>
  <si>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</si>
  <si>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</si>
  <si>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</si>
  <si>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</si>
  <si>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</si>
  <si>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</si>
  <si>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</si>
  <si>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</si>
  <si>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</si>
  <si>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</si>
  <si>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</si>
  <si>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</si>
  <si>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</si>
  <si>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</si>
  <si>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</si>
  <si>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</si>
  <si>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</si>
  <si>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</si>
  <si>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</si>
  <si>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</si>
  <si>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</si>
  <si>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</si>
  <si>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</si>
  <si>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</si>
  <si>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</si>
  <si>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</si>
  <si>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</si>
  <si>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</si>
  <si>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</si>
  <si>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</si>
  <si>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</si>
  <si>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</si>
  <si>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</si>
  <si>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</si>
  <si>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</si>
  <si>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</si>
  <si>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</si>
  <si>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</si>
  <si>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</si>
  <si>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</si>
  <si>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</si>
  <si>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</si>
  <si>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</si>
  <si>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</si>
  <si>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</si>
  <si>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</si>
  <si>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</si>
  <si>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</si>
  <si>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</si>
  <si>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</si>
  <si>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</si>
  <si>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</si>
  <si>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</si>
  <si>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</si>
  <si>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</si>
  <si>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</si>
  <si>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</si>
  <si>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</si>
  <si>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</si>
  <si>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</si>
  <si>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</si>
  <si>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</si>
  <si>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</si>
  <si>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</si>
  <si>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</si>
  <si>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</si>
  <si>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</si>
  <si>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</si>
  <si>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</si>
  <si>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</si>
  <si>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</si>
  <si>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</si>
  <si>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</si>
  <si>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</si>
  <si>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</si>
  <si>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</si>
  <si>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</si>
  <si>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</si>
  <si>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</si>
  <si>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</si>
  <si>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</si>
  <si>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</si>
  <si>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</si>
  <si>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</si>
  <si>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</si>
  <si>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</si>
  <si>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</si>
  <si>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</si>
  <si>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</si>
  <si>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</si>
  <si>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</si>
  <si>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</si>
  <si>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</si>
  <si>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</si>
  <si>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</si>
  <si>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</si>
  <si>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</si>
  <si>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</si>
  <si>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</si>
  <si>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</si>
  <si>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</si>
  <si>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</si>
  <si>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</si>
  <si>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</si>
  <si>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</si>
  <si>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</si>
  <si>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</si>
  <si>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</si>
  <si>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</si>
  <si>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</si>
  <si>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</si>
  <si>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</si>
  <si>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</si>
  <si>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</si>
  <si>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</si>
  <si>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</si>
  <si>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</si>
  <si>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</si>
  <si>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</si>
  <si>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</si>
  <si>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</si>
  <si>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</si>
  <si>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</si>
  <si>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</si>
  <si>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</si>
  <si>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</si>
  <si>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</si>
  <si>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</si>
  <si>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</si>
  <si>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</si>
  <si>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</si>
  <si>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</si>
  <si>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</si>
  <si>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</si>
  <si>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</si>
  <si>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</si>
  <si>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</si>
  <si>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</si>
  <si>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</si>
  <si>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</si>
  <si>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</si>
  <si>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</si>
  <si>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</si>
  <si>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</si>
  <si>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</si>
  <si>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</si>
  <si>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</si>
  <si>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</si>
  <si>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</si>
  <si>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</si>
  <si>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</si>
  <si>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</si>
  <si>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</si>
  <si>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</si>
  <si>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</si>
  <si>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</si>
  <si>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</si>
  <si>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</si>
  <si>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</si>
  <si>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</si>
  <si>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</si>
  <si>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</si>
  <si>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</si>
  <si>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</si>
  <si>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</si>
  <si>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</si>
  <si>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</si>
  <si>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</si>
  <si>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</si>
  <si>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</si>
  <si>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</si>
  <si>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</si>
  <si>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</si>
  <si>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</si>
  <si>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</si>
  <si>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</si>
  <si>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</si>
  <si>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</si>
  <si>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</si>
  <si>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</si>
  <si>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</si>
  <si>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</si>
  <si>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</si>
  <si>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</si>
  <si>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</si>
  <si>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</si>
  <si>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</si>
  <si>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</si>
  <si>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</si>
  <si>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</si>
  <si>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</si>
  <si>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</si>
  <si>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</si>
  <si>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</si>
  <si>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</si>
  <si>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</si>
  <si>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</si>
  <si>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</si>
  <si>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</si>
  <si>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</si>
  <si>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</si>
  <si>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</si>
  <si>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</si>
  <si>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</si>
  <si>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</si>
  <si>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</si>
  <si>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</si>
  <si>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</si>
  <si>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</si>
  <si>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</si>
  <si>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</si>
  <si>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</si>
  <si>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</si>
  <si>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</si>
  <si>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</si>
  <si>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</si>
  <si>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</si>
  <si>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</si>
  <si>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</si>
  <si>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</si>
  <si>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</si>
  <si>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</si>
  <si>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</si>
  <si>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</si>
  <si>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</si>
  <si>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</si>
  <si>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</si>
  <si>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</si>
  <si>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</si>
  <si>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</si>
  <si>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</si>
  <si>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</si>
  <si>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</si>
  <si>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</si>
  <si>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</si>
  <si>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</si>
  <si>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</si>
  <si>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</si>
  <si>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</si>
  <si>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</si>
  <si>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</si>
  <si>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</si>
  <si>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</si>
  <si>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</si>
  <si>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</si>
  <si>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</si>
  <si>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</si>
  <si>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</si>
  <si>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</si>
  <si>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</si>
  <si>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</si>
  <si>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</si>
  <si>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</si>
  <si>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</si>
  <si>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</si>
  <si>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</si>
  <si>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</si>
  <si>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</si>
  <si>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</si>
  <si>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</si>
  <si>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</si>
  <si>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</si>
  <si>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</si>
  <si>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</si>
  <si>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</si>
  <si>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</si>
  <si>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</si>
  <si>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</si>
  <si>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</si>
  <si>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</si>
  <si>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</si>
  <si>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</si>
  <si>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</si>
  <si>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</si>
  <si>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</si>
  <si>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</si>
  <si>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</si>
  <si>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</si>
  <si>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</si>
  <si>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</si>
  <si>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</si>
  <si>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</si>
  <si>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</si>
  <si>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</si>
  <si>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</si>
  <si>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</si>
  <si>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</si>
  <si>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</si>
  <si>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</si>
  <si>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</si>
  <si>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</si>
  <si>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</si>
  <si>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</si>
  <si>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</si>
  <si>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</si>
  <si>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</si>
  <si>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</si>
  <si>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</si>
  <si>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</si>
  <si>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</si>
  <si>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</si>
  <si>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</si>
  <si>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</si>
  <si>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</si>
  <si>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</si>
  <si>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</si>
  <si>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</si>
  <si>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</si>
  <si>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</si>
  <si>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</si>
  <si>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</si>
  <si>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</si>
  <si>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</si>
  <si>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</si>
  <si>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</si>
  <si>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</si>
  <si>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</si>
  <si>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</si>
  <si>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</si>
  <si>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</si>
  <si>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</si>
  <si>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</si>
  <si>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</si>
  <si>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</si>
  <si>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</si>
  <si>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</si>
  <si>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</si>
  <si>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</si>
  <si>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</si>
  <si>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</si>
  <si>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</si>
  <si>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</si>
  <si>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</si>
  <si>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</si>
  <si>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</si>
  <si>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</si>
  <si>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</si>
  <si>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</si>
  <si>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</si>
  <si>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</si>
  <si>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</si>
  <si>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</si>
  <si>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</si>
  <si>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</si>
  <si>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</si>
  <si>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</si>
  <si>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</si>
  <si>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</si>
  <si>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</si>
  <si>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</si>
  <si>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</si>
  <si>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</si>
  <si>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</si>
  <si>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</si>
  <si>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</si>
  <si>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</si>
  <si>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</si>
  <si>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</si>
  <si>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</si>
  <si>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</si>
  <si>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</si>
  <si>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</si>
  <si>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</si>
  <si>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</si>
  <si>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</si>
  <si>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</si>
  <si>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</si>
  <si>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</si>
  <si>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</si>
  <si>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</si>
  <si>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</si>
  <si>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</si>
  <si>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</si>
  <si>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</si>
  <si>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</si>
  <si>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</si>
  <si>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</si>
  <si>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</si>
  <si>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</si>
  <si>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</si>
  <si>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</si>
  <si>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</si>
  <si>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</si>
  <si>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</si>
  <si>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</si>
  <si>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</si>
  <si>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</si>
  <si>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</si>
  <si>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</si>
  <si>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</si>
  <si>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</si>
  <si>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</si>
  <si>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</si>
  <si>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</si>
  <si>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</si>
  <si>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</si>
  <si>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</si>
  <si>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</si>
  <si>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</si>
  <si>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</si>
  <si>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</si>
  <si>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</si>
  <si>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</si>
  <si>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</si>
  <si>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</si>
  <si>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</si>
  <si>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</si>
  <si>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</si>
  <si>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</si>
  <si>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</si>
  <si>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</si>
  <si>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</si>
  <si>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</si>
  <si>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</si>
  <si>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</si>
  <si>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</si>
  <si>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</si>
  <si>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</si>
  <si>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</si>
  <si>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</si>
  <si>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</si>
  <si>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</si>
  <si>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</si>
  <si>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</si>
  <si>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</si>
  <si>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</si>
  <si>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</si>
  <si>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</si>
  <si>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</si>
  <si>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</si>
  <si>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</si>
  <si>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</si>
  <si>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</si>
  <si>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</si>
  <si>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</si>
  <si>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</si>
  <si>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</si>
  <si>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</si>
  <si>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</si>
  <si>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</si>
  <si>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</si>
  <si>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</si>
  <si>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</si>
  <si>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</si>
  <si>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</si>
  <si>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</si>
  <si>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</si>
  <si>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</si>
  <si>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</si>
  <si>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</si>
  <si>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</si>
  <si>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</si>
  <si>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</si>
  <si>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</si>
  <si>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</si>
  <si>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</si>
  <si>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</si>
  <si>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</si>
  <si>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</si>
  <si>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</si>
  <si>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</si>
  <si>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</si>
  <si>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</si>
  <si>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</si>
  <si>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</si>
  <si>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</si>
  <si>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</si>
  <si>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</si>
  <si>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</si>
  <si>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</si>
  <si>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</si>
  <si>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</si>
  <si>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</si>
  <si>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</si>
  <si>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</si>
  <si>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</si>
  <si>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</si>
  <si>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</si>
  <si>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</si>
  <si>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</si>
  <si>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</si>
  <si>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</si>
  <si>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</si>
  <si>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</si>
  <si>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</si>
  <si>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</si>
  <si>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</si>
  <si>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</si>
  <si>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</si>
  <si>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</si>
  <si>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</si>
  <si>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</si>
  <si>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</si>
  <si>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</si>
  <si>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</si>
  <si>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</si>
  <si>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</si>
  <si>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</si>
  <si>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</si>
  <si>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</si>
  <si>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</si>
  <si>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</si>
  <si>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</si>
  <si>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</si>
  <si>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</si>
  <si>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</si>
  <si>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</si>
  <si>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</si>
  <si>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</si>
  <si>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</si>
  <si>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</si>
  <si>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</si>
  <si>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</si>
  <si>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</si>
  <si>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</si>
  <si>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</si>
  <si>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</si>
  <si>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</si>
  <si>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</si>
  <si>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</si>
  <si>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</si>
  <si>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</si>
  <si>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</si>
  <si>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</si>
  <si>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</si>
  <si>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</si>
  <si>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</si>
  <si>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</si>
  <si>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</si>
  <si>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</si>
  <si>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</si>
  <si>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</si>
  <si>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</si>
  <si>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</si>
  <si>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</si>
  <si>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</si>
  <si>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</si>
  <si>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</si>
  <si>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</si>
  <si>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</si>
  <si>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</si>
  <si>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</si>
  <si>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</si>
  <si>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</si>
  <si>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</si>
  <si>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</si>
  <si>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</si>
  <si>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</si>
  <si>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</si>
  <si>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</si>
  <si>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</si>
  <si>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</si>
  <si>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</si>
  <si>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</si>
  <si>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</si>
  <si>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</si>
  <si>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</si>
  <si>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</si>
  <si>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</si>
  <si>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</si>
  <si>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</si>
  <si>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</si>
  <si>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</si>
  <si>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</si>
  <si>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</si>
  <si>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</si>
  <si>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</si>
  <si>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</si>
  <si>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</si>
  <si>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</si>
  <si>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</si>
  <si>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</si>
  <si>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</si>
  <si>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</si>
  <si>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</si>
  <si>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</si>
  <si>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</si>
  <si>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</si>
  <si>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</si>
  <si>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</si>
  <si>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</si>
  <si>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</si>
  <si>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</si>
  <si>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</si>
  <si>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</si>
  <si>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</si>
  <si>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</si>
  <si>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</si>
  <si>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</si>
  <si>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</si>
  <si>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</si>
  <si>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</si>
  <si>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</si>
  <si>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</si>
  <si>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</si>
  <si>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</si>
  <si>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</si>
  <si>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</si>
  <si>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</si>
  <si>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</si>
  <si>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</si>
  <si>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</si>
  <si>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</si>
  <si>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</si>
  <si>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</si>
  <si>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</si>
  <si>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</si>
  <si>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</si>
  <si>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</si>
  <si>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</si>
  <si>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</si>
  <si>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</si>
  <si>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</si>
  <si>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</si>
  <si>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</si>
  <si>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</si>
  <si>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</si>
  <si>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</si>
  <si>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</si>
  <si>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</si>
  <si>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</si>
  <si>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</si>
  <si>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</si>
  <si>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</si>
  <si>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</si>
  <si>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</si>
  <si>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</si>
  <si>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</si>
  <si>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</si>
  <si>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</si>
  <si>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</si>
  <si>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</si>
  <si>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</si>
  <si>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</si>
  <si>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</si>
  <si>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</si>
  <si>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</si>
  <si>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</si>
  <si>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</si>
  <si>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</si>
  <si>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</si>
  <si>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</si>
  <si>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</si>
  <si>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</si>
  <si>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</si>
  <si>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</si>
  <si>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</si>
  <si>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</si>
  <si>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</si>
  <si>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</si>
  <si>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</si>
  <si>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</si>
  <si>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</si>
  <si>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</si>
  <si>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</si>
  <si>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</si>
  <si>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</si>
  <si>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</si>
  <si>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</si>
  <si>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</si>
  <si>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</si>
  <si>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</si>
  <si>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</si>
  <si>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</si>
  <si>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</si>
  <si>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</si>
  <si>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</si>
  <si>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</si>
  <si>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</si>
  <si>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</si>
  <si>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</si>
  <si>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</si>
  <si>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</si>
  <si>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</si>
  <si>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</si>
  <si>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</si>
  <si>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</si>
  <si>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</si>
  <si>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</si>
  <si>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</si>
  <si>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</si>
  <si>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</si>
  <si>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</si>
  <si>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</si>
  <si>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</si>
  <si>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</si>
  <si>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</si>
  <si>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</si>
  <si>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</si>
  <si>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</si>
  <si>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</si>
  <si>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</si>
  <si>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</si>
  <si>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</si>
  <si>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</si>
  <si>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</si>
  <si>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</si>
  <si>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</si>
  <si>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</si>
  <si>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</si>
  <si>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</si>
  <si>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</si>
  <si>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</si>
  <si>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</si>
  <si>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</si>
  <si>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</si>
  <si>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</si>
  <si>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</si>
  <si>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</si>
  <si>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</si>
  <si>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</si>
  <si>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</si>
  <si>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</si>
  <si>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</si>
  <si>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</si>
  <si>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</si>
  <si>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</si>
  <si>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</si>
  <si>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</si>
  <si>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</si>
  <si>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</si>
  <si>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</si>
  <si>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</si>
  <si>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</si>
  <si>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</si>
  <si>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</si>
  <si>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</si>
  <si>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</si>
  <si>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</si>
  <si>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</si>
  <si>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</si>
  <si>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</si>
  <si>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</si>
  <si>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</si>
  <si>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</si>
  <si>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</si>
  <si>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</si>
  <si>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</si>
  <si>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</si>
  <si>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</si>
  <si>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</si>
  <si>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</si>
  <si>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</si>
  <si>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</si>
  <si>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</si>
  <si>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</si>
  <si>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</si>
  <si>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</si>
  <si>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</si>
  <si>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</si>
  <si>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</si>
  <si>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</si>
  <si>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</si>
  <si>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</si>
  <si>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</si>
  <si>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</si>
  <si>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</si>
  <si>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</si>
  <si>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</si>
  <si>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</si>
  <si>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</si>
  <si>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</si>
  <si>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</si>
  <si>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</si>
  <si>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</si>
  <si>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</si>
  <si>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</si>
  <si>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</si>
  <si>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</si>
  <si>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</si>
  <si>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</si>
  <si>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</si>
  <si>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</si>
  <si>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</si>
  <si>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</si>
  <si>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</si>
  <si>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</si>
  <si>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</si>
  <si>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</si>
  <si>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</si>
  <si>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</si>
  <si>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</si>
  <si>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</si>
  <si>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</si>
  <si>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</si>
  <si>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</si>
  <si>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</si>
  <si>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</si>
  <si>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</si>
  <si>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</si>
  <si>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</si>
  <si>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</si>
  <si>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</si>
  <si>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</si>
  <si>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</si>
  <si>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</si>
  <si>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</si>
  <si>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</si>
  <si>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</si>
  <si>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</si>
  <si>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</si>
  <si>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</si>
  <si>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</si>
  <si>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</si>
  <si>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</si>
  <si>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</si>
  <si>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</si>
  <si>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</si>
  <si>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</si>
  <si>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</si>
  <si>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</si>
  <si>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</si>
  <si>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</si>
  <si>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</si>
  <si>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</si>
  <si>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</si>
  <si>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</si>
  <si>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</si>
  <si>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</si>
  <si>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</si>
  <si>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</si>
  <si>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</si>
  <si>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</si>
  <si>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</si>
  <si>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</si>
  <si>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</si>
  <si>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</si>
  <si>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</si>
  <si>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</si>
  <si>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</si>
  <si>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</si>
  <si>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</si>
  <si>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</si>
  <si>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</si>
  <si>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</si>
  <si>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</si>
  <si>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</si>
  <si>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</si>
  <si>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</si>
  <si>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</si>
  <si>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</si>
  <si>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</si>
  <si>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</si>
  <si>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</si>
  <si>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</si>
  <si>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</si>
  <si>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</si>
  <si>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</si>
  <si>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</si>
  <si>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</si>
  <si>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</si>
  <si>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</si>
  <si>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</si>
  <si>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</si>
  <si>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</si>
  <si>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</si>
  <si>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</si>
  <si>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</si>
  <si>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</si>
  <si>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</si>
  <si>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</si>
  <si>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</si>
  <si>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</si>
  <si>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</si>
  <si>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</si>
  <si>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</si>
  <si>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</si>
  <si>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</si>
  <si>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</si>
  <si>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</si>
  <si>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</si>
  <si>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</si>
  <si>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</si>
  <si>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</si>
  <si>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</si>
  <si>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</si>
  <si>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</si>
  <si>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</si>
  <si>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</si>
  <si>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</si>
  <si>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</si>
  <si>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</si>
  <si>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</si>
  <si>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</si>
  <si>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</si>
  <si>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</si>
  <si>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</si>
  <si>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</si>
  <si>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</si>
  <si>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</si>
  <si>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</si>
  <si>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</si>
  <si>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</si>
  <si>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</si>
  <si>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</si>
  <si>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</si>
  <si>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</si>
  <si>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</si>
  <si>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</si>
  <si>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</si>
  <si>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</si>
  <si>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</si>
  <si>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</si>
  <si>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</si>
  <si>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</si>
  <si>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</si>
  <si>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</si>
  <si>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</si>
  <si>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</si>
  <si>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</si>
  <si>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</si>
  <si>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</si>
  <si>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</si>
  <si>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</si>
  <si>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</si>
  <si>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</si>
  <si>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</si>
  <si>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</si>
  <si>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</si>
  <si>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</si>
  <si>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</si>
  <si>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</si>
  <si>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</si>
  <si>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</si>
  <si>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</si>
  <si>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</si>
  <si>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</si>
  <si>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</si>
  <si>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</si>
  <si>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</si>
  <si>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</si>
  <si>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</si>
  <si>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</si>
  <si>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</si>
  <si>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</si>
  <si>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</si>
  <si>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</si>
  <si>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</si>
  <si>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</si>
  <si>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</si>
  <si>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</si>
  <si>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</si>
  <si>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</si>
  <si>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</si>
  <si>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</si>
  <si>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</si>
  <si>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</si>
  <si>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</si>
  <si>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</si>
  <si>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</si>
  <si>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</si>
  <si>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</si>
  <si>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</si>
  <si>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</si>
  <si>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</si>
  <si>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</si>
  <si>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</si>
  <si>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</si>
  <si>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</si>
  <si>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</si>
  <si>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</si>
  <si>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</si>
  <si>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</si>
  <si>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</si>
  <si>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</si>
  <si>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</si>
  <si>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</si>
  <si>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</si>
  <si>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</si>
  <si>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</si>
  <si>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</si>
  <si>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</si>
  <si>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</si>
  <si>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</si>
  <si>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</si>
  <si>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</si>
  <si>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</si>
  <si>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</si>
  <si>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</si>
  <si>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</si>
  <si>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</si>
  <si>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</si>
  <si>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</si>
  <si>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</si>
  <si>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</si>
  <si>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</si>
  <si>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</si>
  <si>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</si>
  <si>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</si>
  <si>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</si>
  <si>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</si>
  <si>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</si>
  <si>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</si>
  <si>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</si>
  <si>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</si>
  <si>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</si>
  <si>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</si>
  <si>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</si>
  <si>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</si>
  <si>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</si>
  <si>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</si>
  <si>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</si>
  <si>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</si>
  <si>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</si>
  <si>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</si>
  <si>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</si>
  <si>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</si>
  <si>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</si>
  <si>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</si>
  <si>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</si>
  <si>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</si>
  <si>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</si>
  <si>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</si>
  <si>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</si>
  <si>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</si>
  <si>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</si>
  <si>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</si>
  <si>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</si>
  <si>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</si>
  <si>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</si>
  <si>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</si>
  <si>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</si>
  <si>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</si>
  <si>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</si>
  <si>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</si>
  <si>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</si>
  <si>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</si>
  <si>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</si>
  <si>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</si>
  <si>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</si>
  <si>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</si>
  <si>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</si>
  <si>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</si>
  <si>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</si>
  <si>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</si>
  <si>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</si>
  <si>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</si>
  <si>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</si>
  <si>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</si>
  <si>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</si>
  <si>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</si>
  <si>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</si>
  <si>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</si>
  <si>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</si>
  <si>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</si>
  <si>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</si>
  <si>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</si>
  <si>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</si>
  <si>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</si>
  <si>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</si>
  <si>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</si>
  <si>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</si>
  <si>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</si>
  <si>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</si>
  <si>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</si>
  <si>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</si>
  <si>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</si>
  <si>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</si>
  <si>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</si>
  <si>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</si>
  <si>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</si>
  <si>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</si>
  <si>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</si>
  <si>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</si>
  <si>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</si>
  <si>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</si>
  <si>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</si>
  <si>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</si>
  <si>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</si>
  <si>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</si>
  <si>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</si>
  <si>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</si>
  <si>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</si>
  <si>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</si>
  <si>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</si>
  <si>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</si>
  <si>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</si>
  <si>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</si>
  <si>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</si>
  <si>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</si>
  <si>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</si>
  <si>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</si>
  <si>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</si>
  <si>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</si>
  <si>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</si>
  <si>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</si>
  <si>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</si>
  <si>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</si>
  <si>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</si>
  <si>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</si>
  <si>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</si>
  <si>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</si>
  <si>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</si>
  <si>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</si>
  <si>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</si>
  <si>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</si>
  <si>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</si>
  <si>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</si>
  <si>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</si>
  <si>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</si>
  <si>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</si>
  <si>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</si>
  <si>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</si>
  <si>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</si>
  <si>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</si>
  <si>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</si>
  <si>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</si>
  <si>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</si>
  <si>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</si>
  <si>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</si>
  <si>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</si>
  <si>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</si>
  <si>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</si>
  <si>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</si>
  <si>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</si>
  <si>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</si>
  <si>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</si>
  <si>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</si>
  <si>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</si>
  <si>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</si>
  <si>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</si>
  <si>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</si>
  <si>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</si>
  <si>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</si>
  <si>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</si>
  <si>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</si>
  <si>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</si>
  <si>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</si>
  <si>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</si>
  <si>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</si>
  <si>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</si>
  <si>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</si>
  <si>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</si>
  <si>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</si>
  <si>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</si>
  <si>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</si>
  <si>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</si>
  <si>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</si>
  <si>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</si>
  <si>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</si>
  <si>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</si>
  <si>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</si>
  <si>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</si>
  <si>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</si>
  <si>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</si>
  <si>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</si>
  <si>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</si>
  <si>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</si>
  <si>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</si>
  <si>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</si>
  <si>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</si>
  <si>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</si>
  <si>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</si>
  <si>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</si>
  <si>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</si>
  <si>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</si>
  <si>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</si>
  <si>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</si>
  <si>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</si>
  <si>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</si>
  <si>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</si>
  <si>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</si>
  <si>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</si>
  <si>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</si>
  <si>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</si>
  <si>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</si>
  <si>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</si>
  <si>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</si>
  <si>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</si>
  <si>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</si>
  <si>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</si>
  <si>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</si>
  <si>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</si>
  <si>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</si>
  <si>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</si>
  <si>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</si>
  <si>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</si>
  <si>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</si>
  <si>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</si>
  <si>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</si>
  <si>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</si>
  <si>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</si>
  <si>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</si>
  <si>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</si>
  <si>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</si>
  <si>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</si>
  <si>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</si>
  <si>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</si>
  <si>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</si>
  <si>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</si>
  <si>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</si>
  <si>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</si>
  <si>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</si>
  <si>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</si>
  <si>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</si>
  <si>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</si>
  <si>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</si>
  <si>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</si>
  <si>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</si>
  <si>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</si>
  <si>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</si>
  <si>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</si>
  <si>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</si>
  <si>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</si>
  <si>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</si>
  <si>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</si>
  <si>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</si>
  <si>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</si>
  <si>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</si>
  <si>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</si>
  <si>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</si>
  <si>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</si>
  <si>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</si>
  <si>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</si>
  <si>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</si>
  <si>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</si>
  <si>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</si>
  <si>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</si>
  <si>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</si>
  <si>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</si>
  <si>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</si>
  <si>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</si>
  <si>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</si>
  <si>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</si>
  <si>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</si>
  <si>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</si>
  <si>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</si>
  <si>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</si>
  <si>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</si>
  <si>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</si>
  <si>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</si>
  <si>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</si>
  <si>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</si>
  <si>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</si>
  <si>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</si>
  <si>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</si>
  <si>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</si>
  <si>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</si>
  <si>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</si>
  <si>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</si>
  <si>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</si>
  <si>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</si>
  <si>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</si>
  <si>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</si>
  <si>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</si>
  <si>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</si>
  <si>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</si>
  <si>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</si>
  <si>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</si>
  <si>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</si>
  <si>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</si>
  <si>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</si>
  <si>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</si>
  <si>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</si>
  <si>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</si>
  <si>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</si>
  <si>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</si>
  <si>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</si>
  <si>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</si>
  <si>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</si>
  <si>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</si>
  <si>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</si>
  <si>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</si>
  <si>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</si>
  <si>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</si>
  <si>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</si>
  <si>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</si>
  <si>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</si>
  <si>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</si>
  <si>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</si>
  <si>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</si>
  <si>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</si>
  <si>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</si>
  <si>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</si>
  <si>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</si>
  <si>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</si>
  <si>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</si>
  <si>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</si>
  <si>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</si>
  <si>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</si>
  <si>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</si>
  <si>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</si>
  <si>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</si>
  <si>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</si>
  <si>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</si>
  <si>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</si>
  <si>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</si>
  <si>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</si>
  <si>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</si>
  <si>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</si>
  <si>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</si>
  <si>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</si>
  <si>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</si>
  <si>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</si>
  <si>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</si>
  <si>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</si>
  <si>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</si>
  <si>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</si>
  <si>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</si>
  <si>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</si>
  <si>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</si>
  <si>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</si>
  <si>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</si>
  <si>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</si>
  <si>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</si>
  <si>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</si>
  <si>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</si>
  <si>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</si>
  <si>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</si>
  <si>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</si>
  <si>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</si>
  <si>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</si>
  <si>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</si>
  <si>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</si>
  <si>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</si>
  <si>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</si>
  <si>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</si>
  <si>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</si>
  <si>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</si>
  <si>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</si>
  <si>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</si>
  <si>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</si>
  <si>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</si>
  <si>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</si>
  <si>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</si>
  <si>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</si>
  <si>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</si>
  <si>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</si>
  <si>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</si>
  <si>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</si>
  <si>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</si>
  <si>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</si>
  <si>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</si>
  <si>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</si>
  <si>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</si>
  <si>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</si>
  <si>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</si>
  <si>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</si>
  <si>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</si>
  <si>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</si>
  <si>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</si>
  <si>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</si>
  <si>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</si>
  <si>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</si>
  <si>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</si>
  <si>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</si>
  <si>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</si>
  <si>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</si>
  <si>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</si>
  <si>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</si>
  <si>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</si>
  <si>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</si>
  <si>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</si>
  <si>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</si>
  <si>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</si>
  <si>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</si>
  <si>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</si>
  <si>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</si>
  <si>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</si>
  <si>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</si>
  <si>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</si>
  <si>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</si>
  <si>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</si>
  <si>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</si>
  <si>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</si>
  <si>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</si>
  <si>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</si>
  <si>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</si>
  <si>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</si>
  <si>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</si>
  <si>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</si>
  <si>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</si>
  <si>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</si>
  <si>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</si>
  <si>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</si>
  <si>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</si>
  <si>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</si>
  <si>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</si>
  <si>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</si>
  <si>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</si>
  <si>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</si>
  <si>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</si>
  <si>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</si>
  <si>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</si>
  <si>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</si>
  <si>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</si>
  <si>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</si>
  <si>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</si>
  <si>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</si>
  <si>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</si>
  <si>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</si>
  <si>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</si>
  <si>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</si>
  <si>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</si>
  <si>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</si>
  <si>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</si>
  <si>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</si>
  <si>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</si>
  <si>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</si>
  <si>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</si>
  <si>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</si>
  <si>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</si>
  <si>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</si>
  <si>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</si>
  <si>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</si>
  <si>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</si>
  <si>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</si>
  <si>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</si>
  <si>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</si>
  <si>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</si>
  <si>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</si>
  <si>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</si>
  <si>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</si>
  <si>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</si>
  <si>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</si>
  <si>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</si>
  <si>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</si>
  <si>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</si>
  <si>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</si>
  <si>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</si>
  <si>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</si>
  <si>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</si>
  <si>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</si>
  <si>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</si>
  <si>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</si>
  <si>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</si>
  <si>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</si>
  <si>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</si>
  <si>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</si>
  <si>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</si>
  <si>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</si>
  <si>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</si>
  <si>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</si>
  <si>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</si>
  <si>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</si>
  <si>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</si>
  <si>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</si>
  <si>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</si>
  <si>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</si>
  <si>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</si>
  <si>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</si>
  <si>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</si>
  <si>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</si>
  <si>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</si>
  <si>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</si>
  <si>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</si>
  <si>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</si>
  <si>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</si>
  <si>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</si>
  <si>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</si>
  <si>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</si>
  <si>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</si>
  <si>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</si>
  <si>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</si>
  <si>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</si>
  <si>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</si>
  <si>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</si>
  <si>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</si>
  <si>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</si>
  <si>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</si>
  <si>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</si>
  <si>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</si>
  <si>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</si>
  <si>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</si>
  <si>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</si>
  <si>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</si>
  <si>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</si>
  <si>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</si>
  <si>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</si>
  <si>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</si>
  <si>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</si>
  <si>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</si>
  <si>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</si>
  <si>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</si>
  <si>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</si>
  <si>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</si>
  <si>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</si>
  <si>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</si>
  <si>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</si>
  <si>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</si>
  <si>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</si>
  <si>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</si>
  <si>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</si>
  <si>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</si>
  <si>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</si>
  <si>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</si>
  <si>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</si>
  <si>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</si>
  <si>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</si>
  <si>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</si>
  <si>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</si>
  <si>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</si>
  <si>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</si>
  <si>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</si>
  <si>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</si>
  <si>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</si>
  <si>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</si>
  <si>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</si>
  <si>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</si>
  <si>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</si>
  <si>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</si>
  <si>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</si>
  <si>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</si>
  <si>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</si>
  <si>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</si>
  <si>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</si>
  <si>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</si>
  <si>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</si>
  <si>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</si>
  <si>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</si>
  <si>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</si>
  <si>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</si>
  <si>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</si>
  <si>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</si>
  <si>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</si>
  <si>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</si>
  <si>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</si>
  <si>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</si>
  <si>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</si>
  <si>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</si>
  <si>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</si>
  <si>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</si>
  <si>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</si>
  <si>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</si>
  <si>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</si>
  <si>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</si>
  <si>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</si>
  <si>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</si>
  <si>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</si>
  <si>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</si>
  <si>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</si>
  <si>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</si>
  <si>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</si>
  <si>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</si>
  <si>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</si>
  <si>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</si>
  <si>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</si>
  <si>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</si>
  <si>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</si>
  <si>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</si>
  <si>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</si>
  <si>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</si>
  <si>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</si>
  <si>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</si>
  <si>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</si>
  <si>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</si>
  <si>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</si>
  <si>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</si>
  <si>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</si>
  <si>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</si>
  <si>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</si>
  <si>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</si>
  <si>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</si>
  <si>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</si>
  <si>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</si>
  <si>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</si>
  <si>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</si>
  <si>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</si>
  <si>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</si>
  <si>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</si>
  <si>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</si>
  <si>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</si>
  <si>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</si>
  <si>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</si>
  <si>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</si>
  <si>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</si>
  <si>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</si>
  <si>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</si>
  <si>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</si>
  <si>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</si>
  <si>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</si>
  <si>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</si>
  <si>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</si>
  <si>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</si>
  <si>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</si>
  <si>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</si>
  <si>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</si>
  <si>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</si>
  <si>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</si>
  <si>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</si>
  <si>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</si>
  <si>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</si>
  <si>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</si>
  <si>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</si>
  <si>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</si>
  <si>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</si>
  <si>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</si>
  <si>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</si>
  <si>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</si>
  <si>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</si>
  <si>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</si>
  <si>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</si>
  <si>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</si>
  <si>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</si>
  <si>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</si>
  <si>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</si>
  <si>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</si>
  <si>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</si>
  <si>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</si>
  <si>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</si>
  <si>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</si>
  <si>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</si>
  <si>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</si>
  <si>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</si>
  <si>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</si>
  <si>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</si>
  <si>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</si>
  <si>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</si>
  <si>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</si>
  <si>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</si>
  <si>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</si>
  <si>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</si>
  <si>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</si>
  <si>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</si>
  <si>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</si>
  <si>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</si>
  <si>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</si>
  <si>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</si>
  <si>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</si>
  <si>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</si>
  <si>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</si>
  <si>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</si>
  <si>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</si>
  <si>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</si>
  <si>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</si>
  <si>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</si>
  <si>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</si>
  <si>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</si>
  <si>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</si>
  <si>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</si>
  <si>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</si>
  <si>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</si>
  <si>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</si>
  <si>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</si>
  <si>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</si>
  <si>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</si>
  <si>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</si>
  <si>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</si>
  <si>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</si>
  <si>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</si>
  <si>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</si>
  <si>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</si>
  <si>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</si>
  <si>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</si>
  <si>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</si>
  <si>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</si>
  <si>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</si>
  <si>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</si>
  <si>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</si>
  <si>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</si>
  <si>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</si>
  <si>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</si>
  <si>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</si>
  <si>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</si>
  <si>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</si>
  <si>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</si>
  <si>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</si>
  <si>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</si>
  <si>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</si>
  <si>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</si>
  <si>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</si>
  <si>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</si>
  <si>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</si>
  <si>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</si>
  <si>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</si>
  <si>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</si>
  <si>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</si>
  <si>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</si>
  <si>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</si>
  <si>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</si>
  <si>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</si>
  <si>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</si>
  <si>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</si>
  <si>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</si>
  <si>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</si>
  <si>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</si>
  <si>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</si>
  <si>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</si>
  <si>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</si>
  <si>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</si>
  <si>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</si>
  <si>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</si>
  <si>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</si>
  <si>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</si>
  <si>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</si>
  <si>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</si>
  <si>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</si>
  <si>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</si>
  <si>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</si>
  <si>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</si>
  <si>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</si>
  <si>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</si>
  <si>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</si>
  <si>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</si>
  <si>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</si>
  <si>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</si>
  <si>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</si>
  <si>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</si>
  <si>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</si>
  <si>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</si>
  <si>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</si>
  <si>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</si>
  <si>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</si>
  <si>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</si>
  <si>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</si>
  <si>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</si>
  <si>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</si>
  <si>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</si>
  <si>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</si>
  <si>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</si>
  <si>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</si>
  <si>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</si>
  <si>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</si>
  <si>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</si>
  <si>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</si>
  <si>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</si>
  <si>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</si>
  <si>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</si>
  <si>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</si>
  <si>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</si>
  <si>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</si>
  <si>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</si>
  <si>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</si>
  <si>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</si>
  <si>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</si>
  <si>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</si>
  <si>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</si>
  <si>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</si>
  <si>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</si>
  <si>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</si>
  <si>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</si>
  <si>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</si>
  <si>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</si>
  <si>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</si>
  <si>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</si>
  <si>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</si>
  <si>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</si>
  <si>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</si>
  <si>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</si>
  <si>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</si>
  <si>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</si>
  <si>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</si>
  <si>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</si>
  <si>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</si>
  <si>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</si>
  <si>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</si>
  <si>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</si>
  <si>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</si>
  <si>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</si>
  <si>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</si>
  <si>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</si>
  <si>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</si>
  <si>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</si>
  <si>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</si>
  <si>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</si>
  <si>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</si>
  <si>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</si>
  <si>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</si>
  <si>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</si>
  <si>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</si>
  <si>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</si>
  <si>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</si>
  <si>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</si>
  <si>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</si>
  <si>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</si>
  <si>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</si>
  <si>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</si>
  <si>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</si>
  <si>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</si>
  <si>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</si>
  <si>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</si>
  <si>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</si>
  <si>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</si>
  <si>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</si>
  <si>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</si>
  <si>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</si>
  <si>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</si>
  <si>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</si>
  <si>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</si>
  <si>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</si>
  <si>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</si>
  <si>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</si>
  <si>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</si>
  <si>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</si>
  <si>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</si>
  <si>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</si>
  <si>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</si>
  <si>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</si>
  <si>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</si>
  <si>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</si>
  <si>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</si>
  <si>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Options are NB, IC, EC and concatenations thereof. summary.heating_current_drive has all the corresponding leafs for the power of each heating type, but not binary ON/OFF for each. Possible request for flags on each of these. Heating_current_drive/power_additional/value. Source contains the heating type. Core_source identifier?</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</si>
  <si>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</si>
  <si>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</si>
  <si>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</si>
  <si>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</si>
  <si>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</si>
  <si>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</si>
  <si>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</si>
  <si>
    <t>{"MO": 11, "W":2, "Be": 10}</t>
  </si>
  <si>
    <t>core_sources/source(0)/identifier/index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</si>
</sst>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zoomScaleNormal="100" workbookViewId="0">
      <selection activeCell="H5" sqref="H5"/>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49254</v>
      </c>
      <c r="L2" s="1" t="s">
        <v>19</v>
      </c>
      <c r="M2" s="1"/>
      <c r="N2" s="1"/>
      <c r="O2" s="1"/>
    </row>
    <row r="3" spans="1:15"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5" ht="30" x14ac:dyDescent="0.25">
      <c r="A4" s="1" t="s">
        <v>24</v>
      </c>
      <c r="B4" s="1" t="s">
        <v>25</v>
      </c>
      <c r="C4" s="1" t="str">
        <f>IFERROR(IF(INDEX(DD[units],MATCH($F4,DD[identifier],0))=0,"",INDEX(DD[units],MATCH($F4,DD[identifier],0))),"")</f>
        <v/>
      </c>
      <c r="D4" s="1"/>
      <c r="E4" s="1" t="str">
        <f>IFERROR(INDEX(DD[data_type],MATCH(IF($N4=TRUE,$F4&amp;"/value",$F4),DD[identifier],0)),"")</f>
        <v/>
      </c>
      <c r="F4" s="3" t="s">
        <v>49256</v>
      </c>
      <c r="G4" s="1" t="s">
        <v>27</v>
      </c>
      <c r="H4" s="2" t="str">
        <f>IFERROR(INDEX(DD[description],MATCH($F4,DD[identifier],0)),"")</f>
        <v/>
      </c>
      <c r="I4" s="1" t="str">
        <f>IFERROR(INDEX(DD[kind],MATCH(IF(N4,$F4&amp;"/value",$F4),DD[identifier],0)),"")</f>
        <v/>
      </c>
      <c r="J4" s="1" t="s">
        <v>18</v>
      </c>
      <c r="K4" s="1" t="s">
        <v>49247</v>
      </c>
      <c r="L4" s="1" t="s">
        <v>19</v>
      </c>
      <c r="M4" s="1"/>
      <c r="N4" s="1"/>
      <c r="O4" s="1"/>
    </row>
    <row r="5" spans="1:15" ht="60" x14ac:dyDescent="0.25">
      <c r="A5" s="1" t="s">
        <v>29</v>
      </c>
      <c r="B5" s="1" t="s">
        <v>30</v>
      </c>
      <c r="C5" s="1" t="str">
        <f>IFERROR(IF(INDEX(DD[units],MATCH($F5,DD[identifier],0))=0,"",INDEX(DD[units],MATCH($F5,DD[identifier],0))),"")</f>
        <v/>
      </c>
      <c r="D5" s="1"/>
      <c r="E5" s="1" t="str">
        <f>IFERROR(INDEX(DD[data_type],MATCH(IF($N5=TRUE,$F5&amp;"/value",$F5),DD[identifier],0)),"")</f>
        <v/>
      </c>
      <c r="F5" s="3" t="s">
        <v>49255</v>
      </c>
      <c r="G5" s="1" t="s">
        <v>31</v>
      </c>
      <c r="H5" s="2" t="str">
        <f>IFERROR(INDEX(DD[description],MATCH($F5,DD[identifier],0)),"")</f>
        <v/>
      </c>
      <c r="I5" s="1" t="str">
        <f>IFERROR(INDEX(DD[kind],MATCH(IF(N5,$F5&amp;"/value",$F5),DD[identifier],0)),"")</f>
        <v/>
      </c>
      <c r="J5" s="1" t="s">
        <v>18</v>
      </c>
      <c r="K5" s="1" t="s">
        <v>32</v>
      </c>
      <c r="L5" s="1" t="s">
        <v>19</v>
      </c>
      <c r="M5" s="1"/>
      <c r="N5" s="1" t="b">
        <v>1</v>
      </c>
      <c r="O5" s="1"/>
    </row>
    <row r="6" spans="1:15"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5"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5"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5"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5" ht="60" x14ac:dyDescent="0.25">
      <c r="A10" s="1" t="s">
        <v>48</v>
      </c>
      <c r="B10" s="1"/>
      <c r="C10" s="1" t="str">
        <f>IFERROR(IF(INDEX(DD[units],MATCH($F10,DD[identifier],0))=0,"",INDEX(DD[units],MATCH($F10,DD[identifier],0))),"")</f>
        <v/>
      </c>
      <c r="D10" s="1"/>
      <c r="E10" s="1" t="str">
        <f>IFERROR(INDEX(DD[data_type],MATCH(IF($N10=TRUE,$F10&amp;"/value",$F10),DD[identifier],0)),"")</f>
        <v>INT_0D</v>
      </c>
      <c r="F10" s="1" t="s">
        <v>45297</v>
      </c>
      <c r="G10" s="1" t="s">
        <v>50</v>
      </c>
      <c r="H10" s="2" t="str">
        <f>IFERROR(INDEX(DD[description],MATCH($F10,DD[identifier],0)),"")</f>
        <v>Integer identifier (enumeration index within a list). Private identifier values must be indicated by a negative index.</v>
      </c>
      <c r="I10" s="1" t="str">
        <f>IFERROR(INDEX(DD[kind],MATCH(IF(N10,$F10&amp;"/value",$F10),DD[identifier],0)),"")</f>
        <v>static</v>
      </c>
      <c r="J10" s="1" t="s">
        <v>18</v>
      </c>
      <c r="K10" s="1" t="s">
        <v>51</v>
      </c>
      <c r="L10" s="1" t="s">
        <v>49259</v>
      </c>
      <c r="M10" s="1" t="s">
        <v>49261</v>
      </c>
      <c r="N10" s="1"/>
      <c r="O10" s="1"/>
    </row>
    <row r="11" spans="1:15" ht="60" x14ac:dyDescent="0.25">
      <c r="A11" s="1" t="s">
        <v>53</v>
      </c>
      <c r="B11" s="1"/>
      <c r="C11" s="1" t="str">
        <f>IFERROR(IF(INDEX(DD[units],MATCH($F11,DD[identifier],0))=0,"",INDEX(DD[units],MATCH($F11,DD[identifier],0))),"")</f>
        <v/>
      </c>
      <c r="D11" s="1"/>
      <c r="E11" s="1" t="str">
        <f>IFERROR(INDEX(DD[data_type],MATCH(IF($N11=TRUE,$F11&amp;"/value",$F11),DD[identifier],0)),"")</f>
        <v>INT_0D</v>
      </c>
      <c r="F11" s="1" t="s">
        <v>45306</v>
      </c>
      <c r="G11" s="1" t="s">
        <v>55</v>
      </c>
      <c r="H11" s="2" t="str">
        <f>IFERROR(INDEX(DD[description],MATCH($F11,DD[identifier],0)),"")</f>
        <v>Integer identifier (enumeration index within a list). Private identifier values must be indicated by a negative index.</v>
      </c>
      <c r="I11" s="1" t="str">
        <f>IFERROR(INDEX(DD[kind],MATCH(IF(N11,$F11&amp;"/value",$F11),DD[identifier],0)),"")</f>
        <v>static</v>
      </c>
      <c r="J11" s="1" t="s">
        <v>18</v>
      </c>
      <c r="K11" s="1" t="s">
        <v>51</v>
      </c>
      <c r="L11" s="1" t="s">
        <v>49259</v>
      </c>
      <c r="M11" s="1" t="s">
        <v>49261</v>
      </c>
      <c r="N11" s="1"/>
      <c r="O11" s="1"/>
    </row>
    <row r="12" spans="1:15"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5"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5"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5"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5"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49257</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49258</v>
      </c>
      <c r="G20" s="1" t="s">
        <v>92</v>
      </c>
      <c r="H20" s="2" t="str">
        <f>IFERROR(INDEX(DD[description],MATCH($F20,DD[identifier],0)),"")</f>
        <v/>
      </c>
      <c r="I20" s="1" t="str">
        <f>IFERROR(INDEX(DD[kind],MATCH(IF(N20,$F20&amp;"/value",$F20),DD[identifier],0)),"")</f>
        <v/>
      </c>
      <c r="J20" s="1" t="s">
        <v>88</v>
      </c>
      <c r="K20" s="1" t="s">
        <v>93</v>
      </c>
      <c r="L20" s="1" t="s">
        <v>19</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49258</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49259</v>
      </c>
      <c r="M24" s="1" t="s">
        <v>49260</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90" x14ac:dyDescent="0.25">
      <c r="A28" s="1" t="s">
        <v>120</v>
      </c>
      <c r="B28" s="1"/>
      <c r="C28" s="1" t="str">
        <f>IFERROR(IF(INDEX(DD[units],MATCH($F28,DD[identifier],0))=0,"",INDEX(DD[units],MATCH($F28,DD[identifier],0))),"")</f>
        <v/>
      </c>
      <c r="D28" s="1" t="s">
        <v>121</v>
      </c>
      <c r="E28" s="1" t="str">
        <f>IFERROR(INDEX(DD[data_type],MATCH(IF($N28=TRUE,$F28&amp;"/value",$F28),DD[identifier],0)),"")</f>
        <v/>
      </c>
      <c r="F28" s="1" t="s">
        <v>49262</v>
      </c>
      <c r="G28" s="1" t="s">
        <v>122</v>
      </c>
      <c r="H28" s="2" t="str">
        <f>IFERROR(INDEX(DD[description],MATCH($F28,DD[identifier],0)),"")</f>
        <v/>
      </c>
      <c r="I28" s="1" t="str">
        <f>IFERROR(INDEX(DD[kind],MATCH(IF(N28,$F28&amp;"/value",$F28),DD[identifier],0)),"")</f>
        <v/>
      </c>
      <c r="J28" s="1" t="s">
        <v>119</v>
      </c>
      <c r="K28" s="1" t="s">
        <v>49253</v>
      </c>
      <c r="L28" s="1" t="s">
        <v>49259</v>
      </c>
      <c r="M28" s="1"/>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2026-05-28T07:34:55Z</dcterms:modified>
  <dc:language>en-US</dc:language>
</cp:coreProperties>
</file>