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24575\Dropbox\Organic Waste Bans\06. Post SYP\03.2.Complexity\"/>
    </mc:Choice>
  </mc:AlternateContent>
  <xr:revisionPtr revIDLastSave="0" documentId="13_ncr:1_{3C33EAC7-5D1A-4986-919D-DFC524F394B8}" xr6:coauthVersionLast="47" xr6:coauthVersionMax="47" xr10:uidLastSave="{00000000-0000-0000-0000-000000000000}"/>
  <bookViews>
    <workbookView xWindow="25800" yWindow="0" windowWidth="25800" windowHeight="21150" activeTab="1" xr2:uid="{7C6E7C5E-D305-473D-BC78-E5030630A3AC}"/>
  </bookViews>
  <sheets>
    <sheet name="Sheet1" sheetId="1" r:id="rId1"/>
    <sheet name="ca_actual_2" sheetId="15" r:id="rId2"/>
    <sheet name="ct_actual" sheetId="7" r:id="rId3"/>
    <sheet name="ma_actual_2" sheetId="16" r:id="rId4"/>
    <sheet name="vt_actual" sheetId="8" r:id="rId5"/>
    <sheet name="ri_actual" sheetId="10" r:id="rId6"/>
  </sheets>
  <definedNames>
    <definedName name="_xlnm._FilterDatabase" localSheetId="1" hidden="1">ca_actual_2!$A$1:$C$407</definedName>
    <definedName name="_xlnm._FilterDatabase" localSheetId="2" hidden="1">ct_actual!$A$1:$C$180</definedName>
    <definedName name="_xlnm._FilterDatabase" localSheetId="5" hidden="1">ri_actual!$A$1:$C$95</definedName>
    <definedName name="_xlnm._FilterDatabase" localSheetId="4" hidden="1">vt_actual!$A$1:$C$160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9" i="1"/>
  <c r="E40" i="1"/>
  <c r="E41" i="1"/>
  <c r="E42" i="1"/>
  <c r="H6" i="16"/>
  <c r="E26" i="1" s="1"/>
  <c r="G6" i="16"/>
  <c r="C26" i="1" s="1"/>
  <c r="H4" i="16"/>
  <c r="G4" i="16"/>
  <c r="H26" i="1" s="1"/>
  <c r="E46" i="1" s="1"/>
  <c r="H3" i="16"/>
  <c r="D26" i="1" s="1"/>
  <c r="G3" i="16"/>
  <c r="B26" i="1" s="1"/>
  <c r="H6" i="15"/>
  <c r="E24" i="1" s="1"/>
  <c r="G6" i="15"/>
  <c r="C24" i="1" s="1"/>
  <c r="H4" i="15"/>
  <c r="G4" i="15"/>
  <c r="H24" i="1" s="1"/>
  <c r="E44" i="1" s="1"/>
  <c r="H3" i="15"/>
  <c r="D24" i="1" s="1"/>
  <c r="G3" i="15"/>
  <c r="B24" i="1" s="1"/>
  <c r="H27" i="1"/>
  <c r="E47" i="1" s="1"/>
  <c r="H4" i="8"/>
  <c r="G4" i="8"/>
  <c r="H28" i="1" s="1"/>
  <c r="E48" i="1" s="1"/>
  <c r="H4" i="10"/>
  <c r="G4" i="10"/>
  <c r="H4" i="7"/>
  <c r="G4" i="7"/>
  <c r="H25" i="1" s="1"/>
  <c r="E45" i="1" s="1"/>
  <c r="E9" i="1"/>
  <c r="G9" i="1" s="1"/>
  <c r="D42" i="1" s="1"/>
  <c r="E8" i="1"/>
  <c r="G8" i="1" s="1"/>
  <c r="D41" i="1" s="1"/>
  <c r="E7" i="1"/>
  <c r="G7" i="1" s="1"/>
  <c r="D40" i="1" s="1"/>
  <c r="E6" i="1"/>
  <c r="G6" i="1" s="1"/>
  <c r="D39" i="1" s="1"/>
  <c r="E5" i="1"/>
  <c r="G5" i="1" s="1"/>
  <c r="D38" i="1" s="1"/>
  <c r="B9" i="1"/>
  <c r="C9" i="1"/>
  <c r="C7" i="1"/>
  <c r="C5" i="1"/>
  <c r="B5" i="1"/>
  <c r="C6" i="1"/>
  <c r="B6" i="1"/>
  <c r="B7" i="1"/>
  <c r="C8" i="1"/>
  <c r="B8" i="1"/>
  <c r="H6" i="10"/>
  <c r="E27" i="1" s="1"/>
  <c r="G27" i="1" s="1"/>
  <c r="D47" i="1" s="1"/>
  <c r="G6" i="10"/>
  <c r="C27" i="1" s="1"/>
  <c r="H3" i="10"/>
  <c r="D27" i="1" s="1"/>
  <c r="G3" i="10"/>
  <c r="B27" i="1" s="1"/>
  <c r="H6" i="8"/>
  <c r="E28" i="1" s="1"/>
  <c r="G28" i="1" s="1"/>
  <c r="D48" i="1" s="1"/>
  <c r="G6" i="8"/>
  <c r="C28" i="1" s="1"/>
  <c r="H3" i="8"/>
  <c r="D28" i="1" s="1"/>
  <c r="G3" i="8"/>
  <c r="B28" i="1" s="1"/>
  <c r="H6" i="7"/>
  <c r="E25" i="1" s="1"/>
  <c r="H3" i="7"/>
  <c r="D25" i="1" s="1"/>
  <c r="G6" i="7"/>
  <c r="C25" i="1" s="1"/>
  <c r="G3" i="7"/>
  <c r="B25" i="1" s="1"/>
  <c r="F7" i="1" l="1"/>
  <c r="C40" i="1" s="1"/>
  <c r="G24" i="1"/>
  <c r="D44" i="1" s="1"/>
  <c r="F25" i="1"/>
  <c r="C45" i="1" s="1"/>
  <c r="F26" i="1"/>
  <c r="C46" i="1" s="1"/>
  <c r="G26" i="1"/>
  <c r="D46" i="1" s="1"/>
  <c r="F27" i="1"/>
  <c r="C47" i="1" s="1"/>
  <c r="F28" i="1"/>
  <c r="C48" i="1" s="1"/>
  <c r="G25" i="1"/>
  <c r="D45" i="1" s="1"/>
  <c r="F6" i="1"/>
  <c r="C39" i="1" s="1"/>
  <c r="F9" i="1"/>
  <c r="C42" i="1" s="1"/>
  <c r="F5" i="1"/>
  <c r="C38" i="1" s="1"/>
  <c r="F8" i="1"/>
  <c r="C41" i="1" s="1"/>
  <c r="F24" i="1" l="1"/>
  <c r="C44" i="1" s="1"/>
</calcChain>
</file>

<file path=xl/sharedStrings.xml><?xml version="1.0" encoding="utf-8"?>
<sst xmlns="http://schemas.openxmlformats.org/spreadsheetml/2006/main" count="1026" uniqueCount="468">
  <si>
    <t>Complexity</t>
  </si>
  <si>
    <t>State</t>
  </si>
  <si>
    <t>Operators</t>
  </si>
  <si>
    <t>Operands</t>
  </si>
  <si>
    <t>Unique Operators</t>
  </si>
  <si>
    <t>Unique Operands</t>
  </si>
  <si>
    <t>Vermont</t>
  </si>
  <si>
    <t>Rhode Island</t>
  </si>
  <si>
    <t>Massachusetts</t>
  </si>
  <si>
    <t>Connecticut</t>
  </si>
  <si>
    <t>California</t>
  </si>
  <si>
    <t>V*</t>
  </si>
  <si>
    <t>N1</t>
  </si>
  <si>
    <t>N2</t>
  </si>
  <si>
    <t>η1</t>
  </si>
  <si>
    <t>η2</t>
  </si>
  <si>
    <t>N1+N2</t>
  </si>
  <si>
    <t>2+η2</t>
  </si>
  <si>
    <t>Word</t>
  </si>
  <si>
    <t>Frequency</t>
  </si>
  <si>
    <t>a</t>
  </si>
  <si>
    <t>actions</t>
  </si>
  <si>
    <t>additional</t>
  </si>
  <si>
    <t>after</t>
  </si>
  <si>
    <t>amount</t>
  </si>
  <si>
    <t>an</t>
  </si>
  <si>
    <t>and</t>
  </si>
  <si>
    <t>any</t>
  </si>
  <si>
    <t>approved</t>
  </si>
  <si>
    <t>are</t>
  </si>
  <si>
    <t>as</t>
  </si>
  <si>
    <t>at</t>
  </si>
  <si>
    <t>before</t>
  </si>
  <si>
    <t>but</t>
  </si>
  <si>
    <t>by</t>
  </si>
  <si>
    <t>collection</t>
  </si>
  <si>
    <t>commercial</t>
  </si>
  <si>
    <t>compliance</t>
  </si>
  <si>
    <t>counties</t>
  </si>
  <si>
    <t>covered</t>
  </si>
  <si>
    <t>cubic</t>
  </si>
  <si>
    <t>determines</t>
  </si>
  <si>
    <t>disposal</t>
  </si>
  <si>
    <t>disposed</t>
  </si>
  <si>
    <t>do</t>
  </si>
  <si>
    <t>education</t>
  </si>
  <si>
    <t>eight</t>
  </si>
  <si>
    <t>enforcement</t>
  </si>
  <si>
    <t>environmental</t>
  </si>
  <si>
    <t>establish</t>
  </si>
  <si>
    <t>established</t>
  </si>
  <si>
    <t>facility</t>
  </si>
  <si>
    <t>fifty</t>
  </si>
  <si>
    <t>following</t>
  </si>
  <si>
    <t>food</t>
  </si>
  <si>
    <t>for</t>
  </si>
  <si>
    <t>four</t>
  </si>
  <si>
    <t>from</t>
  </si>
  <si>
    <t>grant</t>
  </si>
  <si>
    <t>have</t>
  </si>
  <si>
    <t>if</t>
  </si>
  <si>
    <t>in</t>
  </si>
  <si>
    <t>include</t>
  </si>
  <si>
    <t>is</t>
  </si>
  <si>
    <t>it</t>
  </si>
  <si>
    <t>jurisdiction</t>
  </si>
  <si>
    <t>law</t>
  </si>
  <si>
    <t>laws</t>
  </si>
  <si>
    <t>least</t>
  </si>
  <si>
    <t>level</t>
  </si>
  <si>
    <t>local</t>
  </si>
  <si>
    <t>may</t>
  </si>
  <si>
    <t>more</t>
  </si>
  <si>
    <t>need</t>
  </si>
  <si>
    <t>not</t>
  </si>
  <si>
    <t>obligations</t>
  </si>
  <si>
    <t>of</t>
  </si>
  <si>
    <t>on</t>
  </si>
  <si>
    <t>one</t>
  </si>
  <si>
    <t>onsite</t>
  </si>
  <si>
    <t>or</t>
  </si>
  <si>
    <t>order</t>
  </si>
  <si>
    <t>ordinance</t>
  </si>
  <si>
    <t>organic</t>
  </si>
  <si>
    <t>part</t>
  </si>
  <si>
    <t>per</t>
  </si>
  <si>
    <t>percent</t>
  </si>
  <si>
    <t>population</t>
  </si>
  <si>
    <t>produce</t>
  </si>
  <si>
    <t>program</t>
  </si>
  <si>
    <t>recycle</t>
  </si>
  <si>
    <t>recycling</t>
  </si>
  <si>
    <t>reporting</t>
  </si>
  <si>
    <t>require</t>
  </si>
  <si>
    <t>requirements</t>
  </si>
  <si>
    <t>rural</t>
  </si>
  <si>
    <t>selfhaul</t>
  </si>
  <si>
    <t>service</t>
  </si>
  <si>
    <t>services</t>
  </si>
  <si>
    <t>significant</t>
  </si>
  <si>
    <t>solid</t>
  </si>
  <si>
    <t>specified</t>
  </si>
  <si>
    <t>state</t>
  </si>
  <si>
    <t>statewide</t>
  </si>
  <si>
    <t>subscribe</t>
  </si>
  <si>
    <t>such</t>
  </si>
  <si>
    <t>than</t>
  </si>
  <si>
    <t>that</t>
  </si>
  <si>
    <t>the</t>
  </si>
  <si>
    <t>their</t>
  </si>
  <si>
    <t>they</t>
  </si>
  <si>
    <t>those</t>
  </si>
  <si>
    <t>time</t>
  </si>
  <si>
    <t>to</t>
  </si>
  <si>
    <t>total</t>
  </si>
  <si>
    <t>unless</t>
  </si>
  <si>
    <t>waste</t>
  </si>
  <si>
    <t>week</t>
  </si>
  <si>
    <t>when</t>
  </si>
  <si>
    <t>which</t>
  </si>
  <si>
    <t>will</t>
  </si>
  <si>
    <t>with</t>
  </si>
  <si>
    <t>within</t>
  </si>
  <si>
    <t>yards</t>
  </si>
  <si>
    <t>amended</t>
  </si>
  <si>
    <t>animal</t>
  </si>
  <si>
    <t>associated</t>
  </si>
  <si>
    <t>authorized</t>
  </si>
  <si>
    <t>available</t>
  </si>
  <si>
    <t>ban</t>
  </si>
  <si>
    <t>be</t>
  </si>
  <si>
    <t>capacity</t>
  </si>
  <si>
    <t>composting</t>
  </si>
  <si>
    <t>conference</t>
  </si>
  <si>
    <t>fiftytwo</t>
  </si>
  <si>
    <t>generators</t>
  </si>
  <si>
    <t>industrial</t>
  </si>
  <si>
    <t>located</t>
  </si>
  <si>
    <t>make</t>
  </si>
  <si>
    <t>miles</t>
  </si>
  <si>
    <t>no</t>
  </si>
  <si>
    <t>processing</t>
  </si>
  <si>
    <t>projected</t>
  </si>
  <si>
    <t>pursuant</t>
  </si>
  <si>
    <t>scraps</t>
  </si>
  <si>
    <t>tons</t>
  </si>
  <si>
    <t>twenty</t>
  </si>
  <si>
    <t>year</t>
  </si>
  <si>
    <t>b</t>
  </si>
  <si>
    <t>during</t>
  </si>
  <si>
    <t>entity</t>
  </si>
  <si>
    <t>excludes</t>
  </si>
  <si>
    <t>generates</t>
  </si>
  <si>
    <t>has</t>
  </si>
  <si>
    <t>its</t>
  </si>
  <si>
    <t>material</t>
  </si>
  <si>
    <t>materials</t>
  </si>
  <si>
    <t>only</t>
  </si>
  <si>
    <t>other</t>
  </si>
  <si>
    <t>person</t>
  </si>
  <si>
    <t>production</t>
  </si>
  <si>
    <t>rather</t>
  </si>
  <si>
    <t>residence</t>
  </si>
  <si>
    <t>specifically</t>
  </si>
  <si>
    <t>take</t>
  </si>
  <si>
    <t>this</t>
  </si>
  <si>
    <t>ton</t>
  </si>
  <si>
    <t>use</t>
  </si>
  <si>
    <t>vegetative</t>
  </si>
  <si>
    <t>accept</t>
  </si>
  <si>
    <t>been</t>
  </si>
  <si>
    <t>business</t>
  </si>
  <si>
    <t>charged</t>
  </si>
  <si>
    <t>diversion</t>
  </si>
  <si>
    <t>educational</t>
  </si>
  <si>
    <t>fee</t>
  </si>
  <si>
    <t>fifteen</t>
  </si>
  <si>
    <t>institution</t>
  </si>
  <si>
    <t>landfill</t>
  </si>
  <si>
    <t>method</t>
  </si>
  <si>
    <t>receive</t>
  </si>
  <si>
    <t>subject</t>
  </si>
  <si>
    <t>tipping</t>
  </si>
  <si>
    <t>treatment</t>
  </si>
  <si>
    <t>uses</t>
  </si>
  <si>
    <t>waiver</t>
  </si>
  <si>
    <t>according</t>
  </si>
  <si>
    <t>agricultural</t>
  </si>
  <si>
    <t>consumption</t>
  </si>
  <si>
    <t>department</t>
  </si>
  <si>
    <t>energy</t>
  </si>
  <si>
    <t>haulers</t>
  </si>
  <si>
    <t>human</t>
  </si>
  <si>
    <t>includes</t>
  </si>
  <si>
    <t>manage</t>
  </si>
  <si>
    <t>manner</t>
  </si>
  <si>
    <t>persons</t>
  </si>
  <si>
    <t>priority</t>
  </si>
  <si>
    <t>provisions</t>
  </si>
  <si>
    <t>public</t>
  </si>
  <si>
    <t>recovery</t>
  </si>
  <si>
    <t>reduction</t>
  </si>
  <si>
    <t>residential</t>
  </si>
  <si>
    <t>residuals</t>
  </si>
  <si>
    <t>source</t>
  </si>
  <si>
    <t>trash</t>
  </si>
  <si>
    <t>twentysix</t>
  </si>
  <si>
    <t>operand</t>
  </si>
  <si>
    <t>operator</t>
  </si>
  <si>
    <t>april</t>
  </si>
  <si>
    <t>beginning</t>
  </si>
  <si>
    <t>january</t>
  </si>
  <si>
    <t>under</t>
  </si>
  <si>
    <t>connecticut</t>
  </si>
  <si>
    <t>effective</t>
  </si>
  <si>
    <t>policy</t>
  </si>
  <si>
    <t>protection</t>
  </si>
  <si>
    <t>october</t>
  </si>
  <si>
    <t>island</t>
  </si>
  <si>
    <t>july</t>
  </si>
  <si>
    <t>rhode</t>
  </si>
  <si>
    <t>agency</t>
  </si>
  <si>
    <t>Â§</t>
  </si>
  <si>
    <t>acts</t>
  </si>
  <si>
    <t>annually</t>
  </si>
  <si>
    <t>average</t>
  </si>
  <si>
    <t>c</t>
  </si>
  <si>
    <t>care</t>
  </si>
  <si>
    <t>center</t>
  </si>
  <si>
    <t>collectors</t>
  </si>
  <si>
    <t>commissioner</t>
  </si>
  <si>
    <t>conn</t>
  </si>
  <si>
    <t>correctional</t>
  </si>
  <si>
    <t>d</t>
  </si>
  <si>
    <t>deemed</t>
  </si>
  <si>
    <t>distributor</t>
  </si>
  <si>
    <t>donated</t>
  </si>
  <si>
    <t>e</t>
  </si>
  <si>
    <t>each</t>
  </si>
  <si>
    <t>edible</t>
  </si>
  <si>
    <t>eff</t>
  </si>
  <si>
    <t>either</t>
  </si>
  <si>
    <t>electronic</t>
  </si>
  <si>
    <t>engaged</t>
  </si>
  <si>
    <t>ensure</t>
  </si>
  <si>
    <t>entertainment</t>
  </si>
  <si>
    <t>entitys</t>
  </si>
  <si>
    <t>equipment</t>
  </si>
  <si>
    <t>establishment</t>
  </si>
  <si>
    <t>federal</t>
  </si>
  <si>
    <t>fees</t>
  </si>
  <si>
    <t>format</t>
  </si>
  <si>
    <t>gen</t>
  </si>
  <si>
    <t>general</t>
  </si>
  <si>
    <t>health</t>
  </si>
  <si>
    <t>hospital</t>
  </si>
  <si>
    <t>hospitality</t>
  </si>
  <si>
    <t>hundred</t>
  </si>
  <si>
    <t>later</t>
  </si>
  <si>
    <t>less</t>
  </si>
  <si>
    <t>location</t>
  </si>
  <si>
    <t>manufacturer</t>
  </si>
  <si>
    <t>march</t>
  </si>
  <si>
    <t>means</t>
  </si>
  <si>
    <t>municipality</t>
  </si>
  <si>
    <t>pa</t>
  </si>
  <si>
    <t>performs</t>
  </si>
  <si>
    <t>permitted</t>
  </si>
  <si>
    <t>pilot</t>
  </si>
  <si>
    <t>private</t>
  </si>
  <si>
    <t>processor</t>
  </si>
  <si>
    <t>providing</t>
  </si>
  <si>
    <t>purposes</t>
  </si>
  <si>
    <t>receipt</t>
  </si>
  <si>
    <t>receives</t>
  </si>
  <si>
    <t>recycled</t>
  </si>
  <si>
    <t>recycler</t>
  </si>
  <si>
    <t>regular</t>
  </si>
  <si>
    <t>rehabilitation</t>
  </si>
  <si>
    <t>report</t>
  </si>
  <si>
    <t>resort</t>
  </si>
  <si>
    <t>s</t>
  </si>
  <si>
    <t>section</t>
  </si>
  <si>
    <t>seeks</t>
  </si>
  <si>
    <t>separate</t>
  </si>
  <si>
    <t>session</t>
  </si>
  <si>
    <t>shall</t>
  </si>
  <si>
    <t>site</t>
  </si>
  <si>
    <t>sourceseparated</t>
  </si>
  <si>
    <t>stat</t>
  </si>
  <si>
    <t>station</t>
  </si>
  <si>
    <t>statutes</t>
  </si>
  <si>
    <t>submit</t>
  </si>
  <si>
    <t>summarize</t>
  </si>
  <si>
    <t>summary</t>
  </si>
  <si>
    <t>supermarket</t>
  </si>
  <si>
    <t>thereafter</t>
  </si>
  <si>
    <t>transfer</t>
  </si>
  <si>
    <t>treats</t>
  </si>
  <si>
    <t>two</t>
  </si>
  <si>
    <t>used</t>
  </si>
  <si>
    <t>via</t>
  </si>
  <si>
    <t>volume</t>
  </si>
  <si>
    <t>voluntary</t>
  </si>
  <si>
    <t>wholesaler</t>
  </si>
  <si>
    <t>a25</t>
  </si>
  <si>
    <t>animals</t>
  </si>
  <si>
    <t>application</t>
  </si>
  <si>
    <t>arrange</t>
  </si>
  <si>
    <t>chapter</t>
  </si>
  <si>
    <t>collected</t>
  </si>
  <si>
    <t>component</t>
  </si>
  <si>
    <t>consistent</t>
  </si>
  <si>
    <t>convenience</t>
  </si>
  <si>
    <t>de</t>
  </si>
  <si>
    <t>development</t>
  </si>
  <si>
    <t>digestion</t>
  </si>
  <si>
    <t>generated</t>
  </si>
  <si>
    <t>humans</t>
  </si>
  <si>
    <t>identified</t>
  </si>
  <si>
    <t>land</t>
  </si>
  <si>
    <t>managed</t>
  </si>
  <si>
    <t>manages</t>
  </si>
  <si>
    <t>minimis</t>
  </si>
  <si>
    <t>processes</t>
  </si>
  <si>
    <t>provided</t>
  </si>
  <si>
    <t>regarding</t>
  </si>
  <si>
    <t>subdivisions</t>
  </si>
  <si>
    <t>subsection</t>
  </si>
  <si>
    <t>users</t>
  </si>
  <si>
    <t>who</t>
  </si>
  <si>
    <t>whose</t>
  </si>
  <si>
    <t>affected</t>
  </si>
  <si>
    <t>allow</t>
  </si>
  <si>
    <t>anr</t>
  </si>
  <si>
    <t>certified</t>
  </si>
  <si>
    <t>collect</t>
  </si>
  <si>
    <t>distancetoservices</t>
  </si>
  <si>
    <t>encourage</t>
  </si>
  <si>
    <t>expansion</t>
  </si>
  <si>
    <t>infrastructure</t>
  </si>
  <si>
    <t>intent</t>
  </si>
  <si>
    <t>might</t>
  </si>
  <si>
    <t>modify</t>
  </si>
  <si>
    <t>radius</t>
  </si>
  <si>
    <t>same</t>
  </si>
  <si>
    <t>so</t>
  </si>
  <si>
    <t>stream</t>
  </si>
  <si>
    <t>vehicles</t>
  </si>
  <si>
    <t>willing</t>
  </si>
  <si>
    <t>anaerobic</t>
  </si>
  <si>
    <t>another</t>
  </si>
  <si>
    <t>corporation</t>
  </si>
  <si>
    <t>defined</t>
  </si>
  <si>
    <t>director</t>
  </si>
  <si>
    <t>noncontract</t>
  </si>
  <si>
    <t>organicwaste</t>
  </si>
  <si>
    <t>resource</t>
  </si>
  <si>
    <t>sector</t>
  </si>
  <si>
    <t>showing</t>
  </si>
  <si>
    <t>subsections</t>
  </si>
  <si>
    <t>thirty</t>
  </si>
  <si>
    <t>upon</t>
  </si>
  <si>
    <t>accordance</t>
  </si>
  <si>
    <t>activities</t>
  </si>
  <si>
    <t>apartment</t>
  </si>
  <si>
    <t>apply</t>
  </si>
  <si>
    <t>byproducts</t>
  </si>
  <si>
    <t>combustion</t>
  </si>
  <si>
    <t>complex</t>
  </si>
  <si>
    <t>compost</t>
  </si>
  <si>
    <t>consists</t>
  </si>
  <si>
    <t>contract</t>
  </si>
  <si>
    <t>contracting</t>
  </si>
  <si>
    <t>contracts</t>
  </si>
  <si>
    <t>dispose</t>
  </si>
  <si>
    <t>disposes</t>
  </si>
  <si>
    <t>except</t>
  </si>
  <si>
    <t>fish</t>
  </si>
  <si>
    <t>fruits</t>
  </si>
  <si>
    <t>grains</t>
  </si>
  <si>
    <t>group</t>
  </si>
  <si>
    <t>handle</t>
  </si>
  <si>
    <t>handling</t>
  </si>
  <si>
    <t>home</t>
  </si>
  <si>
    <t>limited</t>
  </si>
  <si>
    <t>multifamily</t>
  </si>
  <si>
    <t>plan</t>
  </si>
  <si>
    <t>preparation</t>
  </si>
  <si>
    <t>produced</t>
  </si>
  <si>
    <t>products</t>
  </si>
  <si>
    <t>restricted</t>
  </si>
  <si>
    <t>result</t>
  </si>
  <si>
    <t>single</t>
  </si>
  <si>
    <t>submitted</t>
  </si>
  <si>
    <t>table</t>
  </si>
  <si>
    <t>transfers</t>
  </si>
  <si>
    <t>transport</t>
  </si>
  <si>
    <t>vegetables</t>
  </si>
  <si>
    <t>agreement</t>
  </si>
  <si>
    <t>aid</t>
  </si>
  <si>
    <t>applicable</t>
  </si>
  <si>
    <t>arrangements</t>
  </si>
  <si>
    <t>arranging</t>
  </si>
  <si>
    <t>basic</t>
  </si>
  <si>
    <t>between</t>
  </si>
  <si>
    <t>comprised</t>
  </si>
  <si>
    <t>dwelling</t>
  </si>
  <si>
    <t>entirely</t>
  </si>
  <si>
    <t>exempted</t>
  </si>
  <si>
    <t>f</t>
  </si>
  <si>
    <t>franchise</t>
  </si>
  <si>
    <t>g</t>
  </si>
  <si>
    <t>gardening</t>
  </si>
  <si>
    <t>landscaping</t>
  </si>
  <si>
    <t>lessee</t>
  </si>
  <si>
    <t>mixed</t>
  </si>
  <si>
    <t>own</t>
  </si>
  <si>
    <t>owner</t>
  </si>
  <si>
    <t>paragraph</t>
  </si>
  <si>
    <t>partnership</t>
  </si>
  <si>
    <t>property</t>
  </si>
  <si>
    <t>reduced</t>
  </si>
  <si>
    <t>reductions</t>
  </si>
  <si>
    <t>regional</t>
  </si>
  <si>
    <t>subdivision</t>
  </si>
  <si>
    <t>tenant</t>
  </si>
  <si>
    <t>work</t>
  </si>
  <si>
    <t>regulatory</t>
  </si>
  <si>
    <t>NR</t>
  </si>
  <si>
    <t>act</t>
  </si>
  <si>
    <t>association</t>
  </si>
  <si>
    <t>company</t>
  </si>
  <si>
    <t>firm</t>
  </si>
  <si>
    <t>foodsoiled</t>
  </si>
  <si>
    <t>forprofit</t>
  </si>
  <si>
    <t>green</t>
  </si>
  <si>
    <t>hauls</t>
  </si>
  <si>
    <t>joint</t>
  </si>
  <si>
    <t>landscape</t>
  </si>
  <si>
    <t>nonhazardous</t>
  </si>
  <si>
    <t>nonprofit</t>
  </si>
  <si>
    <t>organized</t>
  </si>
  <si>
    <t>paper</t>
  </si>
  <si>
    <t>proprietorship</t>
  </si>
  <si>
    <t>pruning</t>
  </si>
  <si>
    <t>stock</t>
  </si>
  <si>
    <t>terms</t>
  </si>
  <si>
    <t>wood</t>
  </si>
  <si>
    <t>cmr</t>
  </si>
  <si>
    <t>halfone</t>
  </si>
  <si>
    <t>Nice Looking Table</t>
  </si>
  <si>
    <t>Algorithm</t>
  </si>
  <si>
    <t xml:space="preserve">Regulations </t>
  </si>
  <si>
    <t>Length</t>
  </si>
  <si>
    <t>Potential</t>
  </si>
  <si>
    <t>Quantity</t>
  </si>
  <si>
    <t>ca_actual_2</t>
  </si>
  <si>
    <t>words come from CA_4</t>
  </si>
  <si>
    <t>ma_actual_2</t>
  </si>
  <si>
    <t>words come from MA_4</t>
  </si>
  <si>
    <t>ct_actual</t>
  </si>
  <si>
    <t>ri_actual</t>
  </si>
  <si>
    <t>vt_actual</t>
  </si>
  <si>
    <t xml:space="preserve">words come from CT </t>
  </si>
  <si>
    <t>words come from RI</t>
  </si>
  <si>
    <t>words come from VT</t>
  </si>
  <si>
    <t>(this is the most preferred version, this is the original regulation but excludes the sections not directly related to the ban)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</si>
</sst>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893A-A29B-415C-94F5-65F51CAB0D53}">
  <dimension ref="A1:Q54"/>
  <sheetViews>
    <sheetView showGridLines="0" topLeftCell="B1" workbookViewId="0">
      <selection activeCell="P8" sqref="P8"/>
    </sheetView>
  </sheetViews>
  <sheetFormatPr defaultRowHeight="15" x14ac:dyDescent="0.25"/>
  <cols>
    <col min="1" max="2" width="14.42578125" bestFit="1" customWidth="1"/>
    <col min="3" max="3" width="9.7109375" bestFit="1" customWidth="1"/>
    <col min="4" max="4" width="16.7109375" bestFit="1" customWidth="1"/>
    <col min="5" max="5" width="16.5703125" bestFit="1" customWidth="1"/>
    <col min="8" max="8" width="9.140625" style="1"/>
  </cols>
  <sheetData>
    <row r="1" spans="1:17" x14ac:dyDescent="0.25">
      <c r="A1" s="1" t="s">
        <v>0</v>
      </c>
    </row>
    <row r="3" spans="1:1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0</v>
      </c>
      <c r="G3" t="s">
        <v>11</v>
      </c>
    </row>
    <row r="4" spans="1:17" x14ac:dyDescent="0.25">
      <c r="B4" t="s">
        <v>12</v>
      </c>
      <c r="C4" t="s">
        <v>13</v>
      </c>
      <c r="D4" t="s">
        <v>14</v>
      </c>
      <c r="E4" t="s">
        <v>15</v>
      </c>
      <c r="F4" s="1" t="s">
        <v>16</v>
      </c>
      <c r="G4" s="1" t="s">
        <v>17</v>
      </c>
      <c r="H4" s="1" t="s">
        <v>429</v>
      </c>
      <c r="N4" t="s">
        <v>457</v>
      </c>
      <c r="P4" t="s">
        <v>458</v>
      </c>
      <c r="Q4" t="s">
        <v>467</v>
      </c>
    </row>
    <row r="5" spans="1:17" x14ac:dyDescent="0.25">
      <c r="A5" t="s">
        <v>10</v>
      </c>
      <c r="B5">
        <f>3+3+2+4+3+12+4+4+3*3+4</f>
        <v>48</v>
      </c>
      <c r="C5">
        <f>3+4+3+3+3+3+3+3+4+4+12+1</f>
        <v>46</v>
      </c>
      <c r="D5">
        <v>8</v>
      </c>
      <c r="E5">
        <f>1+2+1+2+1+3+1+3+1+2+5</f>
        <v>22</v>
      </c>
      <c r="F5" s="1">
        <f>SUM(B5:C5)</f>
        <v>94</v>
      </c>
      <c r="G5" s="1">
        <f>2+E5</f>
        <v>24</v>
      </c>
      <c r="H5" s="1">
        <v>3</v>
      </c>
    </row>
    <row r="6" spans="1:17" x14ac:dyDescent="0.25">
      <c r="A6" t="s">
        <v>9</v>
      </c>
      <c r="B6">
        <f>3+3+2+3+4*3+2*3+4*3+3+3+3</f>
        <v>50</v>
      </c>
      <c r="C6">
        <f>3*3+5*3+3*4+3+3+3*2</f>
        <v>48</v>
      </c>
      <c r="D6">
        <v>8</v>
      </c>
      <c r="E6">
        <f>1+1+1+5+1+1+1+3+1+3+2</f>
        <v>20</v>
      </c>
      <c r="F6" s="1">
        <f>SUM(B6:C6)</f>
        <v>98</v>
      </c>
      <c r="G6" s="1">
        <f>2+E6</f>
        <v>22</v>
      </c>
      <c r="H6" s="1">
        <v>3</v>
      </c>
    </row>
    <row r="7" spans="1:17" x14ac:dyDescent="0.25">
      <c r="A7" t="s">
        <v>8</v>
      </c>
      <c r="B7">
        <f>4+1+2+2+6+2*2+2+2+2</f>
        <v>25</v>
      </c>
      <c r="C7">
        <f>2*3+4+2*4+3*2</f>
        <v>24</v>
      </c>
      <c r="D7">
        <v>8</v>
      </c>
      <c r="E7">
        <f>1*3+2+1+2+1+2+3</f>
        <v>14</v>
      </c>
      <c r="F7" s="1">
        <f>SUM(B7:C7)</f>
        <v>49</v>
      </c>
      <c r="G7" s="1">
        <f>2+E7</f>
        <v>16</v>
      </c>
      <c r="H7" s="1">
        <v>2</v>
      </c>
    </row>
    <row r="8" spans="1:17" x14ac:dyDescent="0.25">
      <c r="A8" t="s">
        <v>7</v>
      </c>
      <c r="B8">
        <f>3+3+2+3+3+3+3+1+6+15+3+3+3</f>
        <v>51</v>
      </c>
      <c r="C8">
        <f>3*11</f>
        <v>33</v>
      </c>
      <c r="D8">
        <v>8</v>
      </c>
      <c r="E8">
        <f>1*3+2+1*3+3+1+3+3</f>
        <v>18</v>
      </c>
      <c r="F8" s="1">
        <f t="shared" ref="F8" si="0">SUM(B8:C8)</f>
        <v>84</v>
      </c>
      <c r="G8" s="1">
        <f t="shared" ref="G8" si="1">2+E8</f>
        <v>20</v>
      </c>
      <c r="H8" s="1">
        <v>3</v>
      </c>
      <c r="N8" t="s">
        <v>459</v>
      </c>
      <c r="P8" t="s">
        <v>460</v>
      </c>
      <c r="Q8" t="s">
        <v>467</v>
      </c>
    </row>
    <row r="9" spans="1:17" x14ac:dyDescent="0.25">
      <c r="A9" t="s">
        <v>6</v>
      </c>
      <c r="B9">
        <f>5+4+10+15+18+5+5+5</f>
        <v>67</v>
      </c>
      <c r="C9">
        <f>4+4+5+5+5+5+5+5+5+9+20</f>
        <v>72</v>
      </c>
      <c r="D9">
        <v>8</v>
      </c>
      <c r="E9">
        <f>1*7+5+1+5+4</f>
        <v>22</v>
      </c>
      <c r="F9" s="1">
        <f>SUM(B9:C9)</f>
        <v>139</v>
      </c>
      <c r="G9" s="1">
        <f>2+E9</f>
        <v>24</v>
      </c>
      <c r="H9" s="1">
        <v>5</v>
      </c>
    </row>
    <row r="10" spans="1:17" x14ac:dyDescent="0.25">
      <c r="F10" s="1"/>
      <c r="G10" s="1"/>
    </row>
    <row r="11" spans="1:17" x14ac:dyDescent="0.25">
      <c r="N11" t="s">
        <v>461</v>
      </c>
      <c r="P11" t="s">
        <v>464</v>
      </c>
    </row>
    <row r="13" spans="1:17" x14ac:dyDescent="0.25">
      <c r="A13" t="s">
        <v>1</v>
      </c>
      <c r="F13" s="1"/>
      <c r="G13" s="1"/>
      <c r="I13" s="1"/>
    </row>
    <row r="14" spans="1:17" x14ac:dyDescent="0.25">
      <c r="F14" s="1"/>
      <c r="G14" s="1"/>
      <c r="I14" s="1"/>
      <c r="N14" t="s">
        <v>462</v>
      </c>
      <c r="P14" t="s">
        <v>465</v>
      </c>
    </row>
    <row r="15" spans="1:17" x14ac:dyDescent="0.25">
      <c r="A15" t="s">
        <v>10</v>
      </c>
      <c r="F15" s="1"/>
      <c r="G15" s="1"/>
      <c r="I15" s="1"/>
    </row>
    <row r="16" spans="1:17" x14ac:dyDescent="0.25">
      <c r="A16" t="s">
        <v>9</v>
      </c>
      <c r="F16" s="1"/>
      <c r="G16" s="1"/>
      <c r="I16" s="1"/>
    </row>
    <row r="17" spans="1:16" x14ac:dyDescent="0.25">
      <c r="A17" t="s">
        <v>8</v>
      </c>
      <c r="F17" s="1"/>
      <c r="G17" s="1"/>
      <c r="I17" s="1"/>
      <c r="N17" t="s">
        <v>463</v>
      </c>
      <c r="P17" t="s">
        <v>466</v>
      </c>
    </row>
    <row r="18" spans="1:16" x14ac:dyDescent="0.25">
      <c r="A18" t="s">
        <v>7</v>
      </c>
      <c r="F18" s="1"/>
      <c r="G18" s="1"/>
      <c r="I18" s="1"/>
    </row>
    <row r="19" spans="1:16" x14ac:dyDescent="0.25">
      <c r="A19" t="s">
        <v>6</v>
      </c>
      <c r="F19" s="1"/>
      <c r="G19" s="1"/>
      <c r="I19" s="1"/>
    </row>
    <row r="22" spans="1:16" x14ac:dyDescent="0.25">
      <c r="A22" t="s">
        <v>1</v>
      </c>
      <c r="B22" t="s">
        <v>2</v>
      </c>
      <c r="C22" t="s">
        <v>3</v>
      </c>
      <c r="D22" t="s">
        <v>4</v>
      </c>
      <c r="E22" t="s">
        <v>5</v>
      </c>
      <c r="F22" s="1" t="s">
        <v>0</v>
      </c>
      <c r="G22" s="1" t="s">
        <v>11</v>
      </c>
      <c r="I22" s="1"/>
    </row>
    <row r="23" spans="1:16" x14ac:dyDescent="0.25">
      <c r="B23" t="s">
        <v>12</v>
      </c>
      <c r="C23" t="s">
        <v>13</v>
      </c>
      <c r="D23" t="s">
        <v>14</v>
      </c>
      <c r="E23" t="s">
        <v>15</v>
      </c>
      <c r="F23" s="1" t="s">
        <v>16</v>
      </c>
      <c r="G23" s="1" t="s">
        <v>17</v>
      </c>
      <c r="H23" s="1" t="s">
        <v>429</v>
      </c>
      <c r="I23" s="1"/>
    </row>
    <row r="24" spans="1:16" x14ac:dyDescent="0.25">
      <c r="A24" t="s">
        <v>10</v>
      </c>
      <c r="B24">
        <f>ca_actual_2!$G$3</f>
        <v>85</v>
      </c>
      <c r="C24">
        <f>ca_actual_2!$G$6</f>
        <v>147</v>
      </c>
      <c r="D24">
        <f>ca_actual_2!$H$3</f>
        <v>21</v>
      </c>
      <c r="E24">
        <f>ca_actual_2!$H$6</f>
        <v>37</v>
      </c>
      <c r="F24" s="1">
        <f>SUM(B24:C24)</f>
        <v>232</v>
      </c>
      <c r="G24" s="1">
        <f t="shared" ref="G24" si="2">2+E24</f>
        <v>39</v>
      </c>
      <c r="H24" s="1">
        <f>ca_actual_2!$G$4</f>
        <v>14</v>
      </c>
      <c r="I24" s="1"/>
    </row>
    <row r="25" spans="1:16" x14ac:dyDescent="0.25">
      <c r="A25" t="s">
        <v>9</v>
      </c>
      <c r="B25">
        <f>ct_actual!$G$3</f>
        <v>84</v>
      </c>
      <c r="C25">
        <f>ct_actual!$G$6</f>
        <v>254</v>
      </c>
      <c r="D25">
        <f>ct_actual!$H$3</f>
        <v>11</v>
      </c>
      <c r="E25">
        <f>ct_actual!$H$6</f>
        <v>45</v>
      </c>
      <c r="F25" s="1">
        <f>SUM(B25:C25)</f>
        <v>338</v>
      </c>
      <c r="G25" s="1">
        <f t="shared" ref="G25" si="3">2+E25</f>
        <v>47</v>
      </c>
      <c r="H25" s="1">
        <f>ct_actual!$G$4</f>
        <v>9</v>
      </c>
      <c r="I25" s="1"/>
    </row>
    <row r="26" spans="1:16" x14ac:dyDescent="0.25">
      <c r="A26" t="s">
        <v>8</v>
      </c>
      <c r="B26">
        <f>ma_actual_2!$G$3</f>
        <v>32</v>
      </c>
      <c r="C26">
        <f>ma_actual_2!$G$6</f>
        <v>69</v>
      </c>
      <c r="D26">
        <f>ma_actual_2!$H$3</f>
        <v>9</v>
      </c>
      <c r="E26">
        <f>ma_actual_2!$H$6</f>
        <v>31</v>
      </c>
      <c r="F26" s="1">
        <f>SUM(B26:C26)</f>
        <v>101</v>
      </c>
      <c r="G26" s="1">
        <f t="shared" ref="G26" si="4">2+E26</f>
        <v>33</v>
      </c>
      <c r="H26" s="1">
        <f>ma_actual_2!$G$4</f>
        <v>4</v>
      </c>
      <c r="I26" s="1"/>
    </row>
    <row r="27" spans="1:16" x14ac:dyDescent="0.25">
      <c r="A27" t="s">
        <v>7</v>
      </c>
      <c r="B27">
        <f>ri_actual!$G$3</f>
        <v>64</v>
      </c>
      <c r="C27">
        <f>ri_actual!$G$6</f>
        <v>153</v>
      </c>
      <c r="D27">
        <f>ri_actual!$H$3</f>
        <v>15</v>
      </c>
      <c r="E27">
        <f>ri_actual!$H$6</f>
        <v>38</v>
      </c>
      <c r="F27" s="1">
        <f>SUM(B27:C27)</f>
        <v>217</v>
      </c>
      <c r="G27" s="1">
        <f t="shared" ref="G27" si="5">2+E27</f>
        <v>40</v>
      </c>
      <c r="H27" s="1">
        <f>ri_actual!$G$4</f>
        <v>5</v>
      </c>
      <c r="I27" s="1"/>
    </row>
    <row r="28" spans="1:16" x14ac:dyDescent="0.25">
      <c r="A28" t="s">
        <v>6</v>
      </c>
      <c r="B28">
        <f>vt_actual!$G$3</f>
        <v>34</v>
      </c>
      <c r="C28">
        <f>vt_actual!$G$6</f>
        <v>89</v>
      </c>
      <c r="D28">
        <f>vt_actual!$H$3</f>
        <v>9</v>
      </c>
      <c r="E28">
        <f>vt_actual!$H$6</f>
        <v>37</v>
      </c>
      <c r="F28" s="1">
        <f>SUM(B28:C28)</f>
        <v>123</v>
      </c>
      <c r="G28" s="1">
        <f t="shared" ref="G28" si="6">2+E28</f>
        <v>39</v>
      </c>
      <c r="H28" s="1">
        <f>vt_actual!$G$4</f>
        <v>4</v>
      </c>
      <c r="I28" s="1"/>
    </row>
    <row r="33" spans="1:5" x14ac:dyDescent="0.25">
      <c r="A33" t="s">
        <v>451</v>
      </c>
    </row>
    <row r="37" spans="1:5" x14ac:dyDescent="0.25">
      <c r="C37" t="s">
        <v>454</v>
      </c>
      <c r="D37" t="s">
        <v>455</v>
      </c>
      <c r="E37" t="s">
        <v>456</v>
      </c>
    </row>
    <row r="38" spans="1:5" x14ac:dyDescent="0.25">
      <c r="A38" s="2" t="s">
        <v>452</v>
      </c>
      <c r="B38" t="s">
        <v>10</v>
      </c>
      <c r="C38">
        <f>F5</f>
        <v>94</v>
      </c>
      <c r="D38">
        <f t="shared" ref="D38:E42" si="7">G5</f>
        <v>24</v>
      </c>
      <c r="E38">
        <f t="shared" si="7"/>
        <v>3</v>
      </c>
    </row>
    <row r="39" spans="1:5" x14ac:dyDescent="0.25">
      <c r="A39" s="2"/>
      <c r="B39" t="s">
        <v>9</v>
      </c>
      <c r="C39">
        <f t="shared" ref="C39:C42" si="8">F6</f>
        <v>98</v>
      </c>
      <c r="D39">
        <f t="shared" si="7"/>
        <v>22</v>
      </c>
      <c r="E39">
        <f t="shared" si="7"/>
        <v>3</v>
      </c>
    </row>
    <row r="40" spans="1:5" x14ac:dyDescent="0.25">
      <c r="A40" s="2"/>
      <c r="B40" t="s">
        <v>8</v>
      </c>
      <c r="C40">
        <f t="shared" si="8"/>
        <v>49</v>
      </c>
      <c r="D40">
        <f t="shared" si="7"/>
        <v>16</v>
      </c>
      <c r="E40">
        <f t="shared" si="7"/>
        <v>2</v>
      </c>
    </row>
    <row r="41" spans="1:5" x14ac:dyDescent="0.25">
      <c r="A41" s="2"/>
      <c r="B41" t="s">
        <v>7</v>
      </c>
      <c r="C41">
        <f t="shared" si="8"/>
        <v>84</v>
      </c>
      <c r="D41">
        <f t="shared" si="7"/>
        <v>20</v>
      </c>
      <c r="E41">
        <f t="shared" si="7"/>
        <v>3</v>
      </c>
    </row>
    <row r="42" spans="1:5" x14ac:dyDescent="0.25">
      <c r="A42" s="2"/>
      <c r="B42" t="s">
        <v>6</v>
      </c>
      <c r="C42">
        <f t="shared" si="8"/>
        <v>139</v>
      </c>
      <c r="D42">
        <f t="shared" si="7"/>
        <v>24</v>
      </c>
      <c r="E42">
        <f t="shared" si="7"/>
        <v>5</v>
      </c>
    </row>
    <row r="44" spans="1:5" x14ac:dyDescent="0.25">
      <c r="A44" s="2" t="s">
        <v>453</v>
      </c>
      <c r="B44" t="s">
        <v>10</v>
      </c>
      <c r="C44">
        <f>F24</f>
        <v>232</v>
      </c>
      <c r="D44">
        <f t="shared" ref="D44:E48" si="9">G24</f>
        <v>39</v>
      </c>
      <c r="E44">
        <f t="shared" si="9"/>
        <v>14</v>
      </c>
    </row>
    <row r="45" spans="1:5" x14ac:dyDescent="0.25">
      <c r="A45" s="2"/>
      <c r="B45" t="s">
        <v>9</v>
      </c>
      <c r="C45">
        <f t="shared" ref="C45:C48" si="10">F25</f>
        <v>338</v>
      </c>
      <c r="D45">
        <f t="shared" si="9"/>
        <v>47</v>
      </c>
      <c r="E45">
        <f t="shared" si="9"/>
        <v>9</v>
      </c>
    </row>
    <row r="46" spans="1:5" x14ac:dyDescent="0.25">
      <c r="A46" s="2"/>
      <c r="B46" t="s">
        <v>8</v>
      </c>
      <c r="C46">
        <f t="shared" si="10"/>
        <v>101</v>
      </c>
      <c r="D46">
        <f t="shared" si="9"/>
        <v>33</v>
      </c>
      <c r="E46">
        <f t="shared" si="9"/>
        <v>4</v>
      </c>
    </row>
    <row r="47" spans="1:5" x14ac:dyDescent="0.25">
      <c r="A47" s="2"/>
      <c r="B47" t="s">
        <v>7</v>
      </c>
      <c r="C47">
        <f t="shared" si="10"/>
        <v>217</v>
      </c>
      <c r="D47">
        <f t="shared" si="9"/>
        <v>40</v>
      </c>
      <c r="E47">
        <f t="shared" si="9"/>
        <v>5</v>
      </c>
    </row>
    <row r="48" spans="1:5" x14ac:dyDescent="0.25">
      <c r="A48" s="2"/>
      <c r="B48" t="s">
        <v>6</v>
      </c>
      <c r="C48">
        <f t="shared" si="10"/>
        <v>123</v>
      </c>
      <c r="D48">
        <f t="shared" si="9"/>
        <v>39</v>
      </c>
      <c r="E48">
        <f t="shared" si="9"/>
        <v>4</v>
      </c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</sheetData>
  <mergeCells count="3">
    <mergeCell ref="A38:A42"/>
    <mergeCell ref="A44:A48"/>
    <mergeCell ref="A50:A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8F8B-8244-468F-8A9A-A6F447C263B9}">
  <dimension ref="A1:H179"/>
  <sheetViews>
    <sheetView tabSelected="1" workbookViewId="0">
      <selection activeCell="F27" sqref="F27"/>
    </sheetView>
  </sheetViews>
  <sheetFormatPr defaultRowHeight="15" x14ac:dyDescent="0.25"/>
  <cols>
    <col min="1" max="1" width="16" bestFit="1" customWidth="1"/>
  </cols>
  <sheetData>
    <row r="1" spans="1:8" x14ac:dyDescent="0.25">
      <c r="A1" t="s">
        <v>18</v>
      </c>
      <c r="B1" t="s">
        <v>19</v>
      </c>
    </row>
    <row r="2" spans="1:8" x14ac:dyDescent="0.25">
      <c r="A2">
        <v>2014</v>
      </c>
      <c r="B2">
        <v>1</v>
      </c>
    </row>
    <row r="3" spans="1:8" x14ac:dyDescent="0.25">
      <c r="A3">
        <v>2016</v>
      </c>
      <c r="B3">
        <v>1</v>
      </c>
      <c r="C3" t="s">
        <v>207</v>
      </c>
      <c r="F3" t="s">
        <v>208</v>
      </c>
      <c r="G3">
        <f>SUMIF($C:$C,F3,$B:$B)</f>
        <v>85</v>
      </c>
      <c r="H3">
        <f>COUNTIF($C:$C,F3)</f>
        <v>21</v>
      </c>
    </row>
    <row r="4" spans="1:8" x14ac:dyDescent="0.25">
      <c r="A4">
        <v>2017</v>
      </c>
      <c r="B4">
        <v>1</v>
      </c>
      <c r="C4" t="s">
        <v>207</v>
      </c>
      <c r="F4" t="s">
        <v>428</v>
      </c>
      <c r="G4">
        <f>SUMIF($C:$C,F4,$B:$B)</f>
        <v>14</v>
      </c>
      <c r="H4">
        <f>COUNTIF($C:$C,F4)</f>
        <v>3</v>
      </c>
    </row>
    <row r="5" spans="1:8" x14ac:dyDescent="0.25">
      <c r="A5">
        <v>2019</v>
      </c>
      <c r="B5">
        <v>1</v>
      </c>
      <c r="C5" t="s">
        <v>207</v>
      </c>
    </row>
    <row r="6" spans="1:8" x14ac:dyDescent="0.25">
      <c r="A6">
        <v>2020</v>
      </c>
      <c r="B6">
        <v>1</v>
      </c>
      <c r="C6" t="s">
        <v>207</v>
      </c>
      <c r="F6" t="s">
        <v>207</v>
      </c>
      <c r="G6">
        <f>SUMIF($C:$C,F6,$B:$B)</f>
        <v>147</v>
      </c>
      <c r="H6">
        <f>COUNTIF(C:C,F6)</f>
        <v>37</v>
      </c>
    </row>
    <row r="7" spans="1:8" x14ac:dyDescent="0.25">
      <c r="A7">
        <v>70000</v>
      </c>
      <c r="B7">
        <v>1</v>
      </c>
      <c r="C7" t="s">
        <v>207</v>
      </c>
    </row>
    <row r="8" spans="1:8" x14ac:dyDescent="0.25">
      <c r="A8" t="s">
        <v>20</v>
      </c>
      <c r="B8">
        <v>34</v>
      </c>
    </row>
    <row r="9" spans="1:8" x14ac:dyDescent="0.25">
      <c r="A9" t="s">
        <v>430</v>
      </c>
      <c r="B9">
        <v>1</v>
      </c>
    </row>
    <row r="10" spans="1:8" x14ac:dyDescent="0.25">
      <c r="A10" t="s">
        <v>21</v>
      </c>
      <c r="B10">
        <v>1</v>
      </c>
      <c r="C10" t="s">
        <v>428</v>
      </c>
    </row>
    <row r="11" spans="1:8" x14ac:dyDescent="0.25">
      <c r="A11" t="s">
        <v>22</v>
      </c>
      <c r="B11">
        <v>1</v>
      </c>
    </row>
    <row r="12" spans="1:8" x14ac:dyDescent="0.25">
      <c r="A12" t="s">
        <v>23</v>
      </c>
      <c r="B12">
        <v>4</v>
      </c>
      <c r="C12" t="s">
        <v>208</v>
      </c>
    </row>
    <row r="13" spans="1:8" x14ac:dyDescent="0.25">
      <c r="A13" t="s">
        <v>221</v>
      </c>
      <c r="B13">
        <v>1</v>
      </c>
    </row>
    <row r="14" spans="1:8" x14ac:dyDescent="0.25">
      <c r="A14" t="s">
        <v>399</v>
      </c>
      <c r="B14">
        <v>2</v>
      </c>
    </row>
    <row r="15" spans="1:8" x14ac:dyDescent="0.25">
      <c r="A15" t="s">
        <v>400</v>
      </c>
      <c r="B15">
        <v>1</v>
      </c>
    </row>
    <row r="16" spans="1:8" x14ac:dyDescent="0.25">
      <c r="A16" t="s">
        <v>25</v>
      </c>
      <c r="B16">
        <v>1</v>
      </c>
    </row>
    <row r="17" spans="1:3" x14ac:dyDescent="0.25">
      <c r="A17" t="s">
        <v>26</v>
      </c>
      <c r="B17">
        <v>12</v>
      </c>
      <c r="C17" t="s">
        <v>208</v>
      </c>
    </row>
    <row r="18" spans="1:3" x14ac:dyDescent="0.25">
      <c r="A18" t="s">
        <v>401</v>
      </c>
      <c r="B18">
        <v>1</v>
      </c>
      <c r="C18" t="s">
        <v>208</v>
      </c>
    </row>
    <row r="19" spans="1:3" x14ac:dyDescent="0.25">
      <c r="A19" t="s">
        <v>366</v>
      </c>
      <c r="B19">
        <v>1</v>
      </c>
    </row>
    <row r="20" spans="1:3" x14ac:dyDescent="0.25">
      <c r="A20" t="s">
        <v>209</v>
      </c>
      <c r="B20">
        <v>1</v>
      </c>
    </row>
    <row r="21" spans="1:3" x14ac:dyDescent="0.25">
      <c r="A21" t="s">
        <v>29</v>
      </c>
      <c r="B21">
        <v>1</v>
      </c>
    </row>
    <row r="22" spans="1:3" x14ac:dyDescent="0.25">
      <c r="A22" t="s">
        <v>308</v>
      </c>
      <c r="B22">
        <v>5</v>
      </c>
      <c r="C22" t="s">
        <v>207</v>
      </c>
    </row>
    <row r="23" spans="1:3" x14ac:dyDescent="0.25">
      <c r="A23" t="s">
        <v>402</v>
      </c>
      <c r="B23">
        <v>1</v>
      </c>
      <c r="C23" t="s">
        <v>207</v>
      </c>
    </row>
    <row r="24" spans="1:3" x14ac:dyDescent="0.25">
      <c r="A24" t="s">
        <v>403</v>
      </c>
      <c r="B24">
        <v>1</v>
      </c>
      <c r="C24" t="s">
        <v>207</v>
      </c>
    </row>
    <row r="25" spans="1:3" x14ac:dyDescent="0.25">
      <c r="A25" t="s">
        <v>30</v>
      </c>
      <c r="B25">
        <v>3</v>
      </c>
    </row>
    <row r="26" spans="1:3" x14ac:dyDescent="0.25">
      <c r="A26" t="s">
        <v>431</v>
      </c>
      <c r="B26">
        <v>1</v>
      </c>
    </row>
    <row r="27" spans="1:3" x14ac:dyDescent="0.25">
      <c r="A27" t="s">
        <v>31</v>
      </c>
      <c r="B27">
        <v>1</v>
      </c>
    </row>
    <row r="28" spans="1:3" x14ac:dyDescent="0.25">
      <c r="A28" t="s">
        <v>148</v>
      </c>
      <c r="B28">
        <v>6</v>
      </c>
    </row>
    <row r="29" spans="1:3" x14ac:dyDescent="0.25">
      <c r="A29" t="s">
        <v>404</v>
      </c>
      <c r="B29">
        <v>1</v>
      </c>
    </row>
    <row r="30" spans="1:3" x14ac:dyDescent="0.25">
      <c r="A30" t="s">
        <v>130</v>
      </c>
      <c r="B30">
        <v>1</v>
      </c>
    </row>
    <row r="31" spans="1:3" x14ac:dyDescent="0.25">
      <c r="A31" t="s">
        <v>170</v>
      </c>
      <c r="B31">
        <v>1</v>
      </c>
    </row>
    <row r="32" spans="1:3" x14ac:dyDescent="0.25">
      <c r="A32" t="s">
        <v>405</v>
      </c>
      <c r="B32">
        <v>1</v>
      </c>
      <c r="C32" t="s">
        <v>208</v>
      </c>
    </row>
    <row r="33" spans="1:3" x14ac:dyDescent="0.25">
      <c r="A33" t="s">
        <v>171</v>
      </c>
      <c r="B33">
        <v>13</v>
      </c>
      <c r="C33" t="s">
        <v>207</v>
      </c>
    </row>
    <row r="34" spans="1:3" x14ac:dyDescent="0.25">
      <c r="A34" t="s">
        <v>33</v>
      </c>
      <c r="B34">
        <v>1</v>
      </c>
    </row>
    <row r="35" spans="1:3" x14ac:dyDescent="0.25">
      <c r="A35" t="s">
        <v>34</v>
      </c>
      <c r="B35">
        <v>2</v>
      </c>
    </row>
    <row r="36" spans="1:3" x14ac:dyDescent="0.25">
      <c r="A36" t="s">
        <v>226</v>
      </c>
      <c r="B36">
        <v>2</v>
      </c>
    </row>
    <row r="37" spans="1:3" x14ac:dyDescent="0.25">
      <c r="A37" t="s">
        <v>309</v>
      </c>
      <c r="B37">
        <v>3</v>
      </c>
    </row>
    <row r="38" spans="1:3" x14ac:dyDescent="0.25">
      <c r="A38" t="s">
        <v>35</v>
      </c>
      <c r="B38">
        <v>2</v>
      </c>
      <c r="C38" t="s">
        <v>207</v>
      </c>
    </row>
    <row r="39" spans="1:3" x14ac:dyDescent="0.25">
      <c r="A39" t="s">
        <v>36</v>
      </c>
      <c r="B39">
        <v>5</v>
      </c>
      <c r="C39" t="s">
        <v>207</v>
      </c>
    </row>
    <row r="40" spans="1:3" x14ac:dyDescent="0.25">
      <c r="A40" t="s">
        <v>432</v>
      </c>
      <c r="B40">
        <v>1</v>
      </c>
    </row>
    <row r="41" spans="1:3" x14ac:dyDescent="0.25">
      <c r="A41" t="s">
        <v>37</v>
      </c>
      <c r="B41">
        <v>2</v>
      </c>
    </row>
    <row r="42" spans="1:3" x14ac:dyDescent="0.25">
      <c r="A42" t="s">
        <v>406</v>
      </c>
      <c r="B42">
        <v>1</v>
      </c>
    </row>
    <row r="43" spans="1:3" x14ac:dyDescent="0.25">
      <c r="A43" t="s">
        <v>312</v>
      </c>
      <c r="B43">
        <v>2</v>
      </c>
    </row>
    <row r="44" spans="1:3" x14ac:dyDescent="0.25">
      <c r="A44" t="s">
        <v>372</v>
      </c>
      <c r="B44">
        <v>1</v>
      </c>
    </row>
    <row r="45" spans="1:3" x14ac:dyDescent="0.25">
      <c r="A45" t="s">
        <v>373</v>
      </c>
      <c r="B45">
        <v>1</v>
      </c>
    </row>
    <row r="46" spans="1:3" x14ac:dyDescent="0.25">
      <c r="A46" t="s">
        <v>352</v>
      </c>
      <c r="B46">
        <v>1</v>
      </c>
      <c r="C46" t="s">
        <v>207</v>
      </c>
    </row>
    <row r="47" spans="1:3" x14ac:dyDescent="0.25">
      <c r="A47" t="s">
        <v>38</v>
      </c>
      <c r="B47">
        <v>4</v>
      </c>
      <c r="C47" t="s">
        <v>207</v>
      </c>
    </row>
    <row r="48" spans="1:3" x14ac:dyDescent="0.25">
      <c r="A48" t="s">
        <v>40</v>
      </c>
      <c r="B48">
        <v>4</v>
      </c>
    </row>
    <row r="49" spans="1:3" x14ac:dyDescent="0.25">
      <c r="A49" t="s">
        <v>233</v>
      </c>
      <c r="B49">
        <v>2</v>
      </c>
    </row>
    <row r="50" spans="1:3" x14ac:dyDescent="0.25">
      <c r="A50" t="s">
        <v>353</v>
      </c>
      <c r="B50">
        <v>1</v>
      </c>
      <c r="C50" t="s">
        <v>208</v>
      </c>
    </row>
    <row r="51" spans="1:3" x14ac:dyDescent="0.25">
      <c r="A51" t="s">
        <v>189</v>
      </c>
      <c r="B51">
        <v>2</v>
      </c>
    </row>
    <row r="52" spans="1:3" x14ac:dyDescent="0.25">
      <c r="A52" t="s">
        <v>41</v>
      </c>
      <c r="B52">
        <v>2</v>
      </c>
    </row>
    <row r="53" spans="1:3" x14ac:dyDescent="0.25">
      <c r="A53" t="s">
        <v>42</v>
      </c>
      <c r="B53">
        <v>3</v>
      </c>
      <c r="C53" t="s">
        <v>207</v>
      </c>
    </row>
    <row r="54" spans="1:3" x14ac:dyDescent="0.25">
      <c r="A54" t="s">
        <v>149</v>
      </c>
      <c r="B54">
        <v>1</v>
      </c>
      <c r="C54" t="s">
        <v>208</v>
      </c>
    </row>
    <row r="55" spans="1:3" x14ac:dyDescent="0.25">
      <c r="A55" t="s">
        <v>407</v>
      </c>
      <c r="B55">
        <v>1</v>
      </c>
      <c r="C55" t="s">
        <v>207</v>
      </c>
    </row>
    <row r="56" spans="1:3" x14ac:dyDescent="0.25">
      <c r="A56" t="s">
        <v>237</v>
      </c>
      <c r="B56">
        <v>2</v>
      </c>
    </row>
    <row r="57" spans="1:3" x14ac:dyDescent="0.25">
      <c r="A57" t="s">
        <v>46</v>
      </c>
      <c r="B57">
        <v>1</v>
      </c>
      <c r="C57" t="s">
        <v>207</v>
      </c>
    </row>
    <row r="58" spans="1:3" x14ac:dyDescent="0.25">
      <c r="A58" t="s">
        <v>408</v>
      </c>
      <c r="B58">
        <v>1</v>
      </c>
    </row>
    <row r="59" spans="1:3" x14ac:dyDescent="0.25">
      <c r="A59" t="s">
        <v>150</v>
      </c>
      <c r="B59">
        <v>2</v>
      </c>
      <c r="C59" t="s">
        <v>207</v>
      </c>
    </row>
    <row r="60" spans="1:3" x14ac:dyDescent="0.25">
      <c r="A60" t="s">
        <v>409</v>
      </c>
      <c r="B60">
        <v>1</v>
      </c>
      <c r="C60" t="s">
        <v>208</v>
      </c>
    </row>
    <row r="61" spans="1:3" x14ac:dyDescent="0.25">
      <c r="A61" t="s">
        <v>410</v>
      </c>
      <c r="B61">
        <v>1</v>
      </c>
    </row>
    <row r="62" spans="1:3" x14ac:dyDescent="0.25">
      <c r="A62" t="s">
        <v>433</v>
      </c>
      <c r="B62">
        <v>1</v>
      </c>
    </row>
    <row r="63" spans="1:3" x14ac:dyDescent="0.25">
      <c r="A63" t="s">
        <v>53</v>
      </c>
      <c r="B63">
        <v>2</v>
      </c>
    </row>
    <row r="64" spans="1:3" x14ac:dyDescent="0.25">
      <c r="A64" t="s">
        <v>54</v>
      </c>
      <c r="B64">
        <v>2</v>
      </c>
      <c r="C64" t="s">
        <v>207</v>
      </c>
    </row>
    <row r="65" spans="1:3" x14ac:dyDescent="0.25">
      <c r="A65" t="s">
        <v>434</v>
      </c>
      <c r="B65">
        <v>1</v>
      </c>
    </row>
    <row r="66" spans="1:3" x14ac:dyDescent="0.25">
      <c r="A66" t="s">
        <v>55</v>
      </c>
      <c r="B66">
        <v>12</v>
      </c>
    </row>
    <row r="67" spans="1:3" x14ac:dyDescent="0.25">
      <c r="A67" t="s">
        <v>435</v>
      </c>
      <c r="B67">
        <v>1</v>
      </c>
    </row>
    <row r="68" spans="1:3" x14ac:dyDescent="0.25">
      <c r="A68" t="s">
        <v>56</v>
      </c>
      <c r="B68">
        <v>2</v>
      </c>
      <c r="C68" t="s">
        <v>207</v>
      </c>
    </row>
    <row r="69" spans="1:3" x14ac:dyDescent="0.25">
      <c r="A69" t="s">
        <v>411</v>
      </c>
      <c r="B69">
        <v>1</v>
      </c>
    </row>
    <row r="70" spans="1:3" x14ac:dyDescent="0.25">
      <c r="A70" t="s">
        <v>57</v>
      </c>
      <c r="B70">
        <v>1</v>
      </c>
    </row>
    <row r="71" spans="1:3" x14ac:dyDescent="0.25">
      <c r="A71" t="s">
        <v>412</v>
      </c>
      <c r="B71">
        <v>1</v>
      </c>
    </row>
    <row r="72" spans="1:3" x14ac:dyDescent="0.25">
      <c r="A72" t="s">
        <v>413</v>
      </c>
      <c r="B72">
        <v>2</v>
      </c>
    </row>
    <row r="73" spans="1:3" x14ac:dyDescent="0.25">
      <c r="A73" t="s">
        <v>152</v>
      </c>
      <c r="B73">
        <v>8</v>
      </c>
      <c r="C73" t="s">
        <v>207</v>
      </c>
    </row>
    <row r="74" spans="1:3" x14ac:dyDescent="0.25">
      <c r="A74" t="s">
        <v>436</v>
      </c>
      <c r="B74">
        <v>1</v>
      </c>
    </row>
    <row r="75" spans="1:3" x14ac:dyDescent="0.25">
      <c r="A75" t="s">
        <v>383</v>
      </c>
      <c r="B75">
        <v>1</v>
      </c>
      <c r="C75" t="s">
        <v>207</v>
      </c>
    </row>
    <row r="76" spans="1:3" x14ac:dyDescent="0.25">
      <c r="A76" t="s">
        <v>153</v>
      </c>
      <c r="B76">
        <v>2</v>
      </c>
    </row>
    <row r="77" spans="1:3" x14ac:dyDescent="0.25">
      <c r="A77" t="s">
        <v>437</v>
      </c>
      <c r="B77">
        <v>1</v>
      </c>
    </row>
    <row r="78" spans="1:3" x14ac:dyDescent="0.25">
      <c r="A78" t="s">
        <v>60</v>
      </c>
      <c r="B78">
        <v>1</v>
      </c>
      <c r="C78" t="s">
        <v>208</v>
      </c>
    </row>
    <row r="79" spans="1:3" x14ac:dyDescent="0.25">
      <c r="A79" t="s">
        <v>61</v>
      </c>
      <c r="B79">
        <v>14</v>
      </c>
      <c r="C79" t="s">
        <v>208</v>
      </c>
    </row>
    <row r="80" spans="1:3" x14ac:dyDescent="0.25">
      <c r="A80" t="s">
        <v>62</v>
      </c>
      <c r="B80">
        <v>4</v>
      </c>
      <c r="C80" t="s">
        <v>208</v>
      </c>
    </row>
    <row r="81" spans="1:3" x14ac:dyDescent="0.25">
      <c r="A81" t="s">
        <v>63</v>
      </c>
      <c r="B81">
        <v>7</v>
      </c>
    </row>
    <row r="82" spans="1:3" x14ac:dyDescent="0.25">
      <c r="A82" t="s">
        <v>154</v>
      </c>
      <c r="B82">
        <v>3</v>
      </c>
    </row>
    <row r="83" spans="1:3" x14ac:dyDescent="0.25">
      <c r="A83" t="s">
        <v>211</v>
      </c>
      <c r="B83">
        <v>3</v>
      </c>
    </row>
    <row r="84" spans="1:3" x14ac:dyDescent="0.25">
      <c r="A84" t="s">
        <v>438</v>
      </c>
      <c r="B84">
        <v>1</v>
      </c>
    </row>
    <row r="85" spans="1:3" x14ac:dyDescent="0.25">
      <c r="A85" t="s">
        <v>65</v>
      </c>
      <c r="B85">
        <v>5</v>
      </c>
      <c r="C85" t="s">
        <v>207</v>
      </c>
    </row>
    <row r="86" spans="1:3" x14ac:dyDescent="0.25">
      <c r="A86" t="s">
        <v>439</v>
      </c>
      <c r="B86">
        <v>1</v>
      </c>
    </row>
    <row r="87" spans="1:3" x14ac:dyDescent="0.25">
      <c r="A87" t="s">
        <v>414</v>
      </c>
      <c r="B87">
        <v>2</v>
      </c>
    </row>
    <row r="88" spans="1:3" x14ac:dyDescent="0.25">
      <c r="A88" t="s">
        <v>67</v>
      </c>
      <c r="B88">
        <v>1</v>
      </c>
    </row>
    <row r="89" spans="1:3" x14ac:dyDescent="0.25">
      <c r="A89" t="s">
        <v>68</v>
      </c>
      <c r="B89">
        <v>1</v>
      </c>
      <c r="C89" t="s">
        <v>208</v>
      </c>
    </row>
    <row r="90" spans="1:3" x14ac:dyDescent="0.25">
      <c r="A90" t="s">
        <v>259</v>
      </c>
      <c r="B90">
        <v>1</v>
      </c>
      <c r="C90" t="s">
        <v>208</v>
      </c>
    </row>
    <row r="91" spans="1:3" x14ac:dyDescent="0.25">
      <c r="A91" t="s">
        <v>415</v>
      </c>
      <c r="B91">
        <v>1</v>
      </c>
    </row>
    <row r="92" spans="1:3" x14ac:dyDescent="0.25">
      <c r="A92" t="s">
        <v>69</v>
      </c>
      <c r="B92">
        <v>2</v>
      </c>
    </row>
    <row r="93" spans="1:3" x14ac:dyDescent="0.25">
      <c r="A93" t="s">
        <v>385</v>
      </c>
      <c r="B93">
        <v>1</v>
      </c>
    </row>
    <row r="94" spans="1:3" x14ac:dyDescent="0.25">
      <c r="A94" t="s">
        <v>70</v>
      </c>
      <c r="B94">
        <v>3</v>
      </c>
    </row>
    <row r="95" spans="1:3" x14ac:dyDescent="0.25">
      <c r="A95" t="s">
        <v>137</v>
      </c>
      <c r="B95">
        <v>3</v>
      </c>
      <c r="C95" t="s">
        <v>208</v>
      </c>
    </row>
    <row r="96" spans="1:3" x14ac:dyDescent="0.25">
      <c r="A96" t="s">
        <v>138</v>
      </c>
      <c r="B96">
        <v>1</v>
      </c>
    </row>
    <row r="97" spans="1:3" x14ac:dyDescent="0.25">
      <c r="A97" t="s">
        <v>321</v>
      </c>
      <c r="B97">
        <v>1</v>
      </c>
    </row>
    <row r="98" spans="1:3" x14ac:dyDescent="0.25">
      <c r="A98" t="s">
        <v>195</v>
      </c>
      <c r="B98">
        <v>4</v>
      </c>
    </row>
    <row r="99" spans="1:3" x14ac:dyDescent="0.25">
      <c r="A99" t="s">
        <v>71</v>
      </c>
      <c r="B99">
        <v>2</v>
      </c>
    </row>
    <row r="100" spans="1:3" x14ac:dyDescent="0.25">
      <c r="A100" t="s">
        <v>263</v>
      </c>
      <c r="B100">
        <v>8</v>
      </c>
    </row>
    <row r="101" spans="1:3" x14ac:dyDescent="0.25">
      <c r="A101" t="s">
        <v>416</v>
      </c>
      <c r="B101">
        <v>2</v>
      </c>
    </row>
    <row r="102" spans="1:3" x14ac:dyDescent="0.25">
      <c r="A102" t="s">
        <v>72</v>
      </c>
      <c r="B102">
        <v>6</v>
      </c>
      <c r="C102" t="s">
        <v>208</v>
      </c>
    </row>
    <row r="103" spans="1:3" x14ac:dyDescent="0.25">
      <c r="A103" t="s">
        <v>386</v>
      </c>
      <c r="B103">
        <v>1</v>
      </c>
      <c r="C103" t="s">
        <v>207</v>
      </c>
    </row>
    <row r="104" spans="1:3" x14ac:dyDescent="0.25">
      <c r="A104" t="s">
        <v>440</v>
      </c>
      <c r="B104">
        <v>1</v>
      </c>
    </row>
    <row r="105" spans="1:3" x14ac:dyDescent="0.25">
      <c r="A105" t="s">
        <v>441</v>
      </c>
      <c r="B105">
        <v>1</v>
      </c>
    </row>
    <row r="106" spans="1:3" x14ac:dyDescent="0.25">
      <c r="A106" t="s">
        <v>74</v>
      </c>
      <c r="B106">
        <v>4</v>
      </c>
      <c r="C106" t="s">
        <v>208</v>
      </c>
    </row>
    <row r="107" spans="1:3" x14ac:dyDescent="0.25">
      <c r="A107" t="s">
        <v>76</v>
      </c>
      <c r="B107">
        <v>22</v>
      </c>
    </row>
    <row r="108" spans="1:3" x14ac:dyDescent="0.25">
      <c r="A108" t="s">
        <v>77</v>
      </c>
      <c r="B108">
        <v>4</v>
      </c>
      <c r="C108" t="s">
        <v>208</v>
      </c>
    </row>
    <row r="109" spans="1:3" x14ac:dyDescent="0.25">
      <c r="A109" t="s">
        <v>78</v>
      </c>
      <c r="B109">
        <v>3</v>
      </c>
      <c r="C109" t="s">
        <v>207</v>
      </c>
    </row>
    <row r="110" spans="1:3" x14ac:dyDescent="0.25">
      <c r="A110" t="s">
        <v>79</v>
      </c>
      <c r="B110">
        <v>1</v>
      </c>
    </row>
    <row r="111" spans="1:3" x14ac:dyDescent="0.25">
      <c r="A111" t="s">
        <v>80</v>
      </c>
      <c r="B111">
        <v>19</v>
      </c>
      <c r="C111" t="s">
        <v>208</v>
      </c>
    </row>
    <row r="112" spans="1:3" x14ac:dyDescent="0.25">
      <c r="A112" t="s">
        <v>82</v>
      </c>
      <c r="B112">
        <v>1</v>
      </c>
    </row>
    <row r="113" spans="1:3" x14ac:dyDescent="0.25">
      <c r="A113" t="s">
        <v>83</v>
      </c>
      <c r="B113">
        <v>19</v>
      </c>
      <c r="C113" t="s">
        <v>207</v>
      </c>
    </row>
    <row r="114" spans="1:3" x14ac:dyDescent="0.25">
      <c r="A114" t="s">
        <v>442</v>
      </c>
      <c r="B114">
        <v>1</v>
      </c>
    </row>
    <row r="115" spans="1:3" x14ac:dyDescent="0.25">
      <c r="A115" t="s">
        <v>158</v>
      </c>
      <c r="B115">
        <v>2</v>
      </c>
      <c r="C115" t="s">
        <v>208</v>
      </c>
    </row>
    <row r="116" spans="1:3" x14ac:dyDescent="0.25">
      <c r="A116" t="s">
        <v>417</v>
      </c>
      <c r="B116">
        <v>2</v>
      </c>
    </row>
    <row r="117" spans="1:3" x14ac:dyDescent="0.25">
      <c r="A117" t="s">
        <v>418</v>
      </c>
      <c r="B117">
        <v>1</v>
      </c>
    </row>
    <row r="118" spans="1:3" x14ac:dyDescent="0.25">
      <c r="A118" t="s">
        <v>443</v>
      </c>
      <c r="B118">
        <v>1</v>
      </c>
    </row>
    <row r="119" spans="1:3" x14ac:dyDescent="0.25">
      <c r="A119" t="s">
        <v>419</v>
      </c>
      <c r="B119">
        <v>3</v>
      </c>
    </row>
    <row r="120" spans="1:3" x14ac:dyDescent="0.25">
      <c r="A120" t="s">
        <v>420</v>
      </c>
      <c r="B120">
        <v>1</v>
      </c>
    </row>
    <row r="121" spans="1:3" x14ac:dyDescent="0.25">
      <c r="A121" t="s">
        <v>85</v>
      </c>
      <c r="B121">
        <v>4</v>
      </c>
    </row>
    <row r="122" spans="1:3" x14ac:dyDescent="0.25">
      <c r="A122" t="s">
        <v>86</v>
      </c>
      <c r="B122">
        <v>1</v>
      </c>
    </row>
    <row r="123" spans="1:3" x14ac:dyDescent="0.25">
      <c r="A123" t="s">
        <v>196</v>
      </c>
      <c r="B123">
        <v>1</v>
      </c>
      <c r="C123" t="s">
        <v>207</v>
      </c>
    </row>
    <row r="124" spans="1:3" x14ac:dyDescent="0.25">
      <c r="A124" t="s">
        <v>87</v>
      </c>
      <c r="B124">
        <v>1</v>
      </c>
    </row>
    <row r="125" spans="1:3" x14ac:dyDescent="0.25">
      <c r="A125" t="s">
        <v>141</v>
      </c>
      <c r="B125">
        <v>1</v>
      </c>
    </row>
    <row r="126" spans="1:3" x14ac:dyDescent="0.25">
      <c r="A126" t="s">
        <v>421</v>
      </c>
      <c r="B126">
        <v>2</v>
      </c>
    </row>
    <row r="127" spans="1:3" x14ac:dyDescent="0.25">
      <c r="A127" t="s">
        <v>444</v>
      </c>
      <c r="B127">
        <v>1</v>
      </c>
    </row>
    <row r="128" spans="1:3" x14ac:dyDescent="0.25">
      <c r="A128" t="s">
        <v>445</v>
      </c>
      <c r="B128">
        <v>1</v>
      </c>
    </row>
    <row r="129" spans="1:3" x14ac:dyDescent="0.25">
      <c r="A129" t="s">
        <v>199</v>
      </c>
      <c r="B129">
        <v>1</v>
      </c>
    </row>
    <row r="130" spans="1:3" x14ac:dyDescent="0.25">
      <c r="A130" t="s">
        <v>272</v>
      </c>
      <c r="B130">
        <v>1</v>
      </c>
    </row>
    <row r="131" spans="1:3" x14ac:dyDescent="0.25">
      <c r="A131" t="s">
        <v>143</v>
      </c>
      <c r="B131">
        <v>1</v>
      </c>
    </row>
    <row r="132" spans="1:3" x14ac:dyDescent="0.25">
      <c r="A132" t="s">
        <v>161</v>
      </c>
      <c r="B132">
        <v>1</v>
      </c>
    </row>
    <row r="133" spans="1:3" x14ac:dyDescent="0.25">
      <c r="A133" t="s">
        <v>91</v>
      </c>
      <c r="B133">
        <v>12</v>
      </c>
      <c r="C133" t="s">
        <v>207</v>
      </c>
    </row>
    <row r="134" spans="1:3" x14ac:dyDescent="0.25">
      <c r="A134" t="s">
        <v>422</v>
      </c>
      <c r="B134">
        <v>1</v>
      </c>
      <c r="C134" t="s">
        <v>207</v>
      </c>
    </row>
    <row r="135" spans="1:3" x14ac:dyDescent="0.25">
      <c r="A135" t="s">
        <v>423</v>
      </c>
      <c r="B135">
        <v>1</v>
      </c>
      <c r="C135" t="s">
        <v>207</v>
      </c>
    </row>
    <row r="136" spans="1:3" x14ac:dyDescent="0.25">
      <c r="A136" t="s">
        <v>424</v>
      </c>
      <c r="B136">
        <v>1</v>
      </c>
    </row>
    <row r="137" spans="1:3" x14ac:dyDescent="0.25">
      <c r="A137" t="s">
        <v>93</v>
      </c>
      <c r="B137">
        <v>5</v>
      </c>
      <c r="C137" t="s">
        <v>428</v>
      </c>
    </row>
    <row r="138" spans="1:3" x14ac:dyDescent="0.25">
      <c r="A138" t="s">
        <v>202</v>
      </c>
      <c r="B138">
        <v>1</v>
      </c>
      <c r="C138" t="s">
        <v>207</v>
      </c>
    </row>
    <row r="139" spans="1:3" x14ac:dyDescent="0.25">
      <c r="A139" t="s">
        <v>392</v>
      </c>
      <c r="B139">
        <v>1</v>
      </c>
    </row>
    <row r="140" spans="1:3" x14ac:dyDescent="0.25">
      <c r="A140" t="s">
        <v>95</v>
      </c>
      <c r="B140">
        <v>5</v>
      </c>
    </row>
    <row r="141" spans="1:3" x14ac:dyDescent="0.25">
      <c r="A141" t="s">
        <v>282</v>
      </c>
      <c r="B141">
        <v>8</v>
      </c>
    </row>
    <row r="142" spans="1:3" x14ac:dyDescent="0.25">
      <c r="A142" t="s">
        <v>96</v>
      </c>
      <c r="B142">
        <v>4</v>
      </c>
      <c r="C142" t="s">
        <v>207</v>
      </c>
    </row>
    <row r="143" spans="1:3" x14ac:dyDescent="0.25">
      <c r="A143" t="s">
        <v>284</v>
      </c>
      <c r="B143">
        <v>2</v>
      </c>
      <c r="C143" t="s">
        <v>207</v>
      </c>
    </row>
    <row r="144" spans="1:3" x14ac:dyDescent="0.25">
      <c r="A144" t="s">
        <v>97</v>
      </c>
      <c r="B144">
        <v>4</v>
      </c>
    </row>
    <row r="145" spans="1:3" x14ac:dyDescent="0.25">
      <c r="A145" t="s">
        <v>98</v>
      </c>
      <c r="B145">
        <v>7</v>
      </c>
    </row>
    <row r="146" spans="1:3" x14ac:dyDescent="0.25">
      <c r="A146" t="s">
        <v>286</v>
      </c>
      <c r="B146">
        <v>8</v>
      </c>
      <c r="C146" t="s">
        <v>428</v>
      </c>
    </row>
    <row r="147" spans="1:3" x14ac:dyDescent="0.25">
      <c r="A147" t="s">
        <v>99</v>
      </c>
      <c r="B147">
        <v>1</v>
      </c>
    </row>
    <row r="148" spans="1:3" x14ac:dyDescent="0.25">
      <c r="A148" t="s">
        <v>100</v>
      </c>
      <c r="B148">
        <v>3</v>
      </c>
      <c r="C148" t="s">
        <v>207</v>
      </c>
    </row>
    <row r="149" spans="1:3" x14ac:dyDescent="0.25">
      <c r="A149" t="s">
        <v>204</v>
      </c>
      <c r="B149">
        <v>2</v>
      </c>
      <c r="C149" t="s">
        <v>207</v>
      </c>
    </row>
    <row r="150" spans="1:3" x14ac:dyDescent="0.25">
      <c r="A150" t="s">
        <v>163</v>
      </c>
      <c r="B150">
        <v>4</v>
      </c>
    </row>
    <row r="151" spans="1:3" x14ac:dyDescent="0.25">
      <c r="A151" t="s">
        <v>101</v>
      </c>
      <c r="B151">
        <v>4</v>
      </c>
    </row>
    <row r="152" spans="1:3" x14ac:dyDescent="0.25">
      <c r="A152" t="s">
        <v>102</v>
      </c>
      <c r="B152">
        <v>1</v>
      </c>
    </row>
    <row r="153" spans="1:3" x14ac:dyDescent="0.25">
      <c r="A153" t="s">
        <v>103</v>
      </c>
      <c r="B153">
        <v>1</v>
      </c>
    </row>
    <row r="154" spans="1:3" x14ac:dyDescent="0.25">
      <c r="A154" t="s">
        <v>446</v>
      </c>
      <c r="B154">
        <v>1</v>
      </c>
    </row>
    <row r="155" spans="1:3" x14ac:dyDescent="0.25">
      <c r="A155" t="s">
        <v>425</v>
      </c>
      <c r="B155">
        <v>8</v>
      </c>
    </row>
    <row r="156" spans="1:3" x14ac:dyDescent="0.25">
      <c r="A156" t="s">
        <v>181</v>
      </c>
      <c r="B156">
        <v>5</v>
      </c>
    </row>
    <row r="157" spans="1:3" x14ac:dyDescent="0.25">
      <c r="A157" t="s">
        <v>104</v>
      </c>
      <c r="B157">
        <v>2</v>
      </c>
      <c r="C157" t="s">
        <v>207</v>
      </c>
    </row>
    <row r="158" spans="1:3" x14ac:dyDescent="0.25">
      <c r="A158" t="s">
        <v>164</v>
      </c>
      <c r="B158">
        <v>1</v>
      </c>
    </row>
    <row r="159" spans="1:3" x14ac:dyDescent="0.25">
      <c r="A159" t="s">
        <v>426</v>
      </c>
      <c r="B159">
        <v>1</v>
      </c>
    </row>
    <row r="160" spans="1:3" x14ac:dyDescent="0.25">
      <c r="A160" t="s">
        <v>447</v>
      </c>
      <c r="B160">
        <v>1</v>
      </c>
    </row>
    <row r="161" spans="1:3" x14ac:dyDescent="0.25">
      <c r="A161" t="s">
        <v>106</v>
      </c>
      <c r="B161">
        <v>2</v>
      </c>
      <c r="C161" t="s">
        <v>208</v>
      </c>
    </row>
    <row r="162" spans="1:3" x14ac:dyDescent="0.25">
      <c r="A162" t="s">
        <v>107</v>
      </c>
      <c r="B162">
        <v>21</v>
      </c>
    </row>
    <row r="163" spans="1:3" x14ac:dyDescent="0.25">
      <c r="A163" t="s">
        <v>108</v>
      </c>
      <c r="B163">
        <v>13</v>
      </c>
    </row>
    <row r="164" spans="1:3" x14ac:dyDescent="0.25">
      <c r="A164" t="s">
        <v>109</v>
      </c>
      <c r="B164">
        <v>1</v>
      </c>
    </row>
    <row r="165" spans="1:3" x14ac:dyDescent="0.25">
      <c r="A165" t="s">
        <v>165</v>
      </c>
      <c r="B165">
        <v>7</v>
      </c>
    </row>
    <row r="166" spans="1:3" x14ac:dyDescent="0.25">
      <c r="A166" t="s">
        <v>111</v>
      </c>
      <c r="B166">
        <v>1</v>
      </c>
    </row>
    <row r="167" spans="1:3" x14ac:dyDescent="0.25">
      <c r="A167" t="s">
        <v>113</v>
      </c>
      <c r="B167">
        <v>14</v>
      </c>
    </row>
    <row r="168" spans="1:3" x14ac:dyDescent="0.25">
      <c r="A168" t="s">
        <v>114</v>
      </c>
      <c r="B168">
        <v>1</v>
      </c>
    </row>
    <row r="169" spans="1:3" x14ac:dyDescent="0.25">
      <c r="A169" t="s">
        <v>299</v>
      </c>
      <c r="B169">
        <v>1</v>
      </c>
      <c r="C169" t="s">
        <v>207</v>
      </c>
    </row>
    <row r="170" spans="1:3" x14ac:dyDescent="0.25">
      <c r="A170" t="s">
        <v>115</v>
      </c>
      <c r="B170">
        <v>1</v>
      </c>
      <c r="C170" t="s">
        <v>208</v>
      </c>
    </row>
    <row r="171" spans="1:3" x14ac:dyDescent="0.25">
      <c r="A171" t="s">
        <v>116</v>
      </c>
      <c r="B171">
        <v>32</v>
      </c>
      <c r="C171" t="s">
        <v>207</v>
      </c>
    </row>
    <row r="172" spans="1:3" x14ac:dyDescent="0.25">
      <c r="A172" t="s">
        <v>117</v>
      </c>
      <c r="B172">
        <v>4</v>
      </c>
    </row>
    <row r="173" spans="1:3" x14ac:dyDescent="0.25">
      <c r="A173" t="s">
        <v>118</v>
      </c>
      <c r="B173">
        <v>1</v>
      </c>
    </row>
    <row r="174" spans="1:3" x14ac:dyDescent="0.25">
      <c r="A174" t="s">
        <v>120</v>
      </c>
      <c r="B174">
        <v>1</v>
      </c>
    </row>
    <row r="175" spans="1:3" x14ac:dyDescent="0.25">
      <c r="A175" t="s">
        <v>121</v>
      </c>
      <c r="B175">
        <v>5</v>
      </c>
    </row>
    <row r="176" spans="1:3" x14ac:dyDescent="0.25">
      <c r="A176" t="s">
        <v>122</v>
      </c>
      <c r="B176">
        <v>2</v>
      </c>
      <c r="C176" t="s">
        <v>208</v>
      </c>
    </row>
    <row r="177" spans="1:2" x14ac:dyDescent="0.25">
      <c r="A177" t="s">
        <v>448</v>
      </c>
      <c r="B177">
        <v>1</v>
      </c>
    </row>
    <row r="178" spans="1:2" x14ac:dyDescent="0.25">
      <c r="A178" t="s">
        <v>427</v>
      </c>
      <c r="B178">
        <v>1</v>
      </c>
    </row>
    <row r="179" spans="1:2" x14ac:dyDescent="0.25">
      <c r="A179" t="s">
        <v>123</v>
      </c>
      <c r="B179">
        <v>4</v>
      </c>
    </row>
  </sheetData>
  <autoFilter ref="A1:C407" xr:uid="{8E3C8F8B-8244-468F-8A9A-A6F447C263B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365E-9296-4F70-ADFB-B5C87C014405}">
  <sheetPr filterMode="1"/>
  <dimension ref="A1:H180"/>
  <sheetViews>
    <sheetView topLeftCell="A18" workbookViewId="0">
      <selection activeCell="A177" sqref="A177"/>
    </sheetView>
  </sheetViews>
  <sheetFormatPr defaultRowHeight="15" x14ac:dyDescent="0.25"/>
  <cols>
    <col min="1" max="1" width="16" bestFit="1" customWidth="1"/>
  </cols>
  <sheetData>
    <row r="1" spans="1:8" x14ac:dyDescent="0.25">
      <c r="A1" t="s">
        <v>18</v>
      </c>
      <c r="B1" t="s">
        <v>19</v>
      </c>
    </row>
    <row r="2" spans="1:8" hidden="1" x14ac:dyDescent="0.25">
      <c r="A2">
        <v>2</v>
      </c>
      <c r="B2">
        <v>3</v>
      </c>
    </row>
    <row r="3" spans="1:8" x14ac:dyDescent="0.25">
      <c r="A3">
        <v>2014</v>
      </c>
      <c r="B3">
        <v>1</v>
      </c>
      <c r="C3" t="s">
        <v>207</v>
      </c>
      <c r="F3" t="s">
        <v>208</v>
      </c>
      <c r="G3">
        <f>SUMIF($C:$C,F3,$B:$B)</f>
        <v>84</v>
      </c>
      <c r="H3">
        <f>COUNTIF($C:$C,F3)</f>
        <v>11</v>
      </c>
    </row>
    <row r="4" spans="1:8" x14ac:dyDescent="0.25">
      <c r="A4">
        <v>2020</v>
      </c>
      <c r="B4">
        <v>1</v>
      </c>
      <c r="C4" t="s">
        <v>207</v>
      </c>
      <c r="F4" t="s">
        <v>428</v>
      </c>
      <c r="G4">
        <f>SUMIF($C:$C,F4,$B:$B)</f>
        <v>9</v>
      </c>
      <c r="H4">
        <f>COUNTIF($C:$C,F4)</f>
        <v>1</v>
      </c>
    </row>
    <row r="5" spans="1:8" x14ac:dyDescent="0.25">
      <c r="A5">
        <v>2021</v>
      </c>
      <c r="B5">
        <v>1</v>
      </c>
      <c r="C5" t="s">
        <v>207</v>
      </c>
    </row>
    <row r="6" spans="1:8" x14ac:dyDescent="0.25">
      <c r="A6">
        <v>2022</v>
      </c>
      <c r="B6">
        <v>2</v>
      </c>
      <c r="C6" t="s">
        <v>207</v>
      </c>
      <c r="F6" t="s">
        <v>207</v>
      </c>
      <c r="G6">
        <f>SUMIF($C:$C,F6,$B:$B)</f>
        <v>254</v>
      </c>
      <c r="H6">
        <f>COUNTIF(C:C,F6)</f>
        <v>45</v>
      </c>
    </row>
    <row r="7" spans="1:8" x14ac:dyDescent="0.25">
      <c r="A7">
        <v>2023</v>
      </c>
      <c r="B7">
        <v>1</v>
      </c>
      <c r="C7" t="s">
        <v>207</v>
      </c>
    </row>
    <row r="8" spans="1:8" x14ac:dyDescent="0.25">
      <c r="A8">
        <v>2025</v>
      </c>
      <c r="B8">
        <v>2</v>
      </c>
      <c r="C8" t="s">
        <v>207</v>
      </c>
    </row>
    <row r="9" spans="1:8" hidden="1" x14ac:dyDescent="0.25">
      <c r="A9">
        <v>4</v>
      </c>
      <c r="B9">
        <v>2</v>
      </c>
    </row>
    <row r="10" spans="1:8" hidden="1" x14ac:dyDescent="0.25">
      <c r="A10">
        <v>5</v>
      </c>
      <c r="B10">
        <v>1</v>
      </c>
    </row>
    <row r="11" spans="1:8" hidden="1" x14ac:dyDescent="0.25">
      <c r="A11" t="s">
        <v>20</v>
      </c>
      <c r="B11">
        <v>8</v>
      </c>
    </row>
    <row r="12" spans="1:8" hidden="1" x14ac:dyDescent="0.25">
      <c r="A12" t="s">
        <v>169</v>
      </c>
      <c r="B12">
        <v>5</v>
      </c>
    </row>
    <row r="13" spans="1:8" hidden="1" x14ac:dyDescent="0.25">
      <c r="A13" t="s">
        <v>223</v>
      </c>
      <c r="B13">
        <v>2</v>
      </c>
    </row>
    <row r="14" spans="1:8" x14ac:dyDescent="0.25">
      <c r="A14" t="s">
        <v>23</v>
      </c>
      <c r="B14">
        <v>4</v>
      </c>
      <c r="C14" t="s">
        <v>208</v>
      </c>
    </row>
    <row r="15" spans="1:8" hidden="1" x14ac:dyDescent="0.25">
      <c r="A15" t="s">
        <v>124</v>
      </c>
      <c r="B15">
        <v>2</v>
      </c>
    </row>
    <row r="16" spans="1:8" hidden="1" x14ac:dyDescent="0.25">
      <c r="A16" t="s">
        <v>24</v>
      </c>
      <c r="B16">
        <v>2</v>
      </c>
    </row>
    <row r="17" spans="1:3" hidden="1" x14ac:dyDescent="0.25">
      <c r="A17" t="s">
        <v>25</v>
      </c>
      <c r="B17">
        <v>8</v>
      </c>
    </row>
    <row r="18" spans="1:3" x14ac:dyDescent="0.25">
      <c r="A18" t="s">
        <v>26</v>
      </c>
      <c r="B18">
        <v>25</v>
      </c>
      <c r="C18" t="s">
        <v>208</v>
      </c>
    </row>
    <row r="19" spans="1:3" hidden="1" x14ac:dyDescent="0.25">
      <c r="A19" t="s">
        <v>224</v>
      </c>
      <c r="B19">
        <v>1</v>
      </c>
    </row>
    <row r="20" spans="1:3" hidden="1" x14ac:dyDescent="0.25">
      <c r="A20" t="s">
        <v>27</v>
      </c>
      <c r="B20">
        <v>10</v>
      </c>
    </row>
    <row r="21" spans="1:3" hidden="1" x14ac:dyDescent="0.25">
      <c r="A21" t="s">
        <v>29</v>
      </c>
      <c r="B21">
        <v>5</v>
      </c>
    </row>
    <row r="22" spans="1:3" hidden="1" x14ac:dyDescent="0.25">
      <c r="A22" t="s">
        <v>30</v>
      </c>
      <c r="B22">
        <v>1</v>
      </c>
    </row>
    <row r="23" spans="1:3" hidden="1" x14ac:dyDescent="0.25">
      <c r="A23" t="s">
        <v>126</v>
      </c>
      <c r="B23">
        <v>1</v>
      </c>
    </row>
    <row r="24" spans="1:3" hidden="1" x14ac:dyDescent="0.25">
      <c r="A24" t="s">
        <v>31</v>
      </c>
      <c r="B24">
        <v>5</v>
      </c>
    </row>
    <row r="25" spans="1:3" x14ac:dyDescent="0.25">
      <c r="A25" t="s">
        <v>127</v>
      </c>
      <c r="B25">
        <v>10</v>
      </c>
      <c r="C25" t="s">
        <v>207</v>
      </c>
    </row>
    <row r="26" spans="1:3" x14ac:dyDescent="0.25">
      <c r="A26" t="s">
        <v>128</v>
      </c>
      <c r="B26">
        <v>5</v>
      </c>
      <c r="C26" t="s">
        <v>207</v>
      </c>
    </row>
    <row r="27" spans="1:3" hidden="1" x14ac:dyDescent="0.25">
      <c r="A27" t="s">
        <v>225</v>
      </c>
      <c r="B27">
        <v>4</v>
      </c>
    </row>
    <row r="28" spans="1:3" hidden="1" x14ac:dyDescent="0.25">
      <c r="A28" t="s">
        <v>148</v>
      </c>
      <c r="B28">
        <v>5</v>
      </c>
    </row>
    <row r="29" spans="1:3" hidden="1" x14ac:dyDescent="0.25">
      <c r="A29" t="s">
        <v>130</v>
      </c>
      <c r="B29">
        <v>1</v>
      </c>
    </row>
    <row r="30" spans="1:3" x14ac:dyDescent="0.25">
      <c r="A30" t="s">
        <v>32</v>
      </c>
      <c r="B30">
        <v>1</v>
      </c>
      <c r="C30" t="s">
        <v>208</v>
      </c>
    </row>
    <row r="31" spans="1:3" hidden="1" x14ac:dyDescent="0.25">
      <c r="A31" t="s">
        <v>34</v>
      </c>
      <c r="B31">
        <v>2</v>
      </c>
    </row>
    <row r="32" spans="1:3" hidden="1" x14ac:dyDescent="0.25">
      <c r="A32" t="s">
        <v>226</v>
      </c>
      <c r="B32">
        <v>1</v>
      </c>
    </row>
    <row r="33" spans="1:3" x14ac:dyDescent="0.25">
      <c r="A33" t="s">
        <v>131</v>
      </c>
      <c r="B33">
        <v>5</v>
      </c>
      <c r="C33" t="s">
        <v>207</v>
      </c>
    </row>
    <row r="34" spans="1:3" hidden="1" x14ac:dyDescent="0.25">
      <c r="A34" t="s">
        <v>227</v>
      </c>
      <c r="B34">
        <v>1</v>
      </c>
    </row>
    <row r="35" spans="1:3" hidden="1" x14ac:dyDescent="0.25">
      <c r="A35" t="s">
        <v>228</v>
      </c>
      <c r="B35">
        <v>6</v>
      </c>
    </row>
    <row r="36" spans="1:3" hidden="1" x14ac:dyDescent="0.25">
      <c r="A36" t="s">
        <v>172</v>
      </c>
      <c r="B36">
        <v>1</v>
      </c>
    </row>
    <row r="37" spans="1:3" hidden="1" x14ac:dyDescent="0.25">
      <c r="A37" t="s">
        <v>35</v>
      </c>
      <c r="B37">
        <v>1</v>
      </c>
    </row>
    <row r="38" spans="1:3" hidden="1" x14ac:dyDescent="0.25">
      <c r="A38" t="s">
        <v>229</v>
      </c>
      <c r="B38">
        <v>1</v>
      </c>
    </row>
    <row r="39" spans="1:3" x14ac:dyDescent="0.25">
      <c r="A39" t="s">
        <v>36</v>
      </c>
      <c r="B39">
        <v>4</v>
      </c>
      <c r="C39" t="s">
        <v>207</v>
      </c>
    </row>
    <row r="40" spans="1:3" hidden="1" x14ac:dyDescent="0.25">
      <c r="A40" t="s">
        <v>230</v>
      </c>
      <c r="B40">
        <v>2</v>
      </c>
    </row>
    <row r="41" spans="1:3" hidden="1" x14ac:dyDescent="0.25">
      <c r="A41" t="s">
        <v>37</v>
      </c>
      <c r="B41">
        <v>1</v>
      </c>
    </row>
    <row r="42" spans="1:3" x14ac:dyDescent="0.25">
      <c r="A42" t="s">
        <v>132</v>
      </c>
      <c r="B42">
        <v>10</v>
      </c>
      <c r="C42" t="s">
        <v>207</v>
      </c>
    </row>
    <row r="43" spans="1:3" hidden="1" x14ac:dyDescent="0.25">
      <c r="A43" t="s">
        <v>133</v>
      </c>
      <c r="B43">
        <v>6</v>
      </c>
    </row>
    <row r="44" spans="1:3" hidden="1" x14ac:dyDescent="0.25">
      <c r="A44" t="s">
        <v>231</v>
      </c>
      <c r="B44">
        <v>3</v>
      </c>
    </row>
    <row r="45" spans="1:3" hidden="1" x14ac:dyDescent="0.25">
      <c r="A45" t="s">
        <v>213</v>
      </c>
      <c r="B45">
        <v>2</v>
      </c>
    </row>
    <row r="46" spans="1:3" hidden="1" x14ac:dyDescent="0.25">
      <c r="A46" t="s">
        <v>232</v>
      </c>
      <c r="B46">
        <v>1</v>
      </c>
    </row>
    <row r="47" spans="1:3" hidden="1" x14ac:dyDescent="0.25">
      <c r="A47" t="s">
        <v>233</v>
      </c>
      <c r="B47">
        <v>1</v>
      </c>
    </row>
    <row r="48" spans="1:3" hidden="1" x14ac:dyDescent="0.25">
      <c r="A48" t="s">
        <v>234</v>
      </c>
      <c r="B48">
        <v>1</v>
      </c>
    </row>
    <row r="49" spans="1:3" hidden="1" x14ac:dyDescent="0.25">
      <c r="A49" t="s">
        <v>189</v>
      </c>
      <c r="B49">
        <v>1</v>
      </c>
    </row>
    <row r="50" spans="1:3" x14ac:dyDescent="0.25">
      <c r="A50" t="s">
        <v>235</v>
      </c>
      <c r="B50">
        <v>6</v>
      </c>
      <c r="C50" t="s">
        <v>207</v>
      </c>
    </row>
    <row r="51" spans="1:3" x14ac:dyDescent="0.25">
      <c r="A51" t="s">
        <v>236</v>
      </c>
      <c r="B51">
        <v>1</v>
      </c>
      <c r="C51" t="s">
        <v>207</v>
      </c>
    </row>
    <row r="52" spans="1:3" hidden="1" x14ac:dyDescent="0.25">
      <c r="A52" t="s">
        <v>237</v>
      </c>
      <c r="B52">
        <v>1</v>
      </c>
    </row>
    <row r="53" spans="1:3" x14ac:dyDescent="0.25">
      <c r="A53" t="s">
        <v>238</v>
      </c>
      <c r="B53">
        <v>5</v>
      </c>
      <c r="C53" t="s">
        <v>208</v>
      </c>
    </row>
    <row r="54" spans="1:3" hidden="1" x14ac:dyDescent="0.25">
      <c r="A54" t="s">
        <v>239</v>
      </c>
      <c r="B54">
        <v>1</v>
      </c>
    </row>
    <row r="55" spans="1:3" x14ac:dyDescent="0.25">
      <c r="A55" t="s">
        <v>174</v>
      </c>
      <c r="B55">
        <v>1</v>
      </c>
      <c r="C55" t="s">
        <v>207</v>
      </c>
    </row>
    <row r="56" spans="1:3" hidden="1" x14ac:dyDescent="0.25">
      <c r="A56" t="s">
        <v>240</v>
      </c>
      <c r="B56">
        <v>2</v>
      </c>
    </row>
    <row r="57" spans="1:3" x14ac:dyDescent="0.25">
      <c r="A57" t="s">
        <v>241</v>
      </c>
      <c r="B57">
        <v>1</v>
      </c>
      <c r="C57" t="s">
        <v>208</v>
      </c>
    </row>
    <row r="58" spans="1:3" hidden="1" x14ac:dyDescent="0.25">
      <c r="A58" t="s">
        <v>242</v>
      </c>
      <c r="B58">
        <v>1</v>
      </c>
    </row>
    <row r="59" spans="1:3" hidden="1" x14ac:dyDescent="0.25">
      <c r="A59" t="s">
        <v>190</v>
      </c>
      <c r="B59">
        <v>3</v>
      </c>
    </row>
    <row r="60" spans="1:3" hidden="1" x14ac:dyDescent="0.25">
      <c r="A60" t="s">
        <v>243</v>
      </c>
      <c r="B60">
        <v>1</v>
      </c>
    </row>
    <row r="61" spans="1:3" hidden="1" x14ac:dyDescent="0.25">
      <c r="A61" t="s">
        <v>244</v>
      </c>
      <c r="B61">
        <v>5</v>
      </c>
    </row>
    <row r="62" spans="1:3" hidden="1" x14ac:dyDescent="0.25">
      <c r="A62" t="s">
        <v>245</v>
      </c>
      <c r="B62">
        <v>1</v>
      </c>
    </row>
    <row r="63" spans="1:3" hidden="1" x14ac:dyDescent="0.25">
      <c r="A63" t="s">
        <v>246</v>
      </c>
      <c r="B63">
        <v>1</v>
      </c>
    </row>
    <row r="64" spans="1:3" hidden="1" x14ac:dyDescent="0.25">
      <c r="A64" t="s">
        <v>48</v>
      </c>
      <c r="B64">
        <v>3</v>
      </c>
    </row>
    <row r="65" spans="1:3" hidden="1" x14ac:dyDescent="0.25">
      <c r="A65" t="s">
        <v>247</v>
      </c>
      <c r="B65">
        <v>1</v>
      </c>
    </row>
    <row r="66" spans="1:3" hidden="1" x14ac:dyDescent="0.25">
      <c r="A66" t="s">
        <v>49</v>
      </c>
      <c r="B66">
        <v>1</v>
      </c>
    </row>
    <row r="67" spans="1:3" x14ac:dyDescent="0.25">
      <c r="A67" t="s">
        <v>248</v>
      </c>
      <c r="B67">
        <v>1</v>
      </c>
      <c r="C67" t="s">
        <v>207</v>
      </c>
    </row>
    <row r="68" spans="1:3" x14ac:dyDescent="0.25">
      <c r="A68" t="s">
        <v>51</v>
      </c>
      <c r="B68">
        <v>12</v>
      </c>
      <c r="C68" t="s">
        <v>207</v>
      </c>
    </row>
    <row r="69" spans="1:3" hidden="1" x14ac:dyDescent="0.25">
      <c r="A69" t="s">
        <v>249</v>
      </c>
      <c r="B69">
        <v>1</v>
      </c>
    </row>
    <row r="70" spans="1:3" x14ac:dyDescent="0.25">
      <c r="A70" t="s">
        <v>250</v>
      </c>
      <c r="B70">
        <v>1</v>
      </c>
      <c r="C70" t="s">
        <v>207</v>
      </c>
    </row>
    <row r="71" spans="1:3" x14ac:dyDescent="0.25">
      <c r="A71" t="s">
        <v>52</v>
      </c>
      <c r="B71">
        <v>1</v>
      </c>
      <c r="C71" t="s">
        <v>207</v>
      </c>
    </row>
    <row r="72" spans="1:3" x14ac:dyDescent="0.25">
      <c r="A72" t="s">
        <v>54</v>
      </c>
      <c r="B72">
        <v>10</v>
      </c>
      <c r="C72" t="s">
        <v>207</v>
      </c>
    </row>
    <row r="73" spans="1:3" hidden="1" x14ac:dyDescent="0.25">
      <c r="A73" t="s">
        <v>55</v>
      </c>
      <c r="B73">
        <v>3</v>
      </c>
    </row>
    <row r="74" spans="1:3" hidden="1" x14ac:dyDescent="0.25">
      <c r="A74" t="s">
        <v>251</v>
      </c>
      <c r="B74">
        <v>1</v>
      </c>
    </row>
    <row r="75" spans="1:3" x14ac:dyDescent="0.25">
      <c r="A75" t="s">
        <v>56</v>
      </c>
      <c r="B75">
        <v>1</v>
      </c>
      <c r="C75" t="s">
        <v>207</v>
      </c>
    </row>
    <row r="76" spans="1:3" hidden="1" x14ac:dyDescent="0.25">
      <c r="A76" t="s">
        <v>57</v>
      </c>
      <c r="B76">
        <v>7</v>
      </c>
    </row>
    <row r="77" spans="1:3" hidden="1" x14ac:dyDescent="0.25">
      <c r="A77" t="s">
        <v>252</v>
      </c>
      <c r="B77">
        <v>3</v>
      </c>
    </row>
    <row r="78" spans="1:3" hidden="1" x14ac:dyDescent="0.25">
      <c r="A78" t="s">
        <v>253</v>
      </c>
      <c r="B78">
        <v>1</v>
      </c>
    </row>
    <row r="79" spans="1:3" x14ac:dyDescent="0.25">
      <c r="A79" t="s">
        <v>152</v>
      </c>
      <c r="B79">
        <v>4</v>
      </c>
      <c r="C79" t="s">
        <v>207</v>
      </c>
    </row>
    <row r="80" spans="1:3" hidden="1" x14ac:dyDescent="0.25">
      <c r="A80" t="s">
        <v>153</v>
      </c>
      <c r="B80">
        <v>4</v>
      </c>
    </row>
    <row r="81" spans="1:3" hidden="1" x14ac:dyDescent="0.25">
      <c r="A81" t="s">
        <v>59</v>
      </c>
      <c r="B81">
        <v>1</v>
      </c>
    </row>
    <row r="82" spans="1:3" x14ac:dyDescent="0.25">
      <c r="A82" t="s">
        <v>254</v>
      </c>
      <c r="B82">
        <v>1</v>
      </c>
      <c r="C82" t="s">
        <v>207</v>
      </c>
    </row>
    <row r="83" spans="1:3" x14ac:dyDescent="0.25">
      <c r="A83" t="s">
        <v>255</v>
      </c>
      <c r="B83">
        <v>1</v>
      </c>
      <c r="C83" t="s">
        <v>207</v>
      </c>
    </row>
    <row r="84" spans="1:3" x14ac:dyDescent="0.25">
      <c r="A84" t="s">
        <v>256</v>
      </c>
      <c r="B84">
        <v>1</v>
      </c>
      <c r="C84" t="s">
        <v>207</v>
      </c>
    </row>
    <row r="85" spans="1:3" x14ac:dyDescent="0.25">
      <c r="A85" t="s">
        <v>257</v>
      </c>
      <c r="B85">
        <v>1</v>
      </c>
      <c r="C85" t="s">
        <v>207</v>
      </c>
    </row>
    <row r="86" spans="1:3" x14ac:dyDescent="0.25">
      <c r="A86" t="s">
        <v>61</v>
      </c>
      <c r="B86">
        <v>3</v>
      </c>
      <c r="C86" t="s">
        <v>208</v>
      </c>
    </row>
    <row r="87" spans="1:3" x14ac:dyDescent="0.25">
      <c r="A87" t="s">
        <v>136</v>
      </c>
      <c r="B87">
        <v>4</v>
      </c>
      <c r="C87" t="s">
        <v>207</v>
      </c>
    </row>
    <row r="88" spans="1:3" x14ac:dyDescent="0.25">
      <c r="A88" t="s">
        <v>177</v>
      </c>
      <c r="B88">
        <v>4</v>
      </c>
      <c r="C88" t="s">
        <v>207</v>
      </c>
    </row>
    <row r="89" spans="1:3" hidden="1" x14ac:dyDescent="0.25">
      <c r="A89" t="s">
        <v>63</v>
      </c>
      <c r="B89">
        <v>4</v>
      </c>
    </row>
    <row r="90" spans="1:3" hidden="1" x14ac:dyDescent="0.25">
      <c r="A90" t="s">
        <v>211</v>
      </c>
      <c r="B90">
        <v>5</v>
      </c>
    </row>
    <row r="91" spans="1:3" hidden="1" x14ac:dyDescent="0.25">
      <c r="A91" t="s">
        <v>258</v>
      </c>
      <c r="B91">
        <v>1</v>
      </c>
    </row>
    <row r="92" spans="1:3" hidden="1" x14ac:dyDescent="0.25">
      <c r="A92" t="s">
        <v>66</v>
      </c>
      <c r="B92">
        <v>1</v>
      </c>
    </row>
    <row r="93" spans="1:3" x14ac:dyDescent="0.25">
      <c r="A93" t="s">
        <v>259</v>
      </c>
      <c r="B93">
        <v>4</v>
      </c>
      <c r="C93" t="s">
        <v>208</v>
      </c>
    </row>
    <row r="94" spans="1:3" x14ac:dyDescent="0.25">
      <c r="A94" t="s">
        <v>137</v>
      </c>
      <c r="B94">
        <v>3</v>
      </c>
    </row>
    <row r="95" spans="1:3" hidden="1" x14ac:dyDescent="0.25">
      <c r="A95" t="s">
        <v>260</v>
      </c>
      <c r="B95">
        <v>1</v>
      </c>
    </row>
    <row r="96" spans="1:3" x14ac:dyDescent="0.25">
      <c r="A96" t="s">
        <v>261</v>
      </c>
      <c r="B96">
        <v>6</v>
      </c>
      <c r="C96" t="s">
        <v>207</v>
      </c>
    </row>
    <row r="97" spans="1:3" hidden="1" x14ac:dyDescent="0.25">
      <c r="A97" t="s">
        <v>262</v>
      </c>
      <c r="B97">
        <v>1</v>
      </c>
    </row>
    <row r="98" spans="1:3" x14ac:dyDescent="0.25">
      <c r="A98" t="s">
        <v>156</v>
      </c>
      <c r="B98">
        <v>34</v>
      </c>
      <c r="C98" t="s">
        <v>207</v>
      </c>
    </row>
    <row r="99" spans="1:3" hidden="1" x14ac:dyDescent="0.25">
      <c r="A99" t="s">
        <v>263</v>
      </c>
      <c r="B99">
        <v>1</v>
      </c>
    </row>
    <row r="100" spans="1:3" x14ac:dyDescent="0.25">
      <c r="A100" t="s">
        <v>139</v>
      </c>
      <c r="B100">
        <v>3</v>
      </c>
    </row>
    <row r="101" spans="1:3" x14ac:dyDescent="0.25">
      <c r="A101" t="s">
        <v>72</v>
      </c>
      <c r="B101">
        <v>3</v>
      </c>
      <c r="C101" t="s">
        <v>208</v>
      </c>
    </row>
    <row r="102" spans="1:3" x14ac:dyDescent="0.25">
      <c r="A102" t="s">
        <v>264</v>
      </c>
      <c r="B102">
        <v>1</v>
      </c>
      <c r="C102" t="s">
        <v>207</v>
      </c>
    </row>
    <row r="103" spans="1:3" x14ac:dyDescent="0.25">
      <c r="A103" t="s">
        <v>74</v>
      </c>
      <c r="B103">
        <v>8</v>
      </c>
      <c r="C103" t="s">
        <v>208</v>
      </c>
    </row>
    <row r="104" spans="1:3" hidden="1" x14ac:dyDescent="0.25">
      <c r="A104" t="s">
        <v>75</v>
      </c>
      <c r="B104">
        <v>1</v>
      </c>
    </row>
    <row r="105" spans="1:3" hidden="1" x14ac:dyDescent="0.25">
      <c r="A105" t="s">
        <v>76</v>
      </c>
      <c r="B105">
        <v>26</v>
      </c>
    </row>
    <row r="106" spans="1:3" x14ac:dyDescent="0.25">
      <c r="A106" t="s">
        <v>77</v>
      </c>
      <c r="B106">
        <v>6</v>
      </c>
    </row>
    <row r="107" spans="1:3" x14ac:dyDescent="0.25">
      <c r="A107" t="s">
        <v>78</v>
      </c>
      <c r="B107">
        <v>1</v>
      </c>
      <c r="C107" t="s">
        <v>207</v>
      </c>
    </row>
    <row r="108" spans="1:3" hidden="1" x14ac:dyDescent="0.25">
      <c r="A108" t="s">
        <v>79</v>
      </c>
      <c r="B108">
        <v>1</v>
      </c>
    </row>
    <row r="109" spans="1:3" x14ac:dyDescent="0.25">
      <c r="A109" t="s">
        <v>80</v>
      </c>
      <c r="B109">
        <v>22</v>
      </c>
      <c r="C109" t="s">
        <v>208</v>
      </c>
    </row>
    <row r="110" spans="1:3" x14ac:dyDescent="0.25">
      <c r="A110" t="s">
        <v>83</v>
      </c>
      <c r="B110">
        <v>36</v>
      </c>
      <c r="C110" t="s">
        <v>207</v>
      </c>
    </row>
    <row r="111" spans="1:3" x14ac:dyDescent="0.25">
      <c r="A111" t="s">
        <v>158</v>
      </c>
      <c r="B111">
        <v>4</v>
      </c>
    </row>
    <row r="112" spans="1:3" hidden="1" x14ac:dyDescent="0.25">
      <c r="A112" t="s">
        <v>265</v>
      </c>
      <c r="B112">
        <v>4</v>
      </c>
    </row>
    <row r="113" spans="1:3" hidden="1" x14ac:dyDescent="0.25">
      <c r="A113" t="s">
        <v>84</v>
      </c>
      <c r="B113">
        <v>1</v>
      </c>
    </row>
    <row r="114" spans="1:3" hidden="1" x14ac:dyDescent="0.25">
      <c r="A114" t="s">
        <v>85</v>
      </c>
      <c r="B114">
        <v>4</v>
      </c>
    </row>
    <row r="115" spans="1:3" hidden="1" x14ac:dyDescent="0.25">
      <c r="A115" t="s">
        <v>266</v>
      </c>
      <c r="B115">
        <v>1</v>
      </c>
    </row>
    <row r="116" spans="1:3" hidden="1" x14ac:dyDescent="0.25">
      <c r="A116" t="s">
        <v>267</v>
      </c>
      <c r="B116">
        <v>2</v>
      </c>
    </row>
    <row r="117" spans="1:3" hidden="1" x14ac:dyDescent="0.25">
      <c r="A117" t="s">
        <v>268</v>
      </c>
      <c r="B117">
        <v>1</v>
      </c>
    </row>
    <row r="118" spans="1:3" hidden="1" x14ac:dyDescent="0.25">
      <c r="A118" t="s">
        <v>269</v>
      </c>
      <c r="B118">
        <v>1</v>
      </c>
    </row>
    <row r="119" spans="1:3" x14ac:dyDescent="0.25">
      <c r="A119" t="s">
        <v>270</v>
      </c>
      <c r="B119">
        <v>6</v>
      </c>
      <c r="C119" t="s">
        <v>207</v>
      </c>
    </row>
    <row r="120" spans="1:3" hidden="1" x14ac:dyDescent="0.25">
      <c r="A120" t="s">
        <v>89</v>
      </c>
      <c r="B120">
        <v>1</v>
      </c>
    </row>
    <row r="121" spans="1:3" hidden="1" x14ac:dyDescent="0.25">
      <c r="A121" t="s">
        <v>142</v>
      </c>
      <c r="B121">
        <v>4</v>
      </c>
    </row>
    <row r="122" spans="1:3" hidden="1" x14ac:dyDescent="0.25">
      <c r="A122" t="s">
        <v>216</v>
      </c>
      <c r="B122">
        <v>3</v>
      </c>
    </row>
    <row r="123" spans="1:3" hidden="1" x14ac:dyDescent="0.25">
      <c r="A123" t="s">
        <v>271</v>
      </c>
      <c r="B123">
        <v>1</v>
      </c>
    </row>
    <row r="124" spans="1:3" hidden="1" x14ac:dyDescent="0.25">
      <c r="A124" t="s">
        <v>198</v>
      </c>
      <c r="B124">
        <v>2</v>
      </c>
    </row>
    <row r="125" spans="1:3" hidden="1" x14ac:dyDescent="0.25">
      <c r="A125" t="s">
        <v>199</v>
      </c>
      <c r="B125">
        <v>1</v>
      </c>
    </row>
    <row r="126" spans="1:3" hidden="1" x14ac:dyDescent="0.25">
      <c r="A126" t="s">
        <v>272</v>
      </c>
      <c r="B126">
        <v>1</v>
      </c>
    </row>
    <row r="127" spans="1:3" hidden="1" x14ac:dyDescent="0.25">
      <c r="A127" t="s">
        <v>143</v>
      </c>
      <c r="B127">
        <v>1</v>
      </c>
    </row>
    <row r="128" spans="1:3" hidden="1" x14ac:dyDescent="0.25">
      <c r="A128" t="s">
        <v>273</v>
      </c>
      <c r="B128">
        <v>1</v>
      </c>
    </row>
    <row r="129" spans="1:3" hidden="1" x14ac:dyDescent="0.25">
      <c r="A129" t="s">
        <v>180</v>
      </c>
      <c r="B129">
        <v>1</v>
      </c>
    </row>
    <row r="130" spans="1:3" hidden="1" x14ac:dyDescent="0.25">
      <c r="A130" t="s">
        <v>274</v>
      </c>
      <c r="B130">
        <v>1</v>
      </c>
    </row>
    <row r="131" spans="1:3" x14ac:dyDescent="0.25">
      <c r="A131" t="s">
        <v>275</v>
      </c>
      <c r="B131">
        <v>8</v>
      </c>
      <c r="C131" t="s">
        <v>207</v>
      </c>
    </row>
    <row r="132" spans="1:3" x14ac:dyDescent="0.25">
      <c r="A132" t="s">
        <v>276</v>
      </c>
      <c r="B132">
        <v>2</v>
      </c>
      <c r="C132" t="s">
        <v>207</v>
      </c>
    </row>
    <row r="133" spans="1:3" hidden="1" x14ac:dyDescent="0.25">
      <c r="A133" t="s">
        <v>277</v>
      </c>
      <c r="B133">
        <v>2</v>
      </c>
    </row>
    <row r="134" spans="1:3" hidden="1" x14ac:dyDescent="0.25">
      <c r="A134" t="s">
        <v>278</v>
      </c>
      <c r="B134">
        <v>1</v>
      </c>
    </row>
    <row r="135" spans="1:3" hidden="1" x14ac:dyDescent="0.25">
      <c r="A135" t="s">
        <v>279</v>
      </c>
      <c r="B135">
        <v>4</v>
      </c>
    </row>
    <row r="136" spans="1:3" hidden="1" x14ac:dyDescent="0.25">
      <c r="A136" t="s">
        <v>92</v>
      </c>
      <c r="B136">
        <v>1</v>
      </c>
    </row>
    <row r="137" spans="1:3" x14ac:dyDescent="0.25">
      <c r="A137" t="s">
        <v>280</v>
      </c>
      <c r="B137">
        <v>6</v>
      </c>
      <c r="C137" t="s">
        <v>207</v>
      </c>
    </row>
    <row r="138" spans="1:3" hidden="1" x14ac:dyDescent="0.25">
      <c r="A138" t="s">
        <v>281</v>
      </c>
      <c r="B138">
        <v>4</v>
      </c>
    </row>
    <row r="139" spans="1:3" x14ac:dyDescent="0.25">
      <c r="A139" t="s">
        <v>144</v>
      </c>
      <c r="B139">
        <v>1</v>
      </c>
      <c r="C139" t="s">
        <v>207</v>
      </c>
    </row>
    <row r="140" spans="1:3" hidden="1" x14ac:dyDescent="0.25">
      <c r="A140" t="s">
        <v>282</v>
      </c>
      <c r="B140">
        <v>5</v>
      </c>
    </row>
    <row r="141" spans="1:3" hidden="1" x14ac:dyDescent="0.25">
      <c r="A141" t="s">
        <v>283</v>
      </c>
      <c r="B141">
        <v>1</v>
      </c>
    </row>
    <row r="142" spans="1:3" x14ac:dyDescent="0.25">
      <c r="A142" t="s">
        <v>284</v>
      </c>
      <c r="B142">
        <v>5</v>
      </c>
      <c r="C142" t="s">
        <v>207</v>
      </c>
    </row>
    <row r="143" spans="1:3" hidden="1" x14ac:dyDescent="0.25">
      <c r="A143" t="s">
        <v>98</v>
      </c>
      <c r="B143">
        <v>1</v>
      </c>
    </row>
    <row r="144" spans="1:3" hidden="1" x14ac:dyDescent="0.25">
      <c r="A144" t="s">
        <v>285</v>
      </c>
      <c r="B144">
        <v>2</v>
      </c>
    </row>
    <row r="145" spans="1:3" x14ac:dyDescent="0.25">
      <c r="A145" t="s">
        <v>286</v>
      </c>
      <c r="B145">
        <v>9</v>
      </c>
      <c r="C145" t="s">
        <v>428</v>
      </c>
    </row>
    <row r="146" spans="1:3" hidden="1" x14ac:dyDescent="0.25">
      <c r="A146" t="s">
        <v>287</v>
      </c>
      <c r="B146">
        <v>1</v>
      </c>
    </row>
    <row r="147" spans="1:3" x14ac:dyDescent="0.25">
      <c r="A147" t="s">
        <v>100</v>
      </c>
      <c r="B147">
        <v>4</v>
      </c>
      <c r="C147" t="s">
        <v>207</v>
      </c>
    </row>
    <row r="148" spans="1:3" x14ac:dyDescent="0.25">
      <c r="A148" t="s">
        <v>204</v>
      </c>
      <c r="B148">
        <v>1</v>
      </c>
      <c r="C148" t="s">
        <v>207</v>
      </c>
    </row>
    <row r="149" spans="1:3" x14ac:dyDescent="0.25">
      <c r="A149" t="s">
        <v>288</v>
      </c>
      <c r="B149">
        <v>34</v>
      </c>
      <c r="C149" t="s">
        <v>207</v>
      </c>
    </row>
    <row r="150" spans="1:3" hidden="1" x14ac:dyDescent="0.25">
      <c r="A150" t="s">
        <v>289</v>
      </c>
      <c r="B150">
        <v>3</v>
      </c>
    </row>
    <row r="151" spans="1:3" hidden="1" x14ac:dyDescent="0.25">
      <c r="A151" t="s">
        <v>290</v>
      </c>
      <c r="B151">
        <v>1</v>
      </c>
    </row>
    <row r="152" spans="1:3" hidden="1" x14ac:dyDescent="0.25">
      <c r="A152" t="s">
        <v>291</v>
      </c>
      <c r="B152">
        <v>1</v>
      </c>
    </row>
    <row r="153" spans="1:3" hidden="1" x14ac:dyDescent="0.25">
      <c r="A153" t="s">
        <v>181</v>
      </c>
      <c r="B153">
        <v>1</v>
      </c>
    </row>
    <row r="154" spans="1:3" hidden="1" x14ac:dyDescent="0.25">
      <c r="A154" t="s">
        <v>292</v>
      </c>
      <c r="B154">
        <v>1</v>
      </c>
    </row>
    <row r="155" spans="1:3" hidden="1" x14ac:dyDescent="0.25">
      <c r="A155" t="s">
        <v>105</v>
      </c>
      <c r="B155">
        <v>20</v>
      </c>
    </row>
    <row r="156" spans="1:3" hidden="1" x14ac:dyDescent="0.25">
      <c r="A156" t="s">
        <v>293</v>
      </c>
      <c r="B156">
        <v>1</v>
      </c>
    </row>
    <row r="157" spans="1:3" hidden="1" x14ac:dyDescent="0.25">
      <c r="A157" t="s">
        <v>294</v>
      </c>
      <c r="B157">
        <v>1</v>
      </c>
    </row>
    <row r="158" spans="1:3" x14ac:dyDescent="0.25">
      <c r="A158" t="s">
        <v>295</v>
      </c>
      <c r="B158">
        <v>6</v>
      </c>
      <c r="C158" t="s">
        <v>207</v>
      </c>
    </row>
    <row r="159" spans="1:3" x14ac:dyDescent="0.25">
      <c r="A159" t="s">
        <v>106</v>
      </c>
      <c r="B159">
        <v>8</v>
      </c>
      <c r="C159" t="s">
        <v>208</v>
      </c>
    </row>
    <row r="160" spans="1:3" hidden="1" x14ac:dyDescent="0.25">
      <c r="A160" t="s">
        <v>107</v>
      </c>
      <c r="B160">
        <v>26</v>
      </c>
    </row>
    <row r="161" spans="1:3" hidden="1" x14ac:dyDescent="0.25">
      <c r="A161" t="s">
        <v>108</v>
      </c>
      <c r="B161">
        <v>13</v>
      </c>
    </row>
    <row r="162" spans="1:3" hidden="1" x14ac:dyDescent="0.25">
      <c r="A162" t="s">
        <v>296</v>
      </c>
      <c r="B162">
        <v>1</v>
      </c>
    </row>
    <row r="163" spans="1:3" hidden="1" x14ac:dyDescent="0.25">
      <c r="A163" t="s">
        <v>165</v>
      </c>
      <c r="B163">
        <v>3</v>
      </c>
    </row>
    <row r="164" spans="1:3" hidden="1" x14ac:dyDescent="0.25">
      <c r="A164" t="s">
        <v>113</v>
      </c>
      <c r="B164">
        <v>6</v>
      </c>
    </row>
    <row r="165" spans="1:3" hidden="1" x14ac:dyDescent="0.25">
      <c r="A165" t="s">
        <v>145</v>
      </c>
      <c r="B165">
        <v>4</v>
      </c>
    </row>
    <row r="166" spans="1:3" hidden="1" x14ac:dyDescent="0.25">
      <c r="A166" t="s">
        <v>297</v>
      </c>
      <c r="B166">
        <v>1</v>
      </c>
    </row>
    <row r="167" spans="1:3" hidden="1" x14ac:dyDescent="0.25">
      <c r="A167" t="s">
        <v>183</v>
      </c>
      <c r="B167">
        <v>1</v>
      </c>
    </row>
    <row r="168" spans="1:3" hidden="1" x14ac:dyDescent="0.25">
      <c r="A168" t="s">
        <v>298</v>
      </c>
      <c r="B168">
        <v>1</v>
      </c>
    </row>
    <row r="169" spans="1:3" x14ac:dyDescent="0.25">
      <c r="A169" t="s">
        <v>146</v>
      </c>
      <c r="B169">
        <v>3</v>
      </c>
      <c r="C169" t="s">
        <v>207</v>
      </c>
    </row>
    <row r="170" spans="1:3" x14ac:dyDescent="0.25">
      <c r="A170" t="s">
        <v>206</v>
      </c>
      <c r="B170">
        <v>2</v>
      </c>
      <c r="C170" t="s">
        <v>207</v>
      </c>
    </row>
    <row r="171" spans="1:3" hidden="1" x14ac:dyDescent="0.25">
      <c r="A171" t="s">
        <v>299</v>
      </c>
      <c r="B171">
        <v>1</v>
      </c>
    </row>
    <row r="172" spans="1:3" hidden="1" x14ac:dyDescent="0.25">
      <c r="A172" t="s">
        <v>300</v>
      </c>
      <c r="B172">
        <v>1</v>
      </c>
    </row>
    <row r="173" spans="1:3" hidden="1" x14ac:dyDescent="0.25">
      <c r="A173" t="s">
        <v>301</v>
      </c>
      <c r="B173">
        <v>1</v>
      </c>
    </row>
    <row r="174" spans="1:3" hidden="1" x14ac:dyDescent="0.25">
      <c r="A174" t="s">
        <v>302</v>
      </c>
      <c r="B174">
        <v>4</v>
      </c>
    </row>
    <row r="175" spans="1:3" hidden="1" x14ac:dyDescent="0.25">
      <c r="A175" t="s">
        <v>303</v>
      </c>
      <c r="B175">
        <v>1</v>
      </c>
    </row>
    <row r="176" spans="1:3" hidden="1" x14ac:dyDescent="0.25">
      <c r="A176" t="s">
        <v>116</v>
      </c>
      <c r="B176">
        <v>4</v>
      </c>
    </row>
    <row r="177" spans="1:3" x14ac:dyDescent="0.25">
      <c r="A177" t="s">
        <v>304</v>
      </c>
      <c r="B177">
        <v>6</v>
      </c>
      <c r="C177" t="s">
        <v>207</v>
      </c>
    </row>
    <row r="178" spans="1:3" hidden="1" x14ac:dyDescent="0.25">
      <c r="A178" t="s">
        <v>120</v>
      </c>
      <c r="B178">
        <v>5</v>
      </c>
    </row>
    <row r="179" spans="1:3" hidden="1" x14ac:dyDescent="0.25">
      <c r="A179" t="s">
        <v>121</v>
      </c>
      <c r="B179">
        <v>1</v>
      </c>
    </row>
    <row r="180" spans="1:3" hidden="1" x14ac:dyDescent="0.25">
      <c r="A180" t="s">
        <v>147</v>
      </c>
      <c r="B180">
        <v>4</v>
      </c>
    </row>
  </sheetData>
  <autoFilter ref="A1:C180" xr:uid="{B23F365E-9296-4F70-ADFB-B5C87C014405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246F-162D-4B02-A10B-FA3D591C07AB}">
  <dimension ref="A1:H103"/>
  <sheetViews>
    <sheetView workbookViewId="0">
      <selection activeCell="J1" sqref="J1:L1048576"/>
    </sheetView>
  </sheetViews>
  <sheetFormatPr defaultRowHeight="15" x14ac:dyDescent="0.25"/>
  <cols>
    <col min="1" max="1" width="12.7109375" bestFit="1" customWidth="1"/>
  </cols>
  <sheetData>
    <row r="1" spans="1:8" x14ac:dyDescent="0.25">
      <c r="A1" t="s">
        <v>18</v>
      </c>
      <c r="B1" t="s">
        <v>19</v>
      </c>
    </row>
    <row r="2" spans="1:8" x14ac:dyDescent="0.25">
      <c r="A2">
        <v>1</v>
      </c>
      <c r="B2">
        <v>2</v>
      </c>
      <c r="C2">
        <v>0</v>
      </c>
    </row>
    <row r="3" spans="1:8" x14ac:dyDescent="0.25">
      <c r="A3">
        <v>190176</v>
      </c>
      <c r="B3">
        <v>1</v>
      </c>
      <c r="C3">
        <v>0</v>
      </c>
      <c r="F3" t="s">
        <v>208</v>
      </c>
      <c r="G3">
        <f>SUMIF($C:$C,F3,$B:$B)</f>
        <v>32</v>
      </c>
      <c r="H3">
        <f>COUNTIF($C:$C,F3)</f>
        <v>9</v>
      </c>
    </row>
    <row r="4" spans="1:8" x14ac:dyDescent="0.25">
      <c r="A4">
        <v>19081</v>
      </c>
      <c r="B4">
        <v>1</v>
      </c>
      <c r="C4">
        <v>0</v>
      </c>
      <c r="F4" t="s">
        <v>428</v>
      </c>
      <c r="G4">
        <f>SUMIF($C:$C,F4,$B:$B)</f>
        <v>4</v>
      </c>
      <c r="H4">
        <f>COUNTIF($C:$C,F4)</f>
        <v>1</v>
      </c>
    </row>
    <row r="5" spans="1:8" x14ac:dyDescent="0.25">
      <c r="A5">
        <v>2014</v>
      </c>
      <c r="B5">
        <v>1</v>
      </c>
      <c r="C5" t="s">
        <v>207</v>
      </c>
    </row>
    <row r="6" spans="1:8" x14ac:dyDescent="0.25">
      <c r="A6">
        <v>2022</v>
      </c>
      <c r="B6">
        <v>1</v>
      </c>
      <c r="C6" t="s">
        <v>207</v>
      </c>
      <c r="F6" t="s">
        <v>207</v>
      </c>
      <c r="G6">
        <f>SUMIF($C:$C,F6,$B:$B)</f>
        <v>69</v>
      </c>
      <c r="H6">
        <f>COUNTIF(C:C,F6)</f>
        <v>31</v>
      </c>
    </row>
    <row r="7" spans="1:8" x14ac:dyDescent="0.25">
      <c r="A7">
        <v>310</v>
      </c>
      <c r="B7">
        <v>2</v>
      </c>
      <c r="C7">
        <v>0</v>
      </c>
    </row>
    <row r="8" spans="1:8" x14ac:dyDescent="0.25">
      <c r="A8" t="s">
        <v>20</v>
      </c>
      <c r="B8">
        <v>3</v>
      </c>
      <c r="C8">
        <v>0</v>
      </c>
    </row>
    <row r="9" spans="1:8" x14ac:dyDescent="0.25">
      <c r="A9" t="s">
        <v>169</v>
      </c>
      <c r="B9">
        <v>1</v>
      </c>
      <c r="C9">
        <v>0</v>
      </c>
    </row>
    <row r="10" spans="1:8" x14ac:dyDescent="0.25">
      <c r="A10" t="s">
        <v>363</v>
      </c>
      <c r="B10">
        <v>2</v>
      </c>
      <c r="C10">
        <v>0</v>
      </c>
    </row>
    <row r="11" spans="1:8" x14ac:dyDescent="0.25">
      <c r="A11" t="s">
        <v>364</v>
      </c>
      <c r="B11">
        <v>1</v>
      </c>
      <c r="C11">
        <v>0</v>
      </c>
    </row>
    <row r="12" spans="1:8" x14ac:dyDescent="0.25">
      <c r="A12" t="s">
        <v>26</v>
      </c>
      <c r="B12">
        <v>7</v>
      </c>
      <c r="C12" t="s">
        <v>208</v>
      </c>
    </row>
    <row r="13" spans="1:8" x14ac:dyDescent="0.25">
      <c r="A13" t="s">
        <v>125</v>
      </c>
      <c r="B13">
        <v>2</v>
      </c>
      <c r="C13" t="s">
        <v>207</v>
      </c>
    </row>
    <row r="14" spans="1:8" x14ac:dyDescent="0.25">
      <c r="A14" t="s">
        <v>27</v>
      </c>
      <c r="B14">
        <v>3</v>
      </c>
      <c r="C14">
        <v>0</v>
      </c>
    </row>
    <row r="15" spans="1:8" x14ac:dyDescent="0.25">
      <c r="A15" t="s">
        <v>365</v>
      </c>
      <c r="B15">
        <v>1</v>
      </c>
      <c r="C15" t="s">
        <v>207</v>
      </c>
    </row>
    <row r="16" spans="1:8" x14ac:dyDescent="0.25">
      <c r="A16" t="s">
        <v>28</v>
      </c>
      <c r="B16">
        <v>1</v>
      </c>
      <c r="C16">
        <v>0</v>
      </c>
    </row>
    <row r="17" spans="1:3" x14ac:dyDescent="0.25">
      <c r="A17" t="s">
        <v>130</v>
      </c>
      <c r="B17">
        <v>3</v>
      </c>
      <c r="C17">
        <v>0</v>
      </c>
    </row>
    <row r="18" spans="1:3" x14ac:dyDescent="0.25">
      <c r="A18" t="s">
        <v>33</v>
      </c>
      <c r="B18">
        <v>2</v>
      </c>
      <c r="C18">
        <v>0</v>
      </c>
    </row>
    <row r="19" spans="1:3" x14ac:dyDescent="0.25">
      <c r="A19" t="s">
        <v>34</v>
      </c>
      <c r="B19">
        <v>2</v>
      </c>
      <c r="C19">
        <v>0</v>
      </c>
    </row>
    <row r="20" spans="1:3" x14ac:dyDescent="0.25">
      <c r="A20" t="s">
        <v>367</v>
      </c>
      <c r="B20">
        <v>1</v>
      </c>
      <c r="C20">
        <v>0</v>
      </c>
    </row>
    <row r="21" spans="1:3" x14ac:dyDescent="0.25">
      <c r="A21" t="s">
        <v>449</v>
      </c>
      <c r="B21">
        <v>2</v>
      </c>
      <c r="C21">
        <v>0</v>
      </c>
    </row>
    <row r="22" spans="1:3" x14ac:dyDescent="0.25">
      <c r="A22" t="s">
        <v>368</v>
      </c>
      <c r="B22">
        <v>1</v>
      </c>
      <c r="C22" t="s">
        <v>207</v>
      </c>
    </row>
    <row r="23" spans="1:3" x14ac:dyDescent="0.25">
      <c r="A23" t="s">
        <v>36</v>
      </c>
      <c r="B23">
        <v>3</v>
      </c>
      <c r="C23" t="s">
        <v>207</v>
      </c>
    </row>
    <row r="24" spans="1:3" x14ac:dyDescent="0.25">
      <c r="A24" t="s">
        <v>369</v>
      </c>
      <c r="B24">
        <v>1</v>
      </c>
      <c r="C24">
        <v>0</v>
      </c>
    </row>
    <row r="25" spans="1:3" x14ac:dyDescent="0.25">
      <c r="A25" t="s">
        <v>370</v>
      </c>
      <c r="B25">
        <v>1</v>
      </c>
      <c r="C25" t="s">
        <v>207</v>
      </c>
    </row>
    <row r="26" spans="1:3" x14ac:dyDescent="0.25">
      <c r="A26" t="s">
        <v>371</v>
      </c>
      <c r="B26">
        <v>1</v>
      </c>
      <c r="C26">
        <v>0</v>
      </c>
    </row>
    <row r="27" spans="1:3" x14ac:dyDescent="0.25">
      <c r="A27" t="s">
        <v>188</v>
      </c>
      <c r="B27">
        <v>1</v>
      </c>
      <c r="C27" t="s">
        <v>207</v>
      </c>
    </row>
    <row r="28" spans="1:3" x14ac:dyDescent="0.25">
      <c r="A28" t="s">
        <v>372</v>
      </c>
      <c r="B28">
        <v>1</v>
      </c>
      <c r="C28">
        <v>0</v>
      </c>
    </row>
    <row r="29" spans="1:3" x14ac:dyDescent="0.25">
      <c r="A29" t="s">
        <v>374</v>
      </c>
      <c r="B29">
        <v>1</v>
      </c>
      <c r="C29">
        <v>0</v>
      </c>
    </row>
    <row r="30" spans="1:3" x14ac:dyDescent="0.25">
      <c r="A30" t="s">
        <v>189</v>
      </c>
      <c r="B30">
        <v>2</v>
      </c>
      <c r="C30">
        <v>0</v>
      </c>
    </row>
    <row r="31" spans="1:3" x14ac:dyDescent="0.25">
      <c r="A31" t="s">
        <v>42</v>
      </c>
      <c r="B31">
        <v>9</v>
      </c>
      <c r="C31" t="s">
        <v>207</v>
      </c>
    </row>
    <row r="32" spans="1:3" x14ac:dyDescent="0.25">
      <c r="A32" t="s">
        <v>375</v>
      </c>
      <c r="B32">
        <v>1</v>
      </c>
      <c r="C32" t="s">
        <v>207</v>
      </c>
    </row>
    <row r="33" spans="1:3" x14ac:dyDescent="0.25">
      <c r="A33" t="s">
        <v>376</v>
      </c>
      <c r="B33">
        <v>1</v>
      </c>
      <c r="C33" t="s">
        <v>207</v>
      </c>
    </row>
    <row r="34" spans="1:3" x14ac:dyDescent="0.25">
      <c r="A34" t="s">
        <v>214</v>
      </c>
      <c r="B34">
        <v>2</v>
      </c>
      <c r="C34" t="s">
        <v>208</v>
      </c>
    </row>
    <row r="35" spans="1:3" x14ac:dyDescent="0.25">
      <c r="A35" t="s">
        <v>47</v>
      </c>
      <c r="B35">
        <v>1</v>
      </c>
      <c r="C35">
        <v>0</v>
      </c>
    </row>
    <row r="36" spans="1:3" x14ac:dyDescent="0.25">
      <c r="A36" t="s">
        <v>150</v>
      </c>
      <c r="B36">
        <v>2</v>
      </c>
      <c r="C36" t="s">
        <v>207</v>
      </c>
    </row>
    <row r="37" spans="1:3" x14ac:dyDescent="0.25">
      <c r="A37" t="s">
        <v>50</v>
      </c>
      <c r="B37">
        <v>1</v>
      </c>
      <c r="C37">
        <v>0</v>
      </c>
    </row>
    <row r="38" spans="1:3" x14ac:dyDescent="0.25">
      <c r="A38" t="s">
        <v>377</v>
      </c>
      <c r="B38">
        <v>2</v>
      </c>
      <c r="C38" t="s">
        <v>208</v>
      </c>
    </row>
    <row r="39" spans="1:3" x14ac:dyDescent="0.25">
      <c r="A39" t="s">
        <v>151</v>
      </c>
      <c r="B39">
        <v>1</v>
      </c>
      <c r="C39" t="s">
        <v>208</v>
      </c>
    </row>
    <row r="40" spans="1:3" x14ac:dyDescent="0.25">
      <c r="A40" t="s">
        <v>51</v>
      </c>
      <c r="B40">
        <v>2</v>
      </c>
      <c r="C40" t="s">
        <v>207</v>
      </c>
    </row>
    <row r="41" spans="1:3" x14ac:dyDescent="0.25">
      <c r="A41" t="s">
        <v>378</v>
      </c>
      <c r="B41">
        <v>1</v>
      </c>
      <c r="C41">
        <v>0</v>
      </c>
    </row>
    <row r="42" spans="1:3" x14ac:dyDescent="0.25">
      <c r="A42" t="s">
        <v>54</v>
      </c>
      <c r="B42">
        <v>3</v>
      </c>
      <c r="C42" t="s">
        <v>207</v>
      </c>
    </row>
    <row r="43" spans="1:3" x14ac:dyDescent="0.25">
      <c r="A43" t="s">
        <v>55</v>
      </c>
      <c r="B43">
        <v>7</v>
      </c>
      <c r="C43">
        <v>0</v>
      </c>
    </row>
    <row r="44" spans="1:3" x14ac:dyDescent="0.25">
      <c r="A44" t="s">
        <v>57</v>
      </c>
      <c r="B44">
        <v>4</v>
      </c>
      <c r="C44">
        <v>0</v>
      </c>
    </row>
    <row r="45" spans="1:3" x14ac:dyDescent="0.25">
      <c r="A45" t="s">
        <v>379</v>
      </c>
      <c r="B45">
        <v>1</v>
      </c>
      <c r="C45">
        <v>0</v>
      </c>
    </row>
    <row r="46" spans="1:3" x14ac:dyDescent="0.25">
      <c r="A46" t="s">
        <v>152</v>
      </c>
      <c r="B46">
        <v>2</v>
      </c>
      <c r="C46" t="s">
        <v>207</v>
      </c>
    </row>
    <row r="47" spans="1:3" x14ac:dyDescent="0.25">
      <c r="A47" t="s">
        <v>380</v>
      </c>
      <c r="B47">
        <v>1</v>
      </c>
      <c r="C47">
        <v>0</v>
      </c>
    </row>
    <row r="48" spans="1:3" x14ac:dyDescent="0.25">
      <c r="A48" t="s">
        <v>381</v>
      </c>
      <c r="B48">
        <v>1</v>
      </c>
      <c r="C48">
        <v>0</v>
      </c>
    </row>
    <row r="49" spans="1:3" x14ac:dyDescent="0.25">
      <c r="A49" t="s">
        <v>450</v>
      </c>
      <c r="B49">
        <v>1</v>
      </c>
      <c r="C49">
        <v>0</v>
      </c>
    </row>
    <row r="50" spans="1:3" x14ac:dyDescent="0.25">
      <c r="A50" t="s">
        <v>382</v>
      </c>
      <c r="B50">
        <v>1</v>
      </c>
      <c r="C50">
        <v>0</v>
      </c>
    </row>
    <row r="51" spans="1:3" x14ac:dyDescent="0.25">
      <c r="A51" t="s">
        <v>384</v>
      </c>
      <c r="B51">
        <v>1</v>
      </c>
      <c r="C51">
        <v>0</v>
      </c>
    </row>
    <row r="52" spans="1:3" x14ac:dyDescent="0.25">
      <c r="A52" t="s">
        <v>192</v>
      </c>
      <c r="B52">
        <v>1</v>
      </c>
      <c r="C52" t="s">
        <v>207</v>
      </c>
    </row>
    <row r="53" spans="1:3" x14ac:dyDescent="0.25">
      <c r="A53" t="s">
        <v>61</v>
      </c>
      <c r="B53">
        <v>3</v>
      </c>
      <c r="C53" t="s">
        <v>208</v>
      </c>
    </row>
    <row r="54" spans="1:3" x14ac:dyDescent="0.25">
      <c r="A54" t="s">
        <v>63</v>
      </c>
      <c r="B54">
        <v>1</v>
      </c>
      <c r="C54">
        <v>0</v>
      </c>
    </row>
    <row r="55" spans="1:3" x14ac:dyDescent="0.25">
      <c r="A55" t="s">
        <v>178</v>
      </c>
      <c r="B55">
        <v>1</v>
      </c>
      <c r="C55" t="s">
        <v>207</v>
      </c>
    </row>
    <row r="56" spans="1:3" x14ac:dyDescent="0.25">
      <c r="A56" t="s">
        <v>385</v>
      </c>
      <c r="B56">
        <v>1</v>
      </c>
      <c r="C56">
        <v>0</v>
      </c>
    </row>
    <row r="57" spans="1:3" x14ac:dyDescent="0.25">
      <c r="A57" t="s">
        <v>155</v>
      </c>
      <c r="B57">
        <v>12</v>
      </c>
      <c r="C57" t="s">
        <v>207</v>
      </c>
    </row>
    <row r="58" spans="1:3" x14ac:dyDescent="0.25">
      <c r="A58" t="s">
        <v>71</v>
      </c>
      <c r="B58">
        <v>1</v>
      </c>
      <c r="C58">
        <v>0</v>
      </c>
    </row>
    <row r="59" spans="1:3" x14ac:dyDescent="0.25">
      <c r="A59" t="s">
        <v>263</v>
      </c>
      <c r="B59">
        <v>3</v>
      </c>
      <c r="C59">
        <v>0</v>
      </c>
    </row>
    <row r="60" spans="1:3" x14ac:dyDescent="0.25">
      <c r="A60" t="s">
        <v>72</v>
      </c>
      <c r="B60">
        <v>2</v>
      </c>
      <c r="C60" t="s">
        <v>208</v>
      </c>
    </row>
    <row r="61" spans="1:3" x14ac:dyDescent="0.25">
      <c r="A61" t="s">
        <v>386</v>
      </c>
      <c r="B61">
        <v>1</v>
      </c>
      <c r="C61" t="s">
        <v>207</v>
      </c>
    </row>
    <row r="62" spans="1:3" x14ac:dyDescent="0.25">
      <c r="A62" t="s">
        <v>140</v>
      </c>
      <c r="B62">
        <v>2</v>
      </c>
      <c r="C62">
        <v>0</v>
      </c>
    </row>
    <row r="63" spans="1:3" x14ac:dyDescent="0.25">
      <c r="A63" t="s">
        <v>74</v>
      </c>
      <c r="B63">
        <v>1</v>
      </c>
      <c r="C63">
        <v>0</v>
      </c>
    </row>
    <row r="64" spans="1:3" x14ac:dyDescent="0.25">
      <c r="A64" t="s">
        <v>217</v>
      </c>
      <c r="B64">
        <v>2</v>
      </c>
      <c r="C64">
        <v>0</v>
      </c>
    </row>
    <row r="65" spans="1:3" x14ac:dyDescent="0.25">
      <c r="A65" t="s">
        <v>76</v>
      </c>
      <c r="B65">
        <v>7</v>
      </c>
      <c r="C65">
        <v>0</v>
      </c>
    </row>
    <row r="66" spans="1:3" x14ac:dyDescent="0.25">
      <c r="A66" t="s">
        <v>77</v>
      </c>
      <c r="B66">
        <v>2</v>
      </c>
      <c r="C66">
        <v>0</v>
      </c>
    </row>
    <row r="67" spans="1:3" x14ac:dyDescent="0.25">
      <c r="A67" t="s">
        <v>78</v>
      </c>
      <c r="B67">
        <v>1</v>
      </c>
      <c r="C67" t="s">
        <v>207</v>
      </c>
    </row>
    <row r="68" spans="1:3" x14ac:dyDescent="0.25">
      <c r="A68" t="s">
        <v>80</v>
      </c>
      <c r="B68">
        <v>12</v>
      </c>
      <c r="C68" t="s">
        <v>208</v>
      </c>
    </row>
    <row r="69" spans="1:3" x14ac:dyDescent="0.25">
      <c r="A69" t="s">
        <v>83</v>
      </c>
      <c r="B69">
        <v>3</v>
      </c>
      <c r="C69" t="s">
        <v>207</v>
      </c>
    </row>
    <row r="70" spans="1:3" x14ac:dyDescent="0.25">
      <c r="A70" t="s">
        <v>85</v>
      </c>
      <c r="B70">
        <v>1</v>
      </c>
      <c r="C70">
        <v>0</v>
      </c>
    </row>
    <row r="71" spans="1:3" x14ac:dyDescent="0.25">
      <c r="A71" t="s">
        <v>159</v>
      </c>
      <c r="B71">
        <v>2</v>
      </c>
      <c r="C71" t="s">
        <v>207</v>
      </c>
    </row>
    <row r="72" spans="1:3" x14ac:dyDescent="0.25">
      <c r="A72" t="s">
        <v>387</v>
      </c>
      <c r="B72">
        <v>1</v>
      </c>
      <c r="C72">
        <v>0</v>
      </c>
    </row>
    <row r="73" spans="1:3" x14ac:dyDescent="0.25">
      <c r="A73" t="s">
        <v>388</v>
      </c>
      <c r="B73">
        <v>1</v>
      </c>
      <c r="C73">
        <v>0</v>
      </c>
    </row>
    <row r="74" spans="1:3" x14ac:dyDescent="0.25">
      <c r="A74" t="s">
        <v>389</v>
      </c>
      <c r="B74">
        <v>1</v>
      </c>
      <c r="C74">
        <v>0</v>
      </c>
    </row>
    <row r="75" spans="1:3" x14ac:dyDescent="0.25">
      <c r="A75" t="s">
        <v>160</v>
      </c>
      <c r="B75">
        <v>1</v>
      </c>
      <c r="C75" t="s">
        <v>207</v>
      </c>
    </row>
    <row r="76" spans="1:3" x14ac:dyDescent="0.25">
      <c r="A76" t="s">
        <v>390</v>
      </c>
      <c r="B76">
        <v>1</v>
      </c>
      <c r="C76" t="s">
        <v>207</v>
      </c>
    </row>
    <row r="77" spans="1:3" x14ac:dyDescent="0.25">
      <c r="A77" t="s">
        <v>143</v>
      </c>
      <c r="B77">
        <v>2</v>
      </c>
      <c r="C77">
        <v>0</v>
      </c>
    </row>
    <row r="78" spans="1:3" x14ac:dyDescent="0.25">
      <c r="A78" t="s">
        <v>90</v>
      </c>
      <c r="B78">
        <v>1</v>
      </c>
      <c r="C78" t="s">
        <v>207</v>
      </c>
    </row>
    <row r="79" spans="1:3" x14ac:dyDescent="0.25">
      <c r="A79" t="s">
        <v>162</v>
      </c>
      <c r="B79">
        <v>2</v>
      </c>
      <c r="C79" t="s">
        <v>207</v>
      </c>
    </row>
    <row r="80" spans="1:3" x14ac:dyDescent="0.25">
      <c r="A80" t="s">
        <v>202</v>
      </c>
      <c r="B80">
        <v>1</v>
      </c>
      <c r="C80" t="s">
        <v>207</v>
      </c>
    </row>
    <row r="81" spans="1:3" x14ac:dyDescent="0.25">
      <c r="A81" t="s">
        <v>391</v>
      </c>
      <c r="B81">
        <v>6</v>
      </c>
      <c r="C81" t="s">
        <v>207</v>
      </c>
    </row>
    <row r="82" spans="1:3" x14ac:dyDescent="0.25">
      <c r="A82" t="s">
        <v>286</v>
      </c>
      <c r="B82">
        <v>4</v>
      </c>
      <c r="C82" t="s">
        <v>428</v>
      </c>
    </row>
    <row r="83" spans="1:3" x14ac:dyDescent="0.25">
      <c r="A83" t="s">
        <v>393</v>
      </c>
      <c r="B83">
        <v>1</v>
      </c>
      <c r="C83">
        <v>0</v>
      </c>
    </row>
    <row r="84" spans="1:3" x14ac:dyDescent="0.25">
      <c r="A84" t="s">
        <v>100</v>
      </c>
      <c r="B84">
        <v>1</v>
      </c>
      <c r="C84" t="s">
        <v>207</v>
      </c>
    </row>
    <row r="85" spans="1:3" x14ac:dyDescent="0.25">
      <c r="A85" t="s">
        <v>181</v>
      </c>
      <c r="B85">
        <v>1</v>
      </c>
      <c r="C85">
        <v>0</v>
      </c>
    </row>
    <row r="86" spans="1:3" x14ac:dyDescent="0.25">
      <c r="A86" t="s">
        <v>394</v>
      </c>
      <c r="B86">
        <v>1</v>
      </c>
      <c r="C86">
        <v>0</v>
      </c>
    </row>
    <row r="87" spans="1:3" x14ac:dyDescent="0.25">
      <c r="A87" t="s">
        <v>395</v>
      </c>
      <c r="B87">
        <v>1</v>
      </c>
      <c r="C87">
        <v>0</v>
      </c>
    </row>
    <row r="88" spans="1:3" x14ac:dyDescent="0.25">
      <c r="A88" t="s">
        <v>106</v>
      </c>
      <c r="B88">
        <v>2</v>
      </c>
      <c r="C88" t="s">
        <v>208</v>
      </c>
    </row>
    <row r="89" spans="1:3" x14ac:dyDescent="0.25">
      <c r="A89" t="s">
        <v>107</v>
      </c>
      <c r="B89">
        <v>2</v>
      </c>
      <c r="C89">
        <v>0</v>
      </c>
    </row>
    <row r="90" spans="1:3" x14ac:dyDescent="0.25">
      <c r="A90" t="s">
        <v>108</v>
      </c>
      <c r="B90">
        <v>8</v>
      </c>
      <c r="C90">
        <v>0</v>
      </c>
    </row>
    <row r="91" spans="1:3" x14ac:dyDescent="0.25">
      <c r="A91" t="s">
        <v>111</v>
      </c>
      <c r="B91">
        <v>2</v>
      </c>
      <c r="C91">
        <v>0</v>
      </c>
    </row>
    <row r="92" spans="1:3" x14ac:dyDescent="0.25">
      <c r="A92" t="s">
        <v>113</v>
      </c>
      <c r="B92">
        <v>5</v>
      </c>
      <c r="C92">
        <v>0</v>
      </c>
    </row>
    <row r="93" spans="1:3" x14ac:dyDescent="0.25">
      <c r="A93" t="s">
        <v>166</v>
      </c>
      <c r="B93">
        <v>2</v>
      </c>
      <c r="C93">
        <v>0</v>
      </c>
    </row>
    <row r="94" spans="1:3" x14ac:dyDescent="0.25">
      <c r="A94" t="s">
        <v>297</v>
      </c>
      <c r="B94">
        <v>4</v>
      </c>
      <c r="C94">
        <v>0</v>
      </c>
    </row>
    <row r="95" spans="1:3" x14ac:dyDescent="0.25">
      <c r="A95" t="s">
        <v>396</v>
      </c>
      <c r="B95">
        <v>1</v>
      </c>
      <c r="C95" t="e">
        <v>#N/A</v>
      </c>
    </row>
    <row r="96" spans="1:3" x14ac:dyDescent="0.25">
      <c r="A96" t="s">
        <v>397</v>
      </c>
      <c r="B96">
        <v>2</v>
      </c>
      <c r="C96">
        <v>0</v>
      </c>
    </row>
    <row r="97" spans="1:3" x14ac:dyDescent="0.25">
      <c r="A97" t="s">
        <v>398</v>
      </c>
      <c r="B97">
        <v>1</v>
      </c>
      <c r="C97">
        <v>0</v>
      </c>
    </row>
    <row r="98" spans="1:3" x14ac:dyDescent="0.25">
      <c r="A98" t="s">
        <v>168</v>
      </c>
      <c r="B98">
        <v>1</v>
      </c>
      <c r="C98" t="s">
        <v>207</v>
      </c>
    </row>
    <row r="99" spans="1:3" x14ac:dyDescent="0.25">
      <c r="A99" t="s">
        <v>116</v>
      </c>
      <c r="B99">
        <v>3</v>
      </c>
      <c r="C99" t="s">
        <v>207</v>
      </c>
    </row>
    <row r="100" spans="1:3" x14ac:dyDescent="0.25">
      <c r="A100" t="s">
        <v>117</v>
      </c>
      <c r="B100">
        <v>1</v>
      </c>
      <c r="C100">
        <v>0</v>
      </c>
    </row>
    <row r="101" spans="1:3" x14ac:dyDescent="0.25">
      <c r="A101" t="s">
        <v>119</v>
      </c>
      <c r="B101">
        <v>1</v>
      </c>
      <c r="C101" t="s">
        <v>208</v>
      </c>
    </row>
    <row r="102" spans="1:3" x14ac:dyDescent="0.25">
      <c r="A102" t="s">
        <v>330</v>
      </c>
      <c r="B102">
        <v>1</v>
      </c>
      <c r="C102">
        <v>0</v>
      </c>
    </row>
    <row r="103" spans="1:3" x14ac:dyDescent="0.25">
      <c r="A103" t="s">
        <v>121</v>
      </c>
      <c r="B103">
        <v>2</v>
      </c>
      <c r="C1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B7C9E-9D81-4918-BBB2-6243D2B8904B}">
  <dimension ref="A1:H160"/>
  <sheetViews>
    <sheetView workbookViewId="0">
      <selection activeCell="C153" sqref="C153"/>
    </sheetView>
  </sheetViews>
  <sheetFormatPr defaultRowHeight="15" x14ac:dyDescent="0.25"/>
  <cols>
    <col min="1" max="1" width="17.7109375" bestFit="1" customWidth="1"/>
  </cols>
  <sheetData>
    <row r="1" spans="1:8" x14ac:dyDescent="0.25">
      <c r="A1" t="s">
        <v>18</v>
      </c>
      <c r="B1" t="s">
        <v>19</v>
      </c>
    </row>
    <row r="2" spans="1:8" x14ac:dyDescent="0.25">
      <c r="A2">
        <v>1</v>
      </c>
      <c r="B2">
        <v>8</v>
      </c>
    </row>
    <row r="3" spans="1:8" x14ac:dyDescent="0.25">
      <c r="A3">
        <v>104</v>
      </c>
      <c r="B3">
        <v>1</v>
      </c>
      <c r="C3" t="s">
        <v>207</v>
      </c>
      <c r="F3" t="s">
        <v>208</v>
      </c>
      <c r="G3">
        <f>SUMIF($C:$C,F3,$B:$B)</f>
        <v>34</v>
      </c>
      <c r="H3">
        <f>COUNTIF($C:$C,F3)</f>
        <v>9</v>
      </c>
    </row>
    <row r="4" spans="1:8" x14ac:dyDescent="0.25">
      <c r="A4">
        <v>18</v>
      </c>
      <c r="B4">
        <v>1</v>
      </c>
      <c r="C4" t="s">
        <v>207</v>
      </c>
      <c r="F4" t="s">
        <v>428</v>
      </c>
      <c r="G4">
        <f>SUMIF($C:$C,F4,$B:$B)</f>
        <v>4</v>
      </c>
      <c r="H4">
        <f>COUNTIF($C:$C,F4)</f>
        <v>1</v>
      </c>
    </row>
    <row r="5" spans="1:8" x14ac:dyDescent="0.25">
      <c r="A5">
        <v>2</v>
      </c>
      <c r="B5">
        <v>3</v>
      </c>
    </row>
    <row r="6" spans="1:8" x14ac:dyDescent="0.25">
      <c r="A6">
        <v>20</v>
      </c>
      <c r="B6">
        <v>1</v>
      </c>
      <c r="F6" t="s">
        <v>207</v>
      </c>
      <c r="G6">
        <f>SUMIF($C:$C,F6,$B:$B)</f>
        <v>89</v>
      </c>
      <c r="H6">
        <f>COUNTIF(C:C,F6)</f>
        <v>37</v>
      </c>
    </row>
    <row r="7" spans="1:8" x14ac:dyDescent="0.25">
      <c r="A7">
        <v>2014</v>
      </c>
      <c r="B7">
        <v>1</v>
      </c>
    </row>
    <row r="8" spans="1:8" x14ac:dyDescent="0.25">
      <c r="A8">
        <v>2015</v>
      </c>
      <c r="B8">
        <v>1</v>
      </c>
      <c r="C8" t="s">
        <v>207</v>
      </c>
    </row>
    <row r="9" spans="1:8" x14ac:dyDescent="0.25">
      <c r="A9">
        <v>2016</v>
      </c>
      <c r="B9">
        <v>1</v>
      </c>
      <c r="C9" t="s">
        <v>207</v>
      </c>
    </row>
    <row r="10" spans="1:8" x14ac:dyDescent="0.25">
      <c r="A10">
        <v>2017</v>
      </c>
      <c r="B10">
        <v>1</v>
      </c>
      <c r="C10" t="s">
        <v>207</v>
      </c>
    </row>
    <row r="11" spans="1:8" x14ac:dyDescent="0.25">
      <c r="A11">
        <v>2020</v>
      </c>
      <c r="B11">
        <v>1</v>
      </c>
      <c r="C11" t="s">
        <v>207</v>
      </c>
    </row>
    <row r="12" spans="1:8" x14ac:dyDescent="0.25">
      <c r="A12">
        <v>26</v>
      </c>
      <c r="B12">
        <v>1</v>
      </c>
      <c r="C12" t="s">
        <v>207</v>
      </c>
    </row>
    <row r="13" spans="1:8" x14ac:dyDescent="0.25">
      <c r="A13">
        <v>3</v>
      </c>
      <c r="B13">
        <v>2</v>
      </c>
    </row>
    <row r="14" spans="1:8" x14ac:dyDescent="0.25">
      <c r="A14">
        <v>4</v>
      </c>
      <c r="B14">
        <v>2</v>
      </c>
    </row>
    <row r="15" spans="1:8" x14ac:dyDescent="0.25">
      <c r="A15">
        <v>5</v>
      </c>
      <c r="B15">
        <v>2</v>
      </c>
    </row>
    <row r="16" spans="1:8" x14ac:dyDescent="0.25">
      <c r="A16">
        <v>52</v>
      </c>
      <c r="B16">
        <v>1</v>
      </c>
      <c r="C16" t="s">
        <v>207</v>
      </c>
    </row>
    <row r="17" spans="1:3" x14ac:dyDescent="0.25">
      <c r="A17" t="s">
        <v>20</v>
      </c>
      <c r="B17">
        <v>13</v>
      </c>
    </row>
    <row r="18" spans="1:3" x14ac:dyDescent="0.25">
      <c r="A18" t="s">
        <v>305</v>
      </c>
      <c r="B18">
        <v>1</v>
      </c>
    </row>
    <row r="19" spans="1:3" x14ac:dyDescent="0.25">
      <c r="A19" t="s">
        <v>169</v>
      </c>
      <c r="B19">
        <v>1</v>
      </c>
    </row>
    <row r="20" spans="1:3" x14ac:dyDescent="0.25">
      <c r="A20" t="s">
        <v>186</v>
      </c>
      <c r="B20">
        <v>2</v>
      </c>
    </row>
    <row r="21" spans="1:3" x14ac:dyDescent="0.25">
      <c r="A21" t="s">
        <v>223</v>
      </c>
      <c r="B21">
        <v>4</v>
      </c>
    </row>
    <row r="22" spans="1:3" x14ac:dyDescent="0.25">
      <c r="A22" t="s">
        <v>332</v>
      </c>
      <c r="B22">
        <v>1</v>
      </c>
    </row>
    <row r="23" spans="1:3" x14ac:dyDescent="0.25">
      <c r="A23" t="s">
        <v>187</v>
      </c>
      <c r="B23">
        <v>1</v>
      </c>
      <c r="C23" t="s">
        <v>207</v>
      </c>
    </row>
    <row r="24" spans="1:3" x14ac:dyDescent="0.25">
      <c r="A24" t="s">
        <v>333</v>
      </c>
      <c r="B24">
        <v>1</v>
      </c>
    </row>
    <row r="25" spans="1:3" x14ac:dyDescent="0.25">
      <c r="A25" t="s">
        <v>24</v>
      </c>
      <c r="B25">
        <v>4</v>
      </c>
    </row>
    <row r="26" spans="1:3" x14ac:dyDescent="0.25">
      <c r="A26" t="s">
        <v>25</v>
      </c>
      <c r="B26">
        <v>1</v>
      </c>
    </row>
    <row r="27" spans="1:3" x14ac:dyDescent="0.25">
      <c r="A27" t="s">
        <v>26</v>
      </c>
      <c r="B27">
        <v>8</v>
      </c>
      <c r="C27" t="s">
        <v>208</v>
      </c>
    </row>
    <row r="28" spans="1:3" x14ac:dyDescent="0.25">
      <c r="A28" t="s">
        <v>306</v>
      </c>
      <c r="B28">
        <v>1</v>
      </c>
      <c r="C28" t="s">
        <v>207</v>
      </c>
    </row>
    <row r="29" spans="1:3" x14ac:dyDescent="0.25">
      <c r="A29" t="s">
        <v>334</v>
      </c>
      <c r="B29">
        <v>1</v>
      </c>
    </row>
    <row r="30" spans="1:3" x14ac:dyDescent="0.25">
      <c r="A30" t="s">
        <v>27</v>
      </c>
      <c r="B30">
        <v>2</v>
      </c>
    </row>
    <row r="31" spans="1:3" x14ac:dyDescent="0.25">
      <c r="A31" t="s">
        <v>307</v>
      </c>
      <c r="B31">
        <v>1</v>
      </c>
    </row>
    <row r="32" spans="1:3" x14ac:dyDescent="0.25">
      <c r="A32" t="s">
        <v>29</v>
      </c>
      <c r="B32">
        <v>2</v>
      </c>
    </row>
    <row r="33" spans="1:3" x14ac:dyDescent="0.25">
      <c r="A33" t="s">
        <v>308</v>
      </c>
      <c r="B33">
        <v>1</v>
      </c>
    </row>
    <row r="34" spans="1:3" x14ac:dyDescent="0.25">
      <c r="A34" t="s">
        <v>30</v>
      </c>
      <c r="B34">
        <v>1</v>
      </c>
    </row>
    <row r="35" spans="1:3" x14ac:dyDescent="0.25">
      <c r="A35" t="s">
        <v>31</v>
      </c>
      <c r="B35">
        <v>1</v>
      </c>
    </row>
    <row r="36" spans="1:3" x14ac:dyDescent="0.25">
      <c r="A36" t="s">
        <v>128</v>
      </c>
      <c r="B36">
        <v>1</v>
      </c>
    </row>
    <row r="37" spans="1:3" x14ac:dyDescent="0.25">
      <c r="A37" t="s">
        <v>148</v>
      </c>
      <c r="B37">
        <v>2</v>
      </c>
    </row>
    <row r="38" spans="1:3" x14ac:dyDescent="0.25">
      <c r="A38" t="s">
        <v>129</v>
      </c>
      <c r="B38">
        <v>1</v>
      </c>
    </row>
    <row r="39" spans="1:3" x14ac:dyDescent="0.25">
      <c r="A39" t="s">
        <v>130</v>
      </c>
      <c r="B39">
        <v>3</v>
      </c>
    </row>
    <row r="40" spans="1:3" x14ac:dyDescent="0.25">
      <c r="A40" t="s">
        <v>210</v>
      </c>
      <c r="B40">
        <v>5</v>
      </c>
      <c r="C40" t="s">
        <v>208</v>
      </c>
    </row>
    <row r="41" spans="1:3" x14ac:dyDescent="0.25">
      <c r="A41" t="s">
        <v>33</v>
      </c>
      <c r="B41">
        <v>1</v>
      </c>
    </row>
    <row r="42" spans="1:3" x14ac:dyDescent="0.25">
      <c r="A42" t="s">
        <v>34</v>
      </c>
      <c r="B42">
        <v>3</v>
      </c>
    </row>
    <row r="43" spans="1:3" x14ac:dyDescent="0.25">
      <c r="A43" t="s">
        <v>226</v>
      </c>
      <c r="B43">
        <v>2</v>
      </c>
    </row>
    <row r="44" spans="1:3" x14ac:dyDescent="0.25">
      <c r="A44" t="s">
        <v>131</v>
      </c>
      <c r="B44">
        <v>1</v>
      </c>
    </row>
    <row r="45" spans="1:3" x14ac:dyDescent="0.25">
      <c r="A45" t="s">
        <v>335</v>
      </c>
      <c r="B45">
        <v>1</v>
      </c>
    </row>
    <row r="46" spans="1:3" x14ac:dyDescent="0.25">
      <c r="A46" t="s">
        <v>309</v>
      </c>
      <c r="B46">
        <v>1</v>
      </c>
    </row>
    <row r="47" spans="1:3" x14ac:dyDescent="0.25">
      <c r="A47" t="s">
        <v>336</v>
      </c>
      <c r="B47">
        <v>1</v>
      </c>
    </row>
    <row r="48" spans="1:3" x14ac:dyDescent="0.25">
      <c r="A48" t="s">
        <v>310</v>
      </c>
      <c r="B48">
        <v>1</v>
      </c>
      <c r="C48" t="s">
        <v>207</v>
      </c>
    </row>
    <row r="49" spans="1:3" x14ac:dyDescent="0.25">
      <c r="A49" t="s">
        <v>311</v>
      </c>
      <c r="B49">
        <v>1</v>
      </c>
    </row>
    <row r="50" spans="1:3" x14ac:dyDescent="0.25">
      <c r="A50" t="s">
        <v>132</v>
      </c>
      <c r="B50">
        <v>1</v>
      </c>
      <c r="C50" t="s">
        <v>207</v>
      </c>
    </row>
    <row r="51" spans="1:3" x14ac:dyDescent="0.25">
      <c r="A51" t="s">
        <v>312</v>
      </c>
      <c r="B51">
        <v>1</v>
      </c>
    </row>
    <row r="52" spans="1:3" x14ac:dyDescent="0.25">
      <c r="A52" t="s">
        <v>188</v>
      </c>
      <c r="B52">
        <v>2</v>
      </c>
      <c r="C52" t="s">
        <v>207</v>
      </c>
    </row>
    <row r="53" spans="1:3" x14ac:dyDescent="0.25">
      <c r="A53" t="s">
        <v>313</v>
      </c>
      <c r="B53">
        <v>1</v>
      </c>
    </row>
    <row r="54" spans="1:3" x14ac:dyDescent="0.25">
      <c r="A54" t="s">
        <v>314</v>
      </c>
      <c r="B54">
        <v>1</v>
      </c>
    </row>
    <row r="55" spans="1:3" x14ac:dyDescent="0.25">
      <c r="A55" t="s">
        <v>315</v>
      </c>
      <c r="B55">
        <v>1</v>
      </c>
    </row>
    <row r="56" spans="1:3" x14ac:dyDescent="0.25">
      <c r="A56" t="s">
        <v>316</v>
      </c>
      <c r="B56">
        <v>1</v>
      </c>
      <c r="C56" t="s">
        <v>207</v>
      </c>
    </row>
    <row r="57" spans="1:3" x14ac:dyDescent="0.25">
      <c r="A57" t="s">
        <v>43</v>
      </c>
      <c r="B57">
        <v>1</v>
      </c>
      <c r="C57" t="s">
        <v>207</v>
      </c>
    </row>
    <row r="58" spans="1:3" x14ac:dyDescent="0.25">
      <c r="A58" t="s">
        <v>337</v>
      </c>
      <c r="B58">
        <v>1</v>
      </c>
    </row>
    <row r="59" spans="1:3" x14ac:dyDescent="0.25">
      <c r="A59" t="s">
        <v>173</v>
      </c>
      <c r="B59">
        <v>2</v>
      </c>
      <c r="C59" t="s">
        <v>207</v>
      </c>
    </row>
    <row r="60" spans="1:3" x14ac:dyDescent="0.25">
      <c r="A60" t="s">
        <v>44</v>
      </c>
      <c r="B60">
        <v>1</v>
      </c>
    </row>
    <row r="61" spans="1:3" x14ac:dyDescent="0.25">
      <c r="A61" t="s">
        <v>45</v>
      </c>
      <c r="B61">
        <v>1</v>
      </c>
      <c r="C61" t="s">
        <v>207</v>
      </c>
    </row>
    <row r="62" spans="1:3" x14ac:dyDescent="0.25">
      <c r="A62" t="s">
        <v>338</v>
      </c>
      <c r="B62">
        <v>1</v>
      </c>
    </row>
    <row r="63" spans="1:3" x14ac:dyDescent="0.25">
      <c r="A63" t="s">
        <v>190</v>
      </c>
      <c r="B63">
        <v>1</v>
      </c>
      <c r="C63" t="s">
        <v>207</v>
      </c>
    </row>
    <row r="64" spans="1:3" x14ac:dyDescent="0.25">
      <c r="A64" t="s">
        <v>50</v>
      </c>
      <c r="B64">
        <v>2</v>
      </c>
    </row>
    <row r="65" spans="1:3" x14ac:dyDescent="0.25">
      <c r="A65" t="s">
        <v>339</v>
      </c>
      <c r="B65">
        <v>1</v>
      </c>
    </row>
    <row r="66" spans="1:3" x14ac:dyDescent="0.25">
      <c r="A66" t="s">
        <v>51</v>
      </c>
      <c r="B66">
        <v>2</v>
      </c>
      <c r="C66" t="s">
        <v>207</v>
      </c>
    </row>
    <row r="67" spans="1:3" x14ac:dyDescent="0.25">
      <c r="A67" t="s">
        <v>53</v>
      </c>
      <c r="B67">
        <v>2</v>
      </c>
    </row>
    <row r="68" spans="1:3" x14ac:dyDescent="0.25">
      <c r="A68" t="s">
        <v>54</v>
      </c>
      <c r="B68">
        <v>15</v>
      </c>
      <c r="C68" t="s">
        <v>207</v>
      </c>
    </row>
    <row r="69" spans="1:3" x14ac:dyDescent="0.25">
      <c r="A69" t="s">
        <v>55</v>
      </c>
      <c r="B69">
        <v>5</v>
      </c>
    </row>
    <row r="70" spans="1:3" x14ac:dyDescent="0.25">
      <c r="A70" t="s">
        <v>57</v>
      </c>
      <c r="B70">
        <v>1</v>
      </c>
    </row>
    <row r="71" spans="1:3" x14ac:dyDescent="0.25">
      <c r="A71" t="s">
        <v>317</v>
      </c>
      <c r="B71">
        <v>2</v>
      </c>
      <c r="C71" t="s">
        <v>207</v>
      </c>
    </row>
    <row r="72" spans="1:3" x14ac:dyDescent="0.25">
      <c r="A72" t="s">
        <v>135</v>
      </c>
      <c r="B72">
        <v>1</v>
      </c>
    </row>
    <row r="73" spans="1:3" x14ac:dyDescent="0.25">
      <c r="A73" t="s">
        <v>153</v>
      </c>
      <c r="B73">
        <v>2</v>
      </c>
    </row>
    <row r="74" spans="1:3" x14ac:dyDescent="0.25">
      <c r="A74" t="s">
        <v>191</v>
      </c>
      <c r="B74">
        <v>1</v>
      </c>
    </row>
    <row r="75" spans="1:3" x14ac:dyDescent="0.25">
      <c r="A75" t="s">
        <v>318</v>
      </c>
      <c r="B75">
        <v>1</v>
      </c>
      <c r="C75" t="s">
        <v>207</v>
      </c>
    </row>
    <row r="76" spans="1:3" x14ac:dyDescent="0.25">
      <c r="A76" t="s">
        <v>319</v>
      </c>
      <c r="B76">
        <v>1</v>
      </c>
    </row>
    <row r="77" spans="1:3" x14ac:dyDescent="0.25">
      <c r="A77" t="s">
        <v>60</v>
      </c>
      <c r="B77">
        <v>2</v>
      </c>
      <c r="C77" t="s">
        <v>208</v>
      </c>
    </row>
    <row r="78" spans="1:3" x14ac:dyDescent="0.25">
      <c r="A78" t="s">
        <v>61</v>
      </c>
      <c r="B78">
        <v>3</v>
      </c>
      <c r="C78" t="s">
        <v>208</v>
      </c>
    </row>
    <row r="79" spans="1:3" x14ac:dyDescent="0.25">
      <c r="A79" t="s">
        <v>193</v>
      </c>
      <c r="B79">
        <v>2</v>
      </c>
      <c r="C79" t="s">
        <v>208</v>
      </c>
    </row>
    <row r="80" spans="1:3" x14ac:dyDescent="0.25">
      <c r="A80" t="s">
        <v>340</v>
      </c>
      <c r="B80">
        <v>1</v>
      </c>
    </row>
    <row r="81" spans="1:3" x14ac:dyDescent="0.25">
      <c r="A81" t="s">
        <v>341</v>
      </c>
      <c r="B81">
        <v>1</v>
      </c>
    </row>
    <row r="82" spans="1:3" x14ac:dyDescent="0.25">
      <c r="A82" t="s">
        <v>63</v>
      </c>
      <c r="B82">
        <v>3</v>
      </c>
    </row>
    <row r="83" spans="1:3" x14ac:dyDescent="0.25">
      <c r="A83" t="s">
        <v>64</v>
      </c>
      <c r="B83">
        <v>1</v>
      </c>
    </row>
    <row r="84" spans="1:3" x14ac:dyDescent="0.25">
      <c r="A84" t="s">
        <v>219</v>
      </c>
      <c r="B84">
        <v>5</v>
      </c>
    </row>
    <row r="85" spans="1:3" x14ac:dyDescent="0.25">
      <c r="A85" t="s">
        <v>320</v>
      </c>
      <c r="B85">
        <v>1</v>
      </c>
    </row>
    <row r="86" spans="1:3" x14ac:dyDescent="0.25">
      <c r="A86" t="s">
        <v>137</v>
      </c>
      <c r="B86">
        <v>1</v>
      </c>
    </row>
    <row r="87" spans="1:3" x14ac:dyDescent="0.25">
      <c r="A87" t="s">
        <v>260</v>
      </c>
      <c r="B87">
        <v>1</v>
      </c>
    </row>
    <row r="88" spans="1:3" x14ac:dyDescent="0.25">
      <c r="A88" t="s">
        <v>194</v>
      </c>
      <c r="B88">
        <v>1</v>
      </c>
    </row>
    <row r="89" spans="1:3" x14ac:dyDescent="0.25">
      <c r="A89" t="s">
        <v>321</v>
      </c>
      <c r="B89">
        <v>1</v>
      </c>
    </row>
    <row r="90" spans="1:3" x14ac:dyDescent="0.25">
      <c r="A90" t="s">
        <v>322</v>
      </c>
      <c r="B90">
        <v>1</v>
      </c>
    </row>
    <row r="91" spans="1:3" x14ac:dyDescent="0.25">
      <c r="A91" t="s">
        <v>195</v>
      </c>
      <c r="B91">
        <v>1</v>
      </c>
    </row>
    <row r="92" spans="1:3" x14ac:dyDescent="0.25">
      <c r="A92" t="s">
        <v>155</v>
      </c>
      <c r="B92">
        <v>2</v>
      </c>
      <c r="C92" t="s">
        <v>207</v>
      </c>
    </row>
    <row r="93" spans="1:3" x14ac:dyDescent="0.25">
      <c r="A93" t="s">
        <v>71</v>
      </c>
      <c r="B93">
        <v>1</v>
      </c>
    </row>
    <row r="94" spans="1:3" x14ac:dyDescent="0.25">
      <c r="A94" t="s">
        <v>342</v>
      </c>
      <c r="B94">
        <v>1</v>
      </c>
    </row>
    <row r="95" spans="1:3" x14ac:dyDescent="0.25">
      <c r="A95" t="s">
        <v>139</v>
      </c>
      <c r="B95">
        <v>1</v>
      </c>
    </row>
    <row r="96" spans="1:3" x14ac:dyDescent="0.25">
      <c r="A96" t="s">
        <v>323</v>
      </c>
      <c r="B96">
        <v>1</v>
      </c>
    </row>
    <row r="97" spans="1:3" x14ac:dyDescent="0.25">
      <c r="A97" t="s">
        <v>343</v>
      </c>
      <c r="B97">
        <v>1</v>
      </c>
    </row>
    <row r="98" spans="1:3" x14ac:dyDescent="0.25">
      <c r="A98" t="s">
        <v>72</v>
      </c>
      <c r="B98">
        <v>5</v>
      </c>
      <c r="C98" t="s">
        <v>208</v>
      </c>
    </row>
    <row r="99" spans="1:3" x14ac:dyDescent="0.25">
      <c r="A99" t="s">
        <v>73</v>
      </c>
      <c r="B99">
        <v>1</v>
      </c>
    </row>
    <row r="100" spans="1:3" x14ac:dyDescent="0.25">
      <c r="A100" t="s">
        <v>76</v>
      </c>
      <c r="B100">
        <v>20</v>
      </c>
    </row>
    <row r="101" spans="1:3" x14ac:dyDescent="0.25">
      <c r="A101" t="s">
        <v>77</v>
      </c>
      <c r="B101">
        <v>1</v>
      </c>
    </row>
    <row r="102" spans="1:3" x14ac:dyDescent="0.25">
      <c r="A102" t="s">
        <v>157</v>
      </c>
      <c r="B102">
        <v>1</v>
      </c>
    </row>
    <row r="103" spans="1:3" x14ac:dyDescent="0.25">
      <c r="A103" t="s">
        <v>80</v>
      </c>
      <c r="B103">
        <v>5</v>
      </c>
      <c r="C103" t="s">
        <v>208</v>
      </c>
    </row>
    <row r="104" spans="1:3" x14ac:dyDescent="0.25">
      <c r="A104" t="s">
        <v>81</v>
      </c>
      <c r="B104">
        <v>1</v>
      </c>
    </row>
    <row r="105" spans="1:3" x14ac:dyDescent="0.25">
      <c r="A105" t="s">
        <v>83</v>
      </c>
      <c r="B105">
        <v>2</v>
      </c>
      <c r="C105" t="s">
        <v>207</v>
      </c>
    </row>
    <row r="106" spans="1:3" x14ac:dyDescent="0.25">
      <c r="A106" t="s">
        <v>158</v>
      </c>
      <c r="B106">
        <v>1</v>
      </c>
    </row>
    <row r="107" spans="1:3" x14ac:dyDescent="0.25">
      <c r="A107" t="s">
        <v>85</v>
      </c>
      <c r="B107">
        <v>4</v>
      </c>
    </row>
    <row r="108" spans="1:3" x14ac:dyDescent="0.25">
      <c r="A108" t="s">
        <v>159</v>
      </c>
      <c r="B108">
        <v>8</v>
      </c>
      <c r="C108" t="s">
        <v>207</v>
      </c>
    </row>
    <row r="109" spans="1:3" x14ac:dyDescent="0.25">
      <c r="A109" t="s">
        <v>215</v>
      </c>
      <c r="B109">
        <v>1</v>
      </c>
    </row>
    <row r="110" spans="1:3" x14ac:dyDescent="0.25">
      <c r="A110" t="s">
        <v>197</v>
      </c>
      <c r="B110">
        <v>2</v>
      </c>
    </row>
    <row r="111" spans="1:3" x14ac:dyDescent="0.25">
      <c r="A111" t="s">
        <v>324</v>
      </c>
      <c r="B111">
        <v>4</v>
      </c>
      <c r="C111" t="s">
        <v>207</v>
      </c>
    </row>
    <row r="112" spans="1:3" x14ac:dyDescent="0.25">
      <c r="A112" t="s">
        <v>88</v>
      </c>
      <c r="B112">
        <v>5</v>
      </c>
      <c r="C112" t="s">
        <v>207</v>
      </c>
    </row>
    <row r="113" spans="1:3" x14ac:dyDescent="0.25">
      <c r="A113" t="s">
        <v>89</v>
      </c>
      <c r="B113">
        <v>3</v>
      </c>
    </row>
    <row r="114" spans="1:3" x14ac:dyDescent="0.25">
      <c r="A114" t="s">
        <v>325</v>
      </c>
      <c r="B114">
        <v>1</v>
      </c>
    </row>
    <row r="115" spans="1:3" x14ac:dyDescent="0.25">
      <c r="A115" t="s">
        <v>344</v>
      </c>
      <c r="B115">
        <v>1</v>
      </c>
      <c r="C115" t="s">
        <v>207</v>
      </c>
    </row>
    <row r="116" spans="1:3" x14ac:dyDescent="0.25">
      <c r="A116" t="s">
        <v>200</v>
      </c>
      <c r="B116">
        <v>1</v>
      </c>
    </row>
    <row r="117" spans="1:3" x14ac:dyDescent="0.25">
      <c r="A117" t="s">
        <v>91</v>
      </c>
      <c r="B117">
        <v>1</v>
      </c>
      <c r="C117" t="s">
        <v>207</v>
      </c>
    </row>
    <row r="118" spans="1:3" x14ac:dyDescent="0.25">
      <c r="A118" t="s">
        <v>201</v>
      </c>
      <c r="B118">
        <v>1</v>
      </c>
      <c r="C118" t="s">
        <v>207</v>
      </c>
    </row>
    <row r="119" spans="1:3" x14ac:dyDescent="0.25">
      <c r="A119" t="s">
        <v>326</v>
      </c>
      <c r="B119">
        <v>1</v>
      </c>
    </row>
    <row r="120" spans="1:3" x14ac:dyDescent="0.25">
      <c r="A120" t="s">
        <v>94</v>
      </c>
      <c r="B120">
        <v>2</v>
      </c>
      <c r="C120" t="s">
        <v>207</v>
      </c>
    </row>
    <row r="121" spans="1:3" x14ac:dyDescent="0.25">
      <c r="A121" t="s">
        <v>203</v>
      </c>
      <c r="B121">
        <v>14</v>
      </c>
      <c r="C121" t="s">
        <v>207</v>
      </c>
    </row>
    <row r="122" spans="1:3" x14ac:dyDescent="0.25">
      <c r="A122" t="s">
        <v>345</v>
      </c>
      <c r="B122">
        <v>1</v>
      </c>
    </row>
    <row r="123" spans="1:3" x14ac:dyDescent="0.25">
      <c r="A123" t="s">
        <v>282</v>
      </c>
      <c r="B123">
        <v>3</v>
      </c>
    </row>
    <row r="124" spans="1:3" x14ac:dyDescent="0.25">
      <c r="A124" t="s">
        <v>284</v>
      </c>
      <c r="B124">
        <v>3</v>
      </c>
      <c r="C124" t="s">
        <v>207</v>
      </c>
    </row>
    <row r="125" spans="1:3" x14ac:dyDescent="0.25">
      <c r="A125" t="s">
        <v>286</v>
      </c>
      <c r="B125">
        <v>4</v>
      </c>
      <c r="C125" t="s">
        <v>428</v>
      </c>
    </row>
    <row r="126" spans="1:3" x14ac:dyDescent="0.25">
      <c r="A126" t="s">
        <v>287</v>
      </c>
      <c r="B126">
        <v>1</v>
      </c>
    </row>
    <row r="127" spans="1:3" x14ac:dyDescent="0.25">
      <c r="A127" t="s">
        <v>346</v>
      </c>
      <c r="B127">
        <v>1</v>
      </c>
    </row>
    <row r="128" spans="1:3" x14ac:dyDescent="0.25">
      <c r="A128" t="s">
        <v>100</v>
      </c>
      <c r="B128">
        <v>2</v>
      </c>
      <c r="C128" t="s">
        <v>207</v>
      </c>
    </row>
    <row r="129" spans="1:3" x14ac:dyDescent="0.25">
      <c r="A129" t="s">
        <v>204</v>
      </c>
      <c r="B129">
        <v>1</v>
      </c>
      <c r="C129" t="s">
        <v>207</v>
      </c>
    </row>
    <row r="130" spans="1:3" x14ac:dyDescent="0.25">
      <c r="A130" t="s">
        <v>288</v>
      </c>
      <c r="B130">
        <v>1</v>
      </c>
      <c r="C130" t="s">
        <v>207</v>
      </c>
    </row>
    <row r="131" spans="1:3" x14ac:dyDescent="0.25">
      <c r="A131" t="s">
        <v>102</v>
      </c>
      <c r="B131">
        <v>1</v>
      </c>
    </row>
    <row r="132" spans="1:3" x14ac:dyDescent="0.25">
      <c r="A132" t="s">
        <v>347</v>
      </c>
      <c r="B132">
        <v>1</v>
      </c>
    </row>
    <row r="133" spans="1:3" x14ac:dyDescent="0.25">
      <c r="A133" t="s">
        <v>327</v>
      </c>
      <c r="B133">
        <v>1</v>
      </c>
    </row>
    <row r="134" spans="1:3" x14ac:dyDescent="0.25">
      <c r="A134" t="s">
        <v>181</v>
      </c>
      <c r="B134">
        <v>1</v>
      </c>
    </row>
    <row r="135" spans="1:3" x14ac:dyDescent="0.25">
      <c r="A135" t="s">
        <v>328</v>
      </c>
      <c r="B135">
        <v>2</v>
      </c>
    </row>
    <row r="136" spans="1:3" x14ac:dyDescent="0.25">
      <c r="A136" t="s">
        <v>105</v>
      </c>
      <c r="B136">
        <v>1</v>
      </c>
    </row>
    <row r="137" spans="1:3" x14ac:dyDescent="0.25">
      <c r="A137" t="s">
        <v>106</v>
      </c>
      <c r="B137">
        <v>5</v>
      </c>
    </row>
    <row r="138" spans="1:3" x14ac:dyDescent="0.25">
      <c r="A138" t="s">
        <v>107</v>
      </c>
      <c r="B138">
        <v>4</v>
      </c>
    </row>
    <row r="139" spans="1:3" x14ac:dyDescent="0.25">
      <c r="A139" t="s">
        <v>108</v>
      </c>
      <c r="B139">
        <v>19</v>
      </c>
    </row>
    <row r="140" spans="1:3" x14ac:dyDescent="0.25">
      <c r="A140" t="s">
        <v>109</v>
      </c>
      <c r="B140">
        <v>1</v>
      </c>
    </row>
    <row r="141" spans="1:3" x14ac:dyDescent="0.25">
      <c r="A141" t="s">
        <v>110</v>
      </c>
      <c r="B141">
        <v>3</v>
      </c>
    </row>
    <row r="142" spans="1:3" x14ac:dyDescent="0.25">
      <c r="A142" t="s">
        <v>165</v>
      </c>
      <c r="B142">
        <v>5</v>
      </c>
    </row>
    <row r="143" spans="1:3" x14ac:dyDescent="0.25">
      <c r="A143" t="s">
        <v>112</v>
      </c>
      <c r="B143">
        <v>1</v>
      </c>
    </row>
    <row r="144" spans="1:3" x14ac:dyDescent="0.25">
      <c r="A144" t="s">
        <v>113</v>
      </c>
      <c r="B144">
        <v>10</v>
      </c>
    </row>
    <row r="145" spans="1:3" x14ac:dyDescent="0.25">
      <c r="A145" t="s">
        <v>145</v>
      </c>
      <c r="B145">
        <v>4</v>
      </c>
    </row>
    <row r="146" spans="1:3" x14ac:dyDescent="0.25">
      <c r="A146" t="s">
        <v>297</v>
      </c>
      <c r="B146">
        <v>1</v>
      </c>
    </row>
    <row r="147" spans="1:3" x14ac:dyDescent="0.25">
      <c r="A147" t="s">
        <v>205</v>
      </c>
      <c r="B147">
        <v>1</v>
      </c>
    </row>
    <row r="148" spans="1:3" x14ac:dyDescent="0.25">
      <c r="A148" t="s">
        <v>212</v>
      </c>
      <c r="B148">
        <v>3</v>
      </c>
      <c r="C148" t="s">
        <v>208</v>
      </c>
    </row>
    <row r="149" spans="1:3" x14ac:dyDescent="0.25">
      <c r="A149" t="s">
        <v>167</v>
      </c>
      <c r="B149">
        <v>1</v>
      </c>
    </row>
    <row r="150" spans="1:3" x14ac:dyDescent="0.25">
      <c r="A150" t="s">
        <v>329</v>
      </c>
      <c r="B150">
        <v>1</v>
      </c>
    </row>
    <row r="151" spans="1:3" x14ac:dyDescent="0.25">
      <c r="A151" t="s">
        <v>184</v>
      </c>
      <c r="B151">
        <v>2</v>
      </c>
    </row>
    <row r="152" spans="1:3" x14ac:dyDescent="0.25">
      <c r="A152" t="s">
        <v>348</v>
      </c>
      <c r="B152">
        <v>1</v>
      </c>
    </row>
    <row r="153" spans="1:3" x14ac:dyDescent="0.25">
      <c r="A153" t="s">
        <v>116</v>
      </c>
      <c r="B153">
        <v>2</v>
      </c>
      <c r="C153" t="s">
        <v>207</v>
      </c>
    </row>
    <row r="154" spans="1:3" x14ac:dyDescent="0.25">
      <c r="A154" t="s">
        <v>118</v>
      </c>
      <c r="B154">
        <v>1</v>
      </c>
    </row>
    <row r="155" spans="1:3" x14ac:dyDescent="0.25">
      <c r="A155" t="s">
        <v>330</v>
      </c>
      <c r="B155">
        <v>2</v>
      </c>
    </row>
    <row r="156" spans="1:3" x14ac:dyDescent="0.25">
      <c r="A156" t="s">
        <v>331</v>
      </c>
      <c r="B156">
        <v>4</v>
      </c>
    </row>
    <row r="157" spans="1:3" x14ac:dyDescent="0.25">
      <c r="A157" t="s">
        <v>349</v>
      </c>
      <c r="B157">
        <v>1</v>
      </c>
    </row>
    <row r="158" spans="1:3" x14ac:dyDescent="0.25">
      <c r="A158" t="s">
        <v>121</v>
      </c>
      <c r="B158">
        <v>2</v>
      </c>
    </row>
    <row r="159" spans="1:3" x14ac:dyDescent="0.25">
      <c r="A159" t="s">
        <v>122</v>
      </c>
      <c r="B159">
        <v>1</v>
      </c>
      <c r="C159" t="s">
        <v>208</v>
      </c>
    </row>
    <row r="160" spans="1:3" x14ac:dyDescent="0.25">
      <c r="A160" t="s">
        <v>147</v>
      </c>
      <c r="B160">
        <v>4</v>
      </c>
    </row>
  </sheetData>
  <autoFilter ref="A1:C160" xr:uid="{CC1B7C9E-9D81-4918-BBB2-6243D2B8904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E323-C30B-452D-8A07-715B4A3133EE}">
  <dimension ref="A1:H95"/>
  <sheetViews>
    <sheetView workbookViewId="0">
      <selection activeCell="F4" sqref="F4:H4"/>
    </sheetView>
  </sheetViews>
  <sheetFormatPr defaultRowHeight="15" x14ac:dyDescent="0.25"/>
  <cols>
    <col min="4" max="4" width="8.5703125" bestFit="1" customWidth="1"/>
  </cols>
  <sheetData>
    <row r="1" spans="1:8" x14ac:dyDescent="0.25">
      <c r="A1" t="s">
        <v>18</v>
      </c>
      <c r="B1" t="s">
        <v>19</v>
      </c>
    </row>
    <row r="2" spans="1:8" x14ac:dyDescent="0.25">
      <c r="A2" t="s">
        <v>222</v>
      </c>
      <c r="B2">
        <v>1</v>
      </c>
    </row>
    <row r="3" spans="1:8" x14ac:dyDescent="0.25">
      <c r="A3">
        <v>1</v>
      </c>
      <c r="B3">
        <v>3</v>
      </c>
      <c r="F3" t="s">
        <v>208</v>
      </c>
      <c r="G3">
        <f>SUMIF($C:$C,F3,$B:$B)</f>
        <v>64</v>
      </c>
      <c r="H3">
        <f>COUNTIF($C:$C,F3)</f>
        <v>15</v>
      </c>
    </row>
    <row r="4" spans="1:8" x14ac:dyDescent="0.25">
      <c r="A4">
        <v>104</v>
      </c>
      <c r="B4">
        <v>1</v>
      </c>
      <c r="C4" t="s">
        <v>207</v>
      </c>
      <c r="F4" t="s">
        <v>428</v>
      </c>
      <c r="G4">
        <f>SUMIF($C:$C,F4,$B:$B)</f>
        <v>5</v>
      </c>
      <c r="H4">
        <f>COUNTIF($C:$C,F4)</f>
        <v>2</v>
      </c>
    </row>
    <row r="5" spans="1:8" x14ac:dyDescent="0.25">
      <c r="A5">
        <v>15</v>
      </c>
      <c r="B5">
        <v>4</v>
      </c>
      <c r="C5" t="s">
        <v>207</v>
      </c>
    </row>
    <row r="6" spans="1:8" x14ac:dyDescent="0.25">
      <c r="A6">
        <v>161101</v>
      </c>
      <c r="B6">
        <v>1</v>
      </c>
      <c r="F6" t="s">
        <v>207</v>
      </c>
      <c r="G6">
        <f>SUMIF($C:$C,F6,$B:$B)</f>
        <v>153</v>
      </c>
      <c r="H6">
        <f>COUNTIF(C:C,F6)</f>
        <v>38</v>
      </c>
    </row>
    <row r="7" spans="1:8" x14ac:dyDescent="0.25">
      <c r="A7">
        <v>2016</v>
      </c>
      <c r="B7">
        <v>1</v>
      </c>
      <c r="C7" t="s">
        <v>207</v>
      </c>
    </row>
    <row r="8" spans="1:8" x14ac:dyDescent="0.25">
      <c r="A8">
        <v>2018</v>
      </c>
      <c r="B8">
        <v>1</v>
      </c>
      <c r="C8" t="s">
        <v>207</v>
      </c>
    </row>
    <row r="9" spans="1:8" x14ac:dyDescent="0.25">
      <c r="A9">
        <v>2023</v>
      </c>
      <c r="B9">
        <v>1</v>
      </c>
      <c r="C9" t="s">
        <v>207</v>
      </c>
    </row>
    <row r="10" spans="1:8" x14ac:dyDescent="0.25">
      <c r="A10">
        <v>30</v>
      </c>
      <c r="B10">
        <v>1</v>
      </c>
      <c r="C10" t="s">
        <v>207</v>
      </c>
    </row>
    <row r="11" spans="1:8" x14ac:dyDescent="0.25">
      <c r="A11">
        <v>52</v>
      </c>
      <c r="B11">
        <v>1</v>
      </c>
      <c r="C11" t="s">
        <v>207</v>
      </c>
    </row>
    <row r="12" spans="1:8" x14ac:dyDescent="0.25">
      <c r="A12" t="s">
        <v>20</v>
      </c>
      <c r="B12">
        <v>3</v>
      </c>
    </row>
    <row r="13" spans="1:8" x14ac:dyDescent="0.25">
      <c r="A13" t="s">
        <v>169</v>
      </c>
      <c r="B13">
        <v>3</v>
      </c>
    </row>
    <row r="14" spans="1:8" x14ac:dyDescent="0.25">
      <c r="A14" t="s">
        <v>23</v>
      </c>
      <c r="B14">
        <v>3</v>
      </c>
      <c r="C14" t="s">
        <v>208</v>
      </c>
    </row>
    <row r="15" spans="1:8" x14ac:dyDescent="0.25">
      <c r="A15" t="s">
        <v>25</v>
      </c>
      <c r="B15">
        <v>6</v>
      </c>
    </row>
    <row r="16" spans="1:8" x14ac:dyDescent="0.25">
      <c r="A16" t="s">
        <v>350</v>
      </c>
      <c r="B16">
        <v>7</v>
      </c>
      <c r="C16" t="s">
        <v>207</v>
      </c>
    </row>
    <row r="17" spans="1:3" x14ac:dyDescent="0.25">
      <c r="A17" t="s">
        <v>26</v>
      </c>
      <c r="B17">
        <v>8</v>
      </c>
      <c r="C17" t="s">
        <v>208</v>
      </c>
    </row>
    <row r="18" spans="1:3" x14ac:dyDescent="0.25">
      <c r="A18" t="s">
        <v>351</v>
      </c>
      <c r="B18">
        <v>3</v>
      </c>
    </row>
    <row r="19" spans="1:3" x14ac:dyDescent="0.25">
      <c r="A19" t="s">
        <v>29</v>
      </c>
      <c r="B19">
        <v>6</v>
      </c>
    </row>
    <row r="20" spans="1:3" x14ac:dyDescent="0.25">
      <c r="A20" t="s">
        <v>30</v>
      </c>
      <c r="B20">
        <v>1</v>
      </c>
    </row>
    <row r="21" spans="1:3" x14ac:dyDescent="0.25">
      <c r="A21" t="s">
        <v>31</v>
      </c>
      <c r="B21">
        <v>5</v>
      </c>
    </row>
    <row r="22" spans="1:3" x14ac:dyDescent="0.25">
      <c r="A22" t="s">
        <v>127</v>
      </c>
      <c r="B22">
        <v>9</v>
      </c>
      <c r="C22" t="s">
        <v>207</v>
      </c>
    </row>
    <row r="23" spans="1:3" x14ac:dyDescent="0.25">
      <c r="A23" t="s">
        <v>128</v>
      </c>
      <c r="B23">
        <v>3</v>
      </c>
      <c r="C23" t="s">
        <v>207</v>
      </c>
    </row>
    <row r="24" spans="1:3" x14ac:dyDescent="0.25">
      <c r="A24" t="s">
        <v>148</v>
      </c>
      <c r="B24">
        <v>1</v>
      </c>
    </row>
    <row r="25" spans="1:3" x14ac:dyDescent="0.25">
      <c r="A25" t="s">
        <v>34</v>
      </c>
      <c r="B25">
        <v>7</v>
      </c>
    </row>
    <row r="26" spans="1:3" x14ac:dyDescent="0.25">
      <c r="A26" t="s">
        <v>131</v>
      </c>
      <c r="B26">
        <v>3</v>
      </c>
      <c r="C26" t="s">
        <v>207</v>
      </c>
    </row>
    <row r="27" spans="1:3" x14ac:dyDescent="0.25">
      <c r="A27" t="s">
        <v>172</v>
      </c>
      <c r="B27">
        <v>2</v>
      </c>
    </row>
    <row r="28" spans="1:3" x14ac:dyDescent="0.25">
      <c r="A28" t="s">
        <v>36</v>
      </c>
      <c r="B28">
        <v>1</v>
      </c>
      <c r="C28" t="s">
        <v>207</v>
      </c>
    </row>
    <row r="29" spans="1:3" x14ac:dyDescent="0.25">
      <c r="A29" t="s">
        <v>132</v>
      </c>
      <c r="B29">
        <v>7</v>
      </c>
      <c r="C29" t="s">
        <v>207</v>
      </c>
    </row>
    <row r="30" spans="1:3" x14ac:dyDescent="0.25">
      <c r="A30" t="s">
        <v>352</v>
      </c>
      <c r="B30">
        <v>1</v>
      </c>
      <c r="C30" t="s">
        <v>207</v>
      </c>
    </row>
    <row r="31" spans="1:3" x14ac:dyDescent="0.25">
      <c r="A31" t="s">
        <v>39</v>
      </c>
      <c r="B31">
        <v>14</v>
      </c>
      <c r="C31" t="s">
        <v>207</v>
      </c>
    </row>
    <row r="32" spans="1:3" x14ac:dyDescent="0.25">
      <c r="A32" t="s">
        <v>353</v>
      </c>
      <c r="B32">
        <v>1</v>
      </c>
      <c r="C32" t="s">
        <v>208</v>
      </c>
    </row>
    <row r="33" spans="1:3" x14ac:dyDescent="0.25">
      <c r="A33" t="s">
        <v>316</v>
      </c>
      <c r="B33">
        <v>7</v>
      </c>
      <c r="C33" t="s">
        <v>207</v>
      </c>
    </row>
    <row r="34" spans="1:3" x14ac:dyDescent="0.25">
      <c r="A34" t="s">
        <v>354</v>
      </c>
      <c r="B34">
        <v>1</v>
      </c>
    </row>
    <row r="35" spans="1:3" x14ac:dyDescent="0.25">
      <c r="A35" t="s">
        <v>238</v>
      </c>
      <c r="B35">
        <v>5</v>
      </c>
      <c r="C35" t="s">
        <v>208</v>
      </c>
    </row>
    <row r="36" spans="1:3" x14ac:dyDescent="0.25">
      <c r="A36" t="s">
        <v>174</v>
      </c>
      <c r="B36">
        <v>12</v>
      </c>
      <c r="C36" t="s">
        <v>207</v>
      </c>
    </row>
    <row r="37" spans="1:3" x14ac:dyDescent="0.25">
      <c r="A37" t="s">
        <v>244</v>
      </c>
      <c r="B37">
        <v>3</v>
      </c>
    </row>
    <row r="38" spans="1:3" x14ac:dyDescent="0.25">
      <c r="A38" t="s">
        <v>150</v>
      </c>
      <c r="B38">
        <v>10</v>
      </c>
      <c r="C38" t="s">
        <v>207</v>
      </c>
    </row>
    <row r="39" spans="1:3" x14ac:dyDescent="0.25">
      <c r="A39" t="s">
        <v>51</v>
      </c>
      <c r="B39">
        <v>20</v>
      </c>
      <c r="C39" t="s">
        <v>207</v>
      </c>
    </row>
    <row r="40" spans="1:3" x14ac:dyDescent="0.25">
      <c r="A40" t="s">
        <v>175</v>
      </c>
      <c r="B40">
        <v>2</v>
      </c>
      <c r="C40" t="s">
        <v>207</v>
      </c>
    </row>
    <row r="41" spans="1:3" x14ac:dyDescent="0.25">
      <c r="A41" t="s">
        <v>176</v>
      </c>
      <c r="B41">
        <v>4</v>
      </c>
      <c r="C41" t="s">
        <v>207</v>
      </c>
    </row>
    <row r="42" spans="1:3" x14ac:dyDescent="0.25">
      <c r="A42" t="s">
        <v>134</v>
      </c>
      <c r="B42">
        <v>1</v>
      </c>
      <c r="C42" t="s">
        <v>207</v>
      </c>
    </row>
    <row r="43" spans="1:3" x14ac:dyDescent="0.25">
      <c r="A43" t="s">
        <v>55</v>
      </c>
      <c r="B43">
        <v>2</v>
      </c>
    </row>
    <row r="44" spans="1:3" x14ac:dyDescent="0.25">
      <c r="A44" t="s">
        <v>56</v>
      </c>
      <c r="B44">
        <v>1</v>
      </c>
      <c r="C44" t="s">
        <v>207</v>
      </c>
    </row>
    <row r="45" spans="1:3" x14ac:dyDescent="0.25">
      <c r="A45" t="s">
        <v>57</v>
      </c>
      <c r="B45">
        <v>3</v>
      </c>
    </row>
    <row r="46" spans="1:3" x14ac:dyDescent="0.25">
      <c r="A46" t="s">
        <v>317</v>
      </c>
      <c r="B46">
        <v>3</v>
      </c>
      <c r="C46" t="s">
        <v>207</v>
      </c>
    </row>
    <row r="47" spans="1:3" x14ac:dyDescent="0.25">
      <c r="A47" t="s">
        <v>152</v>
      </c>
      <c r="B47">
        <v>3</v>
      </c>
      <c r="C47" t="s">
        <v>207</v>
      </c>
    </row>
    <row r="48" spans="1:3" x14ac:dyDescent="0.25">
      <c r="A48" t="s">
        <v>58</v>
      </c>
      <c r="B48">
        <v>1</v>
      </c>
    </row>
    <row r="49" spans="1:3" x14ac:dyDescent="0.25">
      <c r="A49" t="s">
        <v>257</v>
      </c>
      <c r="B49">
        <v>1</v>
      </c>
      <c r="C49" t="s">
        <v>207</v>
      </c>
    </row>
    <row r="50" spans="1:3" x14ac:dyDescent="0.25">
      <c r="A50" t="s">
        <v>60</v>
      </c>
      <c r="B50">
        <v>3</v>
      </c>
      <c r="C50" t="s">
        <v>208</v>
      </c>
    </row>
    <row r="51" spans="1:3" x14ac:dyDescent="0.25">
      <c r="A51" t="s">
        <v>61</v>
      </c>
      <c r="B51">
        <v>1</v>
      </c>
      <c r="C51" t="s">
        <v>208</v>
      </c>
    </row>
    <row r="52" spans="1:3" x14ac:dyDescent="0.25">
      <c r="A52" t="s">
        <v>177</v>
      </c>
      <c r="B52">
        <v>2</v>
      </c>
      <c r="C52" t="s">
        <v>207</v>
      </c>
    </row>
    <row r="53" spans="1:3" x14ac:dyDescent="0.25">
      <c r="A53" t="s">
        <v>63</v>
      </c>
      <c r="B53">
        <v>4</v>
      </c>
    </row>
    <row r="54" spans="1:3" x14ac:dyDescent="0.25">
      <c r="A54" t="s">
        <v>218</v>
      </c>
      <c r="B54">
        <v>1</v>
      </c>
    </row>
    <row r="55" spans="1:3" x14ac:dyDescent="0.25">
      <c r="A55" t="s">
        <v>211</v>
      </c>
      <c r="B55">
        <v>3</v>
      </c>
    </row>
    <row r="56" spans="1:3" x14ac:dyDescent="0.25">
      <c r="A56" t="s">
        <v>259</v>
      </c>
      <c r="B56">
        <v>4</v>
      </c>
      <c r="C56" t="s">
        <v>208</v>
      </c>
    </row>
    <row r="57" spans="1:3" x14ac:dyDescent="0.25">
      <c r="A57" t="s">
        <v>137</v>
      </c>
      <c r="B57">
        <v>4</v>
      </c>
      <c r="C57" t="s">
        <v>208</v>
      </c>
    </row>
    <row r="58" spans="1:3" x14ac:dyDescent="0.25">
      <c r="A58" t="s">
        <v>260</v>
      </c>
      <c r="B58">
        <v>1</v>
      </c>
    </row>
    <row r="59" spans="1:3" x14ac:dyDescent="0.25">
      <c r="A59" t="s">
        <v>155</v>
      </c>
      <c r="B59">
        <v>7</v>
      </c>
      <c r="C59" t="s">
        <v>207</v>
      </c>
    </row>
    <row r="60" spans="1:3" x14ac:dyDescent="0.25">
      <c r="A60" t="s">
        <v>156</v>
      </c>
      <c r="B60">
        <v>3</v>
      </c>
      <c r="C60" t="s">
        <v>207</v>
      </c>
    </row>
    <row r="61" spans="1:3" x14ac:dyDescent="0.25">
      <c r="A61" t="s">
        <v>179</v>
      </c>
      <c r="B61">
        <v>3</v>
      </c>
    </row>
    <row r="62" spans="1:3" x14ac:dyDescent="0.25">
      <c r="A62" t="s">
        <v>139</v>
      </c>
      <c r="B62">
        <v>4</v>
      </c>
      <c r="C62" t="s">
        <v>207</v>
      </c>
    </row>
    <row r="63" spans="1:3" x14ac:dyDescent="0.25">
      <c r="A63" t="s">
        <v>72</v>
      </c>
      <c r="B63">
        <v>3</v>
      </c>
      <c r="C63" t="s">
        <v>208</v>
      </c>
    </row>
    <row r="64" spans="1:3" x14ac:dyDescent="0.25">
      <c r="A64" t="s">
        <v>355</v>
      </c>
      <c r="B64">
        <v>1</v>
      </c>
    </row>
    <row r="65" spans="1:3" x14ac:dyDescent="0.25">
      <c r="A65" t="s">
        <v>74</v>
      </c>
      <c r="B65">
        <v>6</v>
      </c>
      <c r="C65" t="s">
        <v>208</v>
      </c>
    </row>
    <row r="66" spans="1:3" x14ac:dyDescent="0.25">
      <c r="A66" t="s">
        <v>76</v>
      </c>
      <c r="B66">
        <v>6</v>
      </c>
    </row>
    <row r="67" spans="1:3" x14ac:dyDescent="0.25">
      <c r="A67" t="s">
        <v>77</v>
      </c>
      <c r="B67">
        <v>3</v>
      </c>
      <c r="C67" t="s">
        <v>208</v>
      </c>
    </row>
    <row r="68" spans="1:3" x14ac:dyDescent="0.25">
      <c r="A68" t="s">
        <v>78</v>
      </c>
      <c r="B68">
        <v>1</v>
      </c>
      <c r="C68" t="s">
        <v>207</v>
      </c>
    </row>
    <row r="69" spans="1:3" x14ac:dyDescent="0.25">
      <c r="A69" t="s">
        <v>80</v>
      </c>
      <c r="B69">
        <v>14</v>
      </c>
      <c r="C69" t="s">
        <v>208</v>
      </c>
    </row>
    <row r="70" spans="1:3" x14ac:dyDescent="0.25">
      <c r="A70" t="s">
        <v>356</v>
      </c>
      <c r="B70">
        <v>7</v>
      </c>
      <c r="C70" t="s">
        <v>207</v>
      </c>
    </row>
    <row r="71" spans="1:3" x14ac:dyDescent="0.25">
      <c r="A71" t="s">
        <v>85</v>
      </c>
      <c r="B71">
        <v>3</v>
      </c>
    </row>
    <row r="72" spans="1:3" x14ac:dyDescent="0.25">
      <c r="A72" t="s">
        <v>200</v>
      </c>
      <c r="B72">
        <v>1</v>
      </c>
    </row>
    <row r="73" spans="1:3" x14ac:dyDescent="0.25">
      <c r="A73" t="s">
        <v>275</v>
      </c>
      <c r="B73">
        <v>3</v>
      </c>
      <c r="C73" t="s">
        <v>207</v>
      </c>
    </row>
    <row r="74" spans="1:3" x14ac:dyDescent="0.25">
      <c r="A74" t="s">
        <v>91</v>
      </c>
      <c r="B74">
        <v>3</v>
      </c>
      <c r="C74" t="s">
        <v>207</v>
      </c>
    </row>
    <row r="75" spans="1:3" x14ac:dyDescent="0.25">
      <c r="A75" t="s">
        <v>94</v>
      </c>
      <c r="B75">
        <v>1</v>
      </c>
      <c r="C75" t="s">
        <v>428</v>
      </c>
    </row>
    <row r="76" spans="1:3" x14ac:dyDescent="0.25">
      <c r="A76" t="s">
        <v>357</v>
      </c>
      <c r="B76">
        <v>1</v>
      </c>
      <c r="C76" t="s">
        <v>207</v>
      </c>
    </row>
    <row r="77" spans="1:3" x14ac:dyDescent="0.25">
      <c r="A77" t="s">
        <v>220</v>
      </c>
      <c r="B77">
        <v>1</v>
      </c>
    </row>
    <row r="78" spans="1:3" x14ac:dyDescent="0.25">
      <c r="A78" t="s">
        <v>358</v>
      </c>
      <c r="B78">
        <v>1</v>
      </c>
    </row>
    <row r="79" spans="1:3" x14ac:dyDescent="0.25">
      <c r="A79" t="s">
        <v>286</v>
      </c>
      <c r="B79">
        <v>4</v>
      </c>
      <c r="C79" t="s">
        <v>428</v>
      </c>
    </row>
    <row r="80" spans="1:3" x14ac:dyDescent="0.25">
      <c r="A80" t="s">
        <v>359</v>
      </c>
      <c r="B80">
        <v>1</v>
      </c>
    </row>
    <row r="81" spans="1:3" x14ac:dyDescent="0.25">
      <c r="A81" t="s">
        <v>360</v>
      </c>
      <c r="B81">
        <v>1</v>
      </c>
    </row>
    <row r="82" spans="1:3" x14ac:dyDescent="0.25">
      <c r="A82" t="s">
        <v>105</v>
      </c>
      <c r="B82">
        <v>3</v>
      </c>
    </row>
    <row r="83" spans="1:3" x14ac:dyDescent="0.25">
      <c r="A83" t="s">
        <v>106</v>
      </c>
      <c r="B83">
        <v>7</v>
      </c>
      <c r="C83" t="s">
        <v>208</v>
      </c>
    </row>
    <row r="84" spans="1:3" x14ac:dyDescent="0.25">
      <c r="A84" t="s">
        <v>107</v>
      </c>
      <c r="B84">
        <v>7</v>
      </c>
    </row>
    <row r="85" spans="1:3" x14ac:dyDescent="0.25">
      <c r="A85" t="s">
        <v>108</v>
      </c>
      <c r="B85">
        <v>19</v>
      </c>
    </row>
    <row r="86" spans="1:3" x14ac:dyDescent="0.25">
      <c r="A86" t="s">
        <v>361</v>
      </c>
      <c r="B86">
        <v>1</v>
      </c>
      <c r="C86" t="s">
        <v>207</v>
      </c>
    </row>
    <row r="87" spans="1:3" x14ac:dyDescent="0.25">
      <c r="A87" t="s">
        <v>182</v>
      </c>
      <c r="B87">
        <v>1</v>
      </c>
      <c r="C87" t="s">
        <v>207</v>
      </c>
    </row>
    <row r="88" spans="1:3" x14ac:dyDescent="0.25">
      <c r="A88" t="s">
        <v>113</v>
      </c>
      <c r="B88">
        <v>3</v>
      </c>
    </row>
    <row r="89" spans="1:3" x14ac:dyDescent="0.25">
      <c r="A89" t="s">
        <v>145</v>
      </c>
      <c r="B89">
        <v>3</v>
      </c>
    </row>
    <row r="90" spans="1:3" x14ac:dyDescent="0.25">
      <c r="A90" t="s">
        <v>362</v>
      </c>
      <c r="B90">
        <v>1</v>
      </c>
    </row>
    <row r="91" spans="1:3" x14ac:dyDescent="0.25">
      <c r="A91" t="s">
        <v>185</v>
      </c>
      <c r="B91">
        <v>1</v>
      </c>
      <c r="C91" t="s">
        <v>208</v>
      </c>
    </row>
    <row r="92" spans="1:3" x14ac:dyDescent="0.25">
      <c r="A92" t="s">
        <v>116</v>
      </c>
      <c r="B92">
        <v>1</v>
      </c>
      <c r="C92" t="s">
        <v>207</v>
      </c>
    </row>
    <row r="93" spans="1:3" x14ac:dyDescent="0.25">
      <c r="A93" t="s">
        <v>121</v>
      </c>
      <c r="B93">
        <v>3</v>
      </c>
    </row>
    <row r="94" spans="1:3" x14ac:dyDescent="0.25">
      <c r="A94" t="s">
        <v>122</v>
      </c>
      <c r="B94">
        <v>1</v>
      </c>
      <c r="C94" t="s">
        <v>208</v>
      </c>
    </row>
    <row r="95" spans="1:3" x14ac:dyDescent="0.25">
      <c r="A95" t="s">
        <v>147</v>
      </c>
      <c r="B95">
        <v>3</v>
      </c>
    </row>
  </sheetData>
  <autoFilter ref="A1:C95" xr:uid="{2F08E323-C30B-452D-8A07-715B4A3133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ca_actual_2</vt:lpstr>
      <vt:lpstr>ct_actual</vt:lpstr>
      <vt:lpstr>ma_actual_2</vt:lpstr>
      <vt:lpstr>vt_actual</vt:lpstr>
      <vt:lpstr>ri_actual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Anglou, Fiori</dc:creator>
  <cp:lastModifiedBy>Anglou, Fiori</cp:lastModifiedBy>
  <dcterms:created xsi:type="dcterms:W3CDTF">2024-04-16T17:55:50Z</dcterms:created>
  <dcterms:modified xsi:type="dcterms:W3CDTF">2024-05-07T23:59:42Z</dcterms:modified>
</cp:coreProperties>
</file>