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MyDrive\Software\digitizationpp\"/>
    </mc:Choice>
  </mc:AlternateContent>
  <xr:revisionPtr revIDLastSave="0" documentId="13_ncr:1_{8BAF5B59-BE43-47E3-A183-3003849BE3B6}" xr6:coauthVersionLast="47" xr6:coauthVersionMax="47" xr10:uidLastSave="{00000000-0000-0000-0000-000000000000}"/>
  <bookViews>
    <workbookView xWindow="-22046" yWindow="-103" windowWidth="22149" windowHeight="13200" activeTab="2" xr2:uid="{0784C881-1070-4A3D-99E8-C6F692CAE875}"/>
  </bookViews>
  <sheets>
    <sheet name="framing100mm" sheetId="1" r:id="rId1"/>
    <sheet name="Framing 230mm" sheetId="2" r:id="rId2"/>
    <sheet name="Framing-correc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" i="3" l="1"/>
  <c r="AA47" i="3" s="1"/>
  <c r="T47" i="3"/>
  <c r="Z47" i="3" s="1"/>
  <c r="S47" i="3"/>
  <c r="Y47" i="3" s="1"/>
  <c r="R47" i="3"/>
  <c r="X47" i="3" s="1"/>
  <c r="Q47" i="3"/>
  <c r="W47" i="3" s="1"/>
  <c r="P47" i="3"/>
  <c r="V47" i="3" s="1"/>
  <c r="U35" i="3"/>
  <c r="AA35" i="3" s="1"/>
  <c r="T35" i="3"/>
  <c r="Z35" i="3" s="1"/>
  <c r="S35" i="3"/>
  <c r="Y35" i="3" s="1"/>
  <c r="R35" i="3"/>
  <c r="X35" i="3" s="1"/>
  <c r="Q35" i="3"/>
  <c r="W35" i="3" s="1"/>
  <c r="P35" i="3"/>
  <c r="V35" i="3" s="1"/>
  <c r="U46" i="3"/>
  <c r="AA46" i="3" s="1"/>
  <c r="T46" i="3"/>
  <c r="Z46" i="3" s="1"/>
  <c r="S46" i="3"/>
  <c r="Y46" i="3" s="1"/>
  <c r="R46" i="3"/>
  <c r="X46" i="3" s="1"/>
  <c r="Q46" i="3"/>
  <c r="W46" i="3" s="1"/>
  <c r="P46" i="3"/>
  <c r="V46" i="3" s="1"/>
  <c r="U34" i="3"/>
  <c r="AA34" i="3" s="1"/>
  <c r="T34" i="3"/>
  <c r="Z34" i="3" s="1"/>
  <c r="S34" i="3"/>
  <c r="Y34" i="3" s="1"/>
  <c r="R34" i="3"/>
  <c r="X34" i="3" s="1"/>
  <c r="Q34" i="3"/>
  <c r="W34" i="3" s="1"/>
  <c r="P34" i="3"/>
  <c r="V34" i="3" s="1"/>
  <c r="P7" i="3"/>
  <c r="Q7" i="3"/>
  <c r="W7" i="3" s="1"/>
  <c r="AB7" i="3" s="1"/>
  <c r="R7" i="3"/>
  <c r="X7" i="3" s="1"/>
  <c r="S7" i="3"/>
  <c r="Y7" i="3" s="1"/>
  <c r="T7" i="3"/>
  <c r="Z7" i="3" s="1"/>
  <c r="U7" i="3"/>
  <c r="AA7" i="3" s="1"/>
  <c r="V7" i="3"/>
  <c r="U23" i="3"/>
  <c r="AA23" i="3" s="1"/>
  <c r="T23" i="3"/>
  <c r="Z23" i="3" s="1"/>
  <c r="S23" i="3"/>
  <c r="Y23" i="3" s="1"/>
  <c r="R23" i="3"/>
  <c r="X23" i="3" s="1"/>
  <c r="Q23" i="3"/>
  <c r="W23" i="3" s="1"/>
  <c r="P23" i="3"/>
  <c r="V23" i="3" s="1"/>
  <c r="U22" i="3"/>
  <c r="AA22" i="3" s="1"/>
  <c r="T22" i="3"/>
  <c r="Z22" i="3" s="1"/>
  <c r="S22" i="3"/>
  <c r="Y22" i="3" s="1"/>
  <c r="R22" i="3"/>
  <c r="X22" i="3" s="1"/>
  <c r="Q22" i="3"/>
  <c r="W22" i="3" s="1"/>
  <c r="P22" i="3"/>
  <c r="V22" i="3" s="1"/>
  <c r="U21" i="3"/>
  <c r="AA21" i="3" s="1"/>
  <c r="T21" i="3"/>
  <c r="Z21" i="3" s="1"/>
  <c r="S21" i="3"/>
  <c r="Y21" i="3" s="1"/>
  <c r="R21" i="3"/>
  <c r="X21" i="3" s="1"/>
  <c r="Q21" i="3"/>
  <c r="W21" i="3" s="1"/>
  <c r="P21" i="3"/>
  <c r="V21" i="3" s="1"/>
  <c r="U20" i="3"/>
  <c r="AA20" i="3" s="1"/>
  <c r="T20" i="3"/>
  <c r="Z20" i="3" s="1"/>
  <c r="S20" i="3"/>
  <c r="Y20" i="3" s="1"/>
  <c r="R20" i="3"/>
  <c r="X20" i="3" s="1"/>
  <c r="Q20" i="3"/>
  <c r="W20" i="3" s="1"/>
  <c r="P20" i="3"/>
  <c r="V20" i="3" s="1"/>
  <c r="U8" i="3"/>
  <c r="AA8" i="3" s="1"/>
  <c r="T8" i="3"/>
  <c r="Z8" i="3" s="1"/>
  <c r="S8" i="3"/>
  <c r="Y8" i="3" s="1"/>
  <c r="R8" i="3"/>
  <c r="X8" i="3" s="1"/>
  <c r="Q8" i="3"/>
  <c r="W8" i="3" s="1"/>
  <c r="P8" i="3"/>
  <c r="V8" i="3" s="1"/>
  <c r="U19" i="3"/>
  <c r="AA19" i="3" s="1"/>
  <c r="T19" i="3"/>
  <c r="Z19" i="3" s="1"/>
  <c r="S19" i="3"/>
  <c r="Y19" i="3" s="1"/>
  <c r="R19" i="3"/>
  <c r="X19" i="3" s="1"/>
  <c r="Q19" i="3"/>
  <c r="W19" i="3" s="1"/>
  <c r="P19" i="3"/>
  <c r="V19" i="3" s="1"/>
  <c r="P9" i="2"/>
  <c r="Q9" i="2"/>
  <c r="W9" i="2" s="1"/>
  <c r="R9" i="2"/>
  <c r="X9" i="2" s="1"/>
  <c r="S9" i="2"/>
  <c r="Y9" i="2" s="1"/>
  <c r="T9" i="2"/>
  <c r="Z9" i="2" s="1"/>
  <c r="U9" i="2"/>
  <c r="AA9" i="2" s="1"/>
  <c r="V9" i="2"/>
  <c r="AB9" i="2" s="1"/>
  <c r="P24" i="2"/>
  <c r="V24" i="2" s="1"/>
  <c r="Q24" i="2"/>
  <c r="R24" i="2"/>
  <c r="X24" i="2" s="1"/>
  <c r="S24" i="2"/>
  <c r="Y24" i="2" s="1"/>
  <c r="T24" i="2"/>
  <c r="U24" i="2"/>
  <c r="AA24" i="2" s="1"/>
  <c r="W24" i="2"/>
  <c r="Z24" i="2"/>
  <c r="P8" i="2"/>
  <c r="V8" i="2" s="1"/>
  <c r="Q8" i="2"/>
  <c r="W8" i="2" s="1"/>
  <c r="R8" i="2"/>
  <c r="X8" i="2" s="1"/>
  <c r="S8" i="2"/>
  <c r="Y8" i="2" s="1"/>
  <c r="T8" i="2"/>
  <c r="Z8" i="2" s="1"/>
  <c r="U8" i="2"/>
  <c r="AA8" i="2" s="1"/>
  <c r="U23" i="2"/>
  <c r="AA23" i="2" s="1"/>
  <c r="T23" i="2"/>
  <c r="Z23" i="2" s="1"/>
  <c r="S23" i="2"/>
  <c r="Y23" i="2" s="1"/>
  <c r="R23" i="2"/>
  <c r="X23" i="2" s="1"/>
  <c r="Q23" i="2"/>
  <c r="W23" i="2" s="1"/>
  <c r="P23" i="2"/>
  <c r="V23" i="2" s="1"/>
  <c r="U7" i="2"/>
  <c r="AA7" i="2" s="1"/>
  <c r="T7" i="2"/>
  <c r="Z7" i="2" s="1"/>
  <c r="Q7" i="2"/>
  <c r="W7" i="2" s="1"/>
  <c r="S7" i="2"/>
  <c r="Y7" i="2" s="1"/>
  <c r="R7" i="2"/>
  <c r="X7" i="2" s="1"/>
  <c r="P7" i="2"/>
  <c r="V7" i="2" s="1"/>
  <c r="L6" i="1"/>
  <c r="P6" i="1" s="1"/>
  <c r="M6" i="1"/>
  <c r="N6" i="1"/>
  <c r="O6" i="1"/>
  <c r="L7" i="1"/>
  <c r="M7" i="1"/>
  <c r="N7" i="1"/>
  <c r="R7" i="1" s="1"/>
  <c r="O7" i="1"/>
  <c r="S7" i="1" s="1"/>
  <c r="L8" i="1"/>
  <c r="M8" i="1"/>
  <c r="Q8" i="1" s="1"/>
  <c r="N8" i="1"/>
  <c r="R8" i="1" s="1"/>
  <c r="O8" i="1"/>
  <c r="L9" i="1"/>
  <c r="P9" i="1" s="1"/>
  <c r="M9" i="1"/>
  <c r="Q9" i="1" s="1"/>
  <c r="N9" i="1"/>
  <c r="R9" i="1" s="1"/>
  <c r="O9" i="1"/>
  <c r="S9" i="1" s="1"/>
  <c r="L10" i="1"/>
  <c r="P10" i="1" s="1"/>
  <c r="M10" i="1"/>
  <c r="N10" i="1"/>
  <c r="O10" i="1"/>
  <c r="M5" i="1"/>
  <c r="N5" i="1"/>
  <c r="R5" i="1" s="1"/>
  <c r="O5" i="1"/>
  <c r="S5" i="1" s="1"/>
  <c r="L19" i="1"/>
  <c r="P19" i="1" s="1"/>
  <c r="M19" i="1"/>
  <c r="Q19" i="1" s="1"/>
  <c r="N19" i="1"/>
  <c r="R19" i="1" s="1"/>
  <c r="O19" i="1"/>
  <c r="S19" i="1" s="1"/>
  <c r="O18" i="1"/>
  <c r="S18" i="1" s="1"/>
  <c r="N18" i="1"/>
  <c r="R18" i="1" s="1"/>
  <c r="M18" i="1"/>
  <c r="Q18" i="1" s="1"/>
  <c r="L18" i="1"/>
  <c r="P18" i="1" s="1"/>
  <c r="S8" i="1"/>
  <c r="S10" i="1"/>
  <c r="S6" i="1"/>
  <c r="R10" i="1"/>
  <c r="R6" i="1"/>
  <c r="Q10" i="1"/>
  <c r="Q6" i="1"/>
  <c r="Q5" i="1"/>
  <c r="Q7" i="1"/>
  <c r="P8" i="1"/>
  <c r="L5" i="1"/>
  <c r="P5" i="1" s="1"/>
  <c r="P7" i="1"/>
  <c r="AB35" i="3" l="1"/>
  <c r="AB47" i="3"/>
  <c r="AB34" i="3"/>
  <c r="AB46" i="3"/>
  <c r="AB23" i="3"/>
  <c r="AB22" i="3"/>
  <c r="AB21" i="3"/>
  <c r="AB20" i="3"/>
  <c r="AB8" i="3"/>
  <c r="AB19" i="3"/>
  <c r="AB24" i="2"/>
  <c r="AB8" i="2"/>
  <c r="AB7" i="2"/>
  <c r="AB23" i="2"/>
  <c r="T19" i="1"/>
  <c r="T6" i="1"/>
  <c r="T5" i="1"/>
  <c r="T10" i="1"/>
  <c r="T9" i="1"/>
  <c r="T8" i="1"/>
  <c r="T7" i="1"/>
  <c r="T18" i="1"/>
</calcChain>
</file>

<file path=xl/sharedStrings.xml><?xml version="1.0" encoding="utf-8"?>
<sst xmlns="http://schemas.openxmlformats.org/spreadsheetml/2006/main" count="298" uniqueCount="42">
  <si>
    <t>Parameters</t>
  </si>
  <si>
    <t>STANDARD</t>
  </si>
  <si>
    <t>2xsiogma0T</t>
  </si>
  <si>
    <t>DIGI</t>
  </si>
  <si>
    <t>DATA</t>
  </si>
  <si>
    <t>sc_integral</t>
  </si>
  <si>
    <t>sc_length</t>
  </si>
  <si>
    <t>sc_width</t>
  </si>
  <si>
    <t>sigma sc_integral</t>
  </si>
  <si>
    <t>2xsigma0T 2xbeta</t>
  </si>
  <si>
    <t>109Cd</t>
  </si>
  <si>
    <t>2xsigma0T 5xbeta</t>
  </si>
  <si>
    <t>2xsigma0T 5xbeta A1.31</t>
  </si>
  <si>
    <t>2xsigma0T 0.81A</t>
  </si>
  <si>
    <t>Residual</t>
  </si>
  <si>
    <t>Score (should be newrest to 0)</t>
  </si>
  <si>
    <t>SCORE</t>
  </si>
  <si>
    <t>55Fe</t>
  </si>
  <si>
    <t>Diam DATA:</t>
  </si>
  <si>
    <t>Diam DIGI:</t>
  </si>
  <si>
    <t>After Directionality</t>
  </si>
  <si>
    <t>framing DIGI:</t>
  </si>
  <si>
    <t>Exp framing data:</t>
  </si>
  <si>
    <t>to be redone</t>
  </si>
  <si>
    <t>Framing 230mm</t>
  </si>
  <si>
    <t>sc_rms</t>
  </si>
  <si>
    <t>sc_nhits</t>
  </si>
  <si>
    <t>Score (should be nearest to 0)</t>
  </si>
  <si>
    <t>VGEM 420--&gt;440</t>
  </si>
  <si>
    <t>Gain exponent 0.0209--&gt;0.025</t>
  </si>
  <si>
    <t>Framing 130mm - voxel dim 0.057mm</t>
  </si>
  <si>
    <t>calculated</t>
  </si>
  <si>
    <t>Dimnensions</t>
  </si>
  <si>
    <t>garfield+standard0 - A=1.</t>
  </si>
  <si>
    <t>garfield+s0T=0.2 - A=1.</t>
  </si>
  <si>
    <t>garfield+s0T=0.2 - A=1.35</t>
  </si>
  <si>
    <t>garfield+s0T=0.18 - A=1.35</t>
  </si>
  <si>
    <t>garfield+s0T=0.17 - A=1.4</t>
  </si>
  <si>
    <t>FROM TRUE PARAMETERS</t>
  </si>
  <si>
    <t>stadard</t>
  </si>
  <si>
    <t>standard</t>
  </si>
  <si>
    <t>A=1.475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</si>
</sst>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69B6C-C078-433B-B320-50209745366B}">
  <dimension ref="C2:T31"/>
  <sheetViews>
    <sheetView workbookViewId="0">
      <selection activeCell="D5" sqref="D5"/>
    </sheetView>
  </sheetViews>
  <sheetFormatPr defaultColWidth="9.140625" defaultRowHeight="15" x14ac:dyDescent="0.25"/>
  <cols>
    <col min="1" max="2" width="9.140625" style="1"/>
    <col min="3" max="3" width="22" style="1" bestFit="1" customWidth="1"/>
    <col min="4" max="5" width="6" style="1" bestFit="1" customWidth="1"/>
    <col min="6" max="6" width="12.28515625" style="1" customWidth="1"/>
    <col min="7" max="7" width="5.5703125" style="1" bestFit="1" customWidth="1"/>
    <col min="8" max="8" width="4.7109375" style="1" bestFit="1" customWidth="1"/>
    <col min="9" max="9" width="5.5703125" style="1" bestFit="1" customWidth="1"/>
    <col min="10" max="10" width="4.7109375" style="1" bestFit="1" customWidth="1"/>
    <col min="11" max="11" width="5.5703125" style="1" bestFit="1" customWidth="1"/>
    <col min="12" max="12" width="12" style="1" bestFit="1" customWidth="1"/>
    <col min="13" max="13" width="17.28515625" style="1" bestFit="1" customWidth="1"/>
    <col min="14" max="16" width="12" style="1" bestFit="1" customWidth="1"/>
    <col min="17" max="17" width="17.28515625" style="1" bestFit="1" customWidth="1"/>
    <col min="18" max="19" width="12" style="1" bestFit="1" customWidth="1"/>
    <col min="20" max="20" width="29.42578125" style="1" bestFit="1" customWidth="1"/>
    <col min="21" max="21" width="27.85546875" style="1" bestFit="1" customWidth="1"/>
    <col min="22" max="16384" width="9.140625" style="1"/>
  </cols>
  <sheetData>
    <row r="2" spans="3:20" ht="15.75" x14ac:dyDescent="0.25">
      <c r="C2" s="15" t="s">
        <v>10</v>
      </c>
      <c r="D2" s="15"/>
      <c r="E2" s="15"/>
      <c r="F2" s="15"/>
      <c r="G2" s="15"/>
      <c r="H2" s="15"/>
      <c r="I2" s="15"/>
      <c r="J2" s="15"/>
      <c r="K2" s="15"/>
      <c r="L2" s="15" t="s">
        <v>14</v>
      </c>
      <c r="M2" s="15"/>
      <c r="N2" s="15"/>
      <c r="O2" s="15"/>
      <c r="P2" s="15" t="s">
        <v>16</v>
      </c>
      <c r="Q2" s="15"/>
      <c r="R2" s="15"/>
      <c r="S2" s="15"/>
    </row>
    <row r="3" spans="3:20" ht="15.75" x14ac:dyDescent="0.25">
      <c r="D3" s="14" t="s">
        <v>5</v>
      </c>
      <c r="E3" s="14"/>
      <c r="F3" s="14" t="s">
        <v>8</v>
      </c>
      <c r="G3" s="14"/>
      <c r="H3" s="14" t="s">
        <v>6</v>
      </c>
      <c r="I3" s="14"/>
      <c r="J3" s="14" t="s">
        <v>7</v>
      </c>
      <c r="K3" s="14"/>
      <c r="L3" s="2" t="s">
        <v>5</v>
      </c>
      <c r="M3" s="2" t="s">
        <v>8</v>
      </c>
      <c r="N3" s="2" t="s">
        <v>6</v>
      </c>
      <c r="O3" s="2" t="s">
        <v>7</v>
      </c>
      <c r="P3" s="2" t="s">
        <v>5</v>
      </c>
      <c r="Q3" s="2" t="s">
        <v>8</v>
      </c>
      <c r="R3" s="2" t="s">
        <v>6</v>
      </c>
      <c r="S3" s="2" t="s">
        <v>7</v>
      </c>
      <c r="T3" s="2" t="s">
        <v>15</v>
      </c>
    </row>
    <row r="4" spans="3:20" ht="15.75" x14ac:dyDescent="0.25">
      <c r="C4" s="2" t="s">
        <v>0</v>
      </c>
      <c r="D4" s="4" t="s">
        <v>3</v>
      </c>
      <c r="E4" s="4" t="s">
        <v>4</v>
      </c>
      <c r="F4" s="4" t="s">
        <v>3</v>
      </c>
      <c r="G4" s="4" t="s">
        <v>4</v>
      </c>
      <c r="H4" s="4" t="s">
        <v>3</v>
      </c>
      <c r="I4" s="4" t="s">
        <v>4</v>
      </c>
      <c r="J4" s="4" t="s">
        <v>3</v>
      </c>
      <c r="K4" s="4" t="s">
        <v>4</v>
      </c>
    </row>
    <row r="5" spans="3:20" x14ac:dyDescent="0.25">
      <c r="C5" s="1" t="s">
        <v>13</v>
      </c>
      <c r="D5" s="1">
        <v>37000</v>
      </c>
      <c r="E5" s="1">
        <v>37000</v>
      </c>
      <c r="F5" s="1">
        <v>4100</v>
      </c>
      <c r="G5" s="1">
        <v>5000</v>
      </c>
      <c r="H5" s="1">
        <v>65</v>
      </c>
      <c r="I5" s="1">
        <v>66</v>
      </c>
      <c r="J5" s="1">
        <v>60</v>
      </c>
      <c r="K5" s="1">
        <v>53</v>
      </c>
      <c r="L5" s="1">
        <f>E5/D5</f>
        <v>1</v>
      </c>
      <c r="M5" s="1">
        <f>G5/F5</f>
        <v>1.2195121951219512</v>
      </c>
      <c r="N5" s="1">
        <f>I5/H5</f>
        <v>1.0153846153846153</v>
      </c>
      <c r="O5" s="1">
        <f>K5/J5</f>
        <v>0.8833333333333333</v>
      </c>
      <c r="P5" s="1">
        <f>ABS(L5-1)</f>
        <v>0</v>
      </c>
      <c r="Q5" s="1">
        <f>ABS(M5-1)</f>
        <v>0.21951219512195119</v>
      </c>
      <c r="R5" s="1">
        <f>ABS(N5-1)</f>
        <v>1.538461538461533E-2</v>
      </c>
      <c r="S5" s="1">
        <f>ABS(O5-1)</f>
        <v>0.1166666666666667</v>
      </c>
      <c r="T5" s="1">
        <f>SUM(P5:S5)</f>
        <v>0.35156347717323322</v>
      </c>
    </row>
    <row r="6" spans="3:20" x14ac:dyDescent="0.25">
      <c r="C6" s="1" t="s">
        <v>12</v>
      </c>
      <c r="D6" s="1">
        <v>37000</v>
      </c>
      <c r="E6" s="1">
        <v>37000</v>
      </c>
      <c r="F6" s="1">
        <v>4500</v>
      </c>
      <c r="G6" s="1">
        <v>5000</v>
      </c>
      <c r="H6" s="1">
        <v>68</v>
      </c>
      <c r="I6" s="1">
        <v>66</v>
      </c>
      <c r="J6" s="1">
        <v>64</v>
      </c>
      <c r="K6" s="1">
        <v>53</v>
      </c>
      <c r="L6" s="1">
        <f t="shared" ref="L6:L10" si="0">E6/D6</f>
        <v>1</v>
      </c>
      <c r="M6" s="1">
        <f t="shared" ref="M6:M10" si="1">G6/F6</f>
        <v>1.1111111111111112</v>
      </c>
      <c r="N6" s="1">
        <f t="shared" ref="N6:N10" si="2">I6/H6</f>
        <v>0.97058823529411764</v>
      </c>
      <c r="O6" s="1">
        <f t="shared" ref="O6:O10" si="3">K6/J6</f>
        <v>0.828125</v>
      </c>
      <c r="P6" s="1">
        <f t="shared" ref="P6" si="4">ABS(L6-1)</f>
        <v>0</v>
      </c>
      <c r="Q6" s="1">
        <f t="shared" ref="Q6:S6" si="5">ABS(M6-1)</f>
        <v>0.11111111111111116</v>
      </c>
      <c r="R6" s="1">
        <f t="shared" si="5"/>
        <v>2.9411764705882359E-2</v>
      </c>
      <c r="S6" s="1">
        <f t="shared" si="5"/>
        <v>0.171875</v>
      </c>
      <c r="T6" s="1">
        <f t="shared" ref="T6" si="6">SUM(P6:S6)</f>
        <v>0.31239787581699352</v>
      </c>
    </row>
    <row r="7" spans="3:20" x14ac:dyDescent="0.25">
      <c r="C7" s="1" t="s">
        <v>1</v>
      </c>
      <c r="D7" s="1">
        <v>30000</v>
      </c>
      <c r="E7" s="1">
        <v>37000</v>
      </c>
      <c r="F7" s="1">
        <v>4000</v>
      </c>
      <c r="G7" s="1">
        <v>5000</v>
      </c>
      <c r="H7" s="1">
        <v>37</v>
      </c>
      <c r="I7" s="1">
        <v>66</v>
      </c>
      <c r="J7" s="1">
        <v>32</v>
      </c>
      <c r="K7" s="1">
        <v>53</v>
      </c>
      <c r="L7" s="1">
        <f t="shared" si="0"/>
        <v>1.2333333333333334</v>
      </c>
      <c r="M7" s="1">
        <f t="shared" si="1"/>
        <v>1.25</v>
      </c>
      <c r="N7" s="1">
        <f t="shared" si="2"/>
        <v>1.7837837837837838</v>
      </c>
      <c r="O7" s="1">
        <f t="shared" si="3"/>
        <v>1.65625</v>
      </c>
      <c r="P7" s="1">
        <f t="shared" ref="P7:S10" si="7">ABS(L7-1)</f>
        <v>0.23333333333333339</v>
      </c>
      <c r="Q7" s="1">
        <f t="shared" si="7"/>
        <v>0.25</v>
      </c>
      <c r="R7" s="1">
        <f t="shared" si="7"/>
        <v>0.78378378378378377</v>
      </c>
      <c r="S7" s="1">
        <f t="shared" si="7"/>
        <v>0.65625</v>
      </c>
      <c r="T7" s="1">
        <f>SUM(P7:S7)</f>
        <v>1.9233671171171172</v>
      </c>
    </row>
    <row r="8" spans="3:20" x14ac:dyDescent="0.25">
      <c r="C8" s="1" t="s">
        <v>2</v>
      </c>
      <c r="D8" s="1">
        <v>69000</v>
      </c>
      <c r="E8" s="1">
        <v>37000</v>
      </c>
      <c r="F8" s="1">
        <v>8000</v>
      </c>
      <c r="G8" s="1">
        <v>5000</v>
      </c>
      <c r="H8" s="1">
        <v>69</v>
      </c>
      <c r="I8" s="1">
        <v>66</v>
      </c>
      <c r="J8" s="1">
        <v>65</v>
      </c>
      <c r="K8" s="1">
        <v>53</v>
      </c>
      <c r="L8" s="1">
        <f t="shared" si="0"/>
        <v>0.53623188405797106</v>
      </c>
      <c r="M8" s="1">
        <f t="shared" si="1"/>
        <v>0.625</v>
      </c>
      <c r="N8" s="1">
        <f t="shared" si="2"/>
        <v>0.95652173913043481</v>
      </c>
      <c r="O8" s="1">
        <f t="shared" si="3"/>
        <v>0.81538461538461537</v>
      </c>
      <c r="P8" s="1">
        <f t="shared" si="7"/>
        <v>0.46376811594202894</v>
      </c>
      <c r="Q8" s="1">
        <f t="shared" si="7"/>
        <v>0.375</v>
      </c>
      <c r="R8" s="1">
        <f t="shared" si="7"/>
        <v>4.3478260869565188E-2</v>
      </c>
      <c r="S8" s="1">
        <f t="shared" si="7"/>
        <v>0.18461538461538463</v>
      </c>
      <c r="T8" s="1">
        <f>SUM(P8:S8)</f>
        <v>1.0668617614269786</v>
      </c>
    </row>
    <row r="9" spans="3:20" x14ac:dyDescent="0.25">
      <c r="C9" s="1" t="s">
        <v>9</v>
      </c>
      <c r="D9" s="1">
        <v>60000</v>
      </c>
      <c r="E9" s="1">
        <v>37000</v>
      </c>
      <c r="F9" s="1">
        <v>7000</v>
      </c>
      <c r="G9" s="1">
        <v>5000</v>
      </c>
      <c r="H9" s="1">
        <v>69</v>
      </c>
      <c r="I9" s="1">
        <v>66</v>
      </c>
      <c r="J9" s="1">
        <v>65</v>
      </c>
      <c r="K9" s="1">
        <v>53</v>
      </c>
      <c r="L9" s="1">
        <f t="shared" si="0"/>
        <v>0.6166666666666667</v>
      </c>
      <c r="M9" s="1">
        <f t="shared" si="1"/>
        <v>0.7142857142857143</v>
      </c>
      <c r="N9" s="1">
        <f t="shared" si="2"/>
        <v>0.95652173913043481</v>
      </c>
      <c r="O9" s="1">
        <f t="shared" si="3"/>
        <v>0.81538461538461537</v>
      </c>
      <c r="P9" s="1">
        <f t="shared" si="7"/>
        <v>0.3833333333333333</v>
      </c>
      <c r="Q9" s="1">
        <f t="shared" si="7"/>
        <v>0.2857142857142857</v>
      </c>
      <c r="R9" s="1">
        <f t="shared" si="7"/>
        <v>4.3478260869565188E-2</v>
      </c>
      <c r="S9" s="1">
        <f t="shared" si="7"/>
        <v>0.18461538461538463</v>
      </c>
      <c r="T9" s="1">
        <f>SUM(P9:S9)</f>
        <v>0.89714126453256882</v>
      </c>
    </row>
    <row r="10" spans="3:20" x14ac:dyDescent="0.25">
      <c r="C10" s="1" t="s">
        <v>11</v>
      </c>
      <c r="D10" s="1">
        <v>43000</v>
      </c>
      <c r="E10" s="1">
        <v>37000</v>
      </c>
      <c r="F10" s="1">
        <v>5000</v>
      </c>
      <c r="G10" s="1">
        <v>5000</v>
      </c>
      <c r="H10" s="1">
        <v>69</v>
      </c>
      <c r="I10" s="1">
        <v>66</v>
      </c>
      <c r="J10" s="1">
        <v>65</v>
      </c>
      <c r="K10" s="1">
        <v>53</v>
      </c>
      <c r="L10" s="1">
        <f t="shared" si="0"/>
        <v>0.86046511627906974</v>
      </c>
      <c r="M10" s="1">
        <f t="shared" si="1"/>
        <v>1</v>
      </c>
      <c r="N10" s="1">
        <f t="shared" si="2"/>
        <v>0.95652173913043481</v>
      </c>
      <c r="O10" s="1">
        <f t="shared" si="3"/>
        <v>0.81538461538461537</v>
      </c>
      <c r="P10" s="1">
        <f t="shared" si="7"/>
        <v>0.13953488372093026</v>
      </c>
      <c r="Q10" s="1">
        <f t="shared" si="7"/>
        <v>0</v>
      </c>
      <c r="R10" s="1">
        <f t="shared" si="7"/>
        <v>4.3478260869565188E-2</v>
      </c>
      <c r="S10" s="1">
        <f t="shared" si="7"/>
        <v>0.18461538461538463</v>
      </c>
      <c r="T10" s="1">
        <f>SUM(P10:S10)</f>
        <v>0.36762852920588007</v>
      </c>
    </row>
    <row r="15" spans="3:20" ht="15.75" x14ac:dyDescent="0.25">
      <c r="C15" s="15" t="s">
        <v>17</v>
      </c>
      <c r="D15" s="15"/>
      <c r="E15" s="15"/>
      <c r="F15" s="15"/>
      <c r="G15" s="15"/>
      <c r="H15" s="15"/>
      <c r="I15" s="15"/>
      <c r="J15" s="15"/>
      <c r="K15" s="15"/>
      <c r="L15" s="15" t="s">
        <v>14</v>
      </c>
      <c r="M15" s="15"/>
      <c r="N15" s="15"/>
      <c r="O15" s="15"/>
      <c r="P15" s="3" t="s">
        <v>16</v>
      </c>
    </row>
    <row r="16" spans="3:20" ht="15.75" x14ac:dyDescent="0.25">
      <c r="D16" s="14" t="s">
        <v>5</v>
      </c>
      <c r="E16" s="14"/>
      <c r="F16" s="14" t="s">
        <v>8</v>
      </c>
      <c r="G16" s="14"/>
      <c r="H16" s="14" t="s">
        <v>6</v>
      </c>
      <c r="I16" s="14"/>
      <c r="J16" s="14" t="s">
        <v>7</v>
      </c>
      <c r="K16" s="14"/>
      <c r="L16" s="2" t="s">
        <v>5</v>
      </c>
      <c r="M16" s="2" t="s">
        <v>8</v>
      </c>
      <c r="N16" s="2" t="s">
        <v>6</v>
      </c>
      <c r="O16" s="2" t="s">
        <v>7</v>
      </c>
      <c r="P16" s="2" t="s">
        <v>5</v>
      </c>
      <c r="Q16" s="2" t="s">
        <v>8</v>
      </c>
      <c r="R16" s="2" t="s">
        <v>6</v>
      </c>
      <c r="S16" s="2" t="s">
        <v>7</v>
      </c>
      <c r="T16" s="2" t="s">
        <v>15</v>
      </c>
    </row>
    <row r="17" spans="3:20" ht="15.75" x14ac:dyDescent="0.25">
      <c r="C17" s="2" t="s">
        <v>0</v>
      </c>
      <c r="D17" s="4" t="s">
        <v>3</v>
      </c>
      <c r="E17" s="4" t="s">
        <v>4</v>
      </c>
      <c r="F17" s="4" t="s">
        <v>3</v>
      </c>
      <c r="G17" s="4" t="s">
        <v>4</v>
      </c>
      <c r="H17" s="4" t="s">
        <v>3</v>
      </c>
      <c r="I17" s="4" t="s">
        <v>4</v>
      </c>
      <c r="J17" s="4" t="s">
        <v>3</v>
      </c>
      <c r="K17" s="4" t="s">
        <v>4</v>
      </c>
    </row>
    <row r="18" spans="3:20" x14ac:dyDescent="0.25">
      <c r="C18" s="1" t="s">
        <v>13</v>
      </c>
      <c r="D18" s="1">
        <v>27900</v>
      </c>
      <c r="E18" s="1">
        <v>28800</v>
      </c>
      <c r="F18" s="1">
        <v>3400</v>
      </c>
      <c r="G18" s="1">
        <v>4000</v>
      </c>
      <c r="H18" s="1">
        <v>63</v>
      </c>
      <c r="I18" s="1">
        <v>59</v>
      </c>
      <c r="J18" s="1">
        <v>58</v>
      </c>
      <c r="K18" s="1">
        <v>49</v>
      </c>
      <c r="L18" s="1">
        <f>E18/D18</f>
        <v>1.032258064516129</v>
      </c>
      <c r="M18" s="1">
        <f>G18/F18</f>
        <v>1.1764705882352942</v>
      </c>
      <c r="N18" s="1">
        <f>I18/H18</f>
        <v>0.93650793650793651</v>
      </c>
      <c r="O18" s="1">
        <f>K18/J18</f>
        <v>0.84482758620689657</v>
      </c>
      <c r="P18" s="1">
        <f t="shared" ref="P18:S19" si="8">ABS(L18-1)</f>
        <v>3.2258064516129004E-2</v>
      </c>
      <c r="Q18" s="1">
        <f t="shared" si="8"/>
        <v>0.17647058823529416</v>
      </c>
      <c r="R18" s="1">
        <f t="shared" si="8"/>
        <v>6.3492063492063489E-2</v>
      </c>
      <c r="S18" s="1">
        <f t="shared" si="8"/>
        <v>0.15517241379310343</v>
      </c>
      <c r="T18" s="1">
        <f>SUM(P18:S18)</f>
        <v>0.42739313003659007</v>
      </c>
    </row>
    <row r="19" spans="3:20" x14ac:dyDescent="0.25">
      <c r="C19" s="1" t="s">
        <v>12</v>
      </c>
      <c r="D19" s="1">
        <v>29800</v>
      </c>
      <c r="E19" s="1">
        <v>28800</v>
      </c>
      <c r="F19" s="1">
        <v>3000</v>
      </c>
      <c r="G19" s="1">
        <v>4000</v>
      </c>
      <c r="H19" s="1">
        <v>66</v>
      </c>
      <c r="I19" s="1">
        <v>59</v>
      </c>
      <c r="J19" s="1">
        <v>61</v>
      </c>
      <c r="K19" s="1">
        <v>49</v>
      </c>
      <c r="L19" s="1">
        <f>E19/D19</f>
        <v>0.96644295302013428</v>
      </c>
      <c r="M19" s="1">
        <f>G19/F19</f>
        <v>1.3333333333333333</v>
      </c>
      <c r="N19" s="1">
        <f>I19/H19</f>
        <v>0.89393939393939392</v>
      </c>
      <c r="O19" s="1">
        <f>K19/J19</f>
        <v>0.80327868852459017</v>
      </c>
      <c r="P19" s="1">
        <f t="shared" si="8"/>
        <v>3.3557046979865723E-2</v>
      </c>
      <c r="Q19" s="1">
        <f t="shared" si="8"/>
        <v>0.33333333333333326</v>
      </c>
      <c r="R19" s="1">
        <f t="shared" si="8"/>
        <v>0.10606060606060608</v>
      </c>
      <c r="S19" s="1">
        <f t="shared" si="8"/>
        <v>0.19672131147540983</v>
      </c>
      <c r="T19" s="1">
        <f>SUM(P19:S19)</f>
        <v>0.66967229784921489</v>
      </c>
    </row>
    <row r="25" spans="3:20" x14ac:dyDescent="0.25">
      <c r="C25" s="1" t="s">
        <v>20</v>
      </c>
    </row>
    <row r="26" spans="3:20" x14ac:dyDescent="0.25">
      <c r="C26" t="s">
        <v>18</v>
      </c>
      <c r="D26">
        <v>1300</v>
      </c>
    </row>
    <row r="27" spans="3:20" x14ac:dyDescent="0.25">
      <c r="C27" t="s">
        <v>19</v>
      </c>
      <c r="D27">
        <v>570</v>
      </c>
    </row>
    <row r="28" spans="3:20" x14ac:dyDescent="0.25">
      <c r="C28" s="1" t="s">
        <v>21</v>
      </c>
      <c r="D28" s="1">
        <v>100</v>
      </c>
    </row>
    <row r="29" spans="3:20" x14ac:dyDescent="0.25">
      <c r="C29" s="1" t="s">
        <v>22</v>
      </c>
      <c r="D29" s="1">
        <v>230</v>
      </c>
    </row>
    <row r="31" spans="3:20" x14ac:dyDescent="0.25">
      <c r="C31" s="1" t="s">
        <v>23</v>
      </c>
    </row>
  </sheetData>
  <mergeCells count="13">
    <mergeCell ref="D16:E16"/>
    <mergeCell ref="F16:G16"/>
    <mergeCell ref="H16:I16"/>
    <mergeCell ref="J16:K16"/>
    <mergeCell ref="P2:S2"/>
    <mergeCell ref="L2:O2"/>
    <mergeCell ref="C15:K15"/>
    <mergeCell ref="L15:O15"/>
    <mergeCell ref="D3:E3"/>
    <mergeCell ref="H3:I3"/>
    <mergeCell ref="J3:K3"/>
    <mergeCell ref="F3:G3"/>
    <mergeCell ref="C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1737-CC3B-4F72-BDD0-75F121F47BFD}">
  <dimension ref="B1:AB24"/>
  <sheetViews>
    <sheetView workbookViewId="0">
      <selection activeCell="N9" sqref="N9"/>
    </sheetView>
  </sheetViews>
  <sheetFormatPr defaultColWidth="9.28515625" defaultRowHeight="15" x14ac:dyDescent="0.25"/>
  <cols>
    <col min="1" max="2" width="9.28515625" style="1"/>
    <col min="3" max="3" width="25.42578125" style="1" bestFit="1" customWidth="1"/>
    <col min="4" max="5" width="5.85546875" style="1" bestFit="1" customWidth="1"/>
    <col min="6" max="6" width="7.28515625" style="1" customWidth="1"/>
    <col min="7" max="7" width="10.85546875" style="1" customWidth="1"/>
    <col min="8" max="8" width="5.140625" style="1" bestFit="1" customWidth="1"/>
    <col min="9" max="9" width="5.85546875" style="1" bestFit="1" customWidth="1"/>
    <col min="10" max="10" width="5.140625" style="1" bestFit="1" customWidth="1"/>
    <col min="11" max="11" width="5.85546875" style="1" bestFit="1" customWidth="1"/>
    <col min="12" max="12" width="5.140625" style="1" bestFit="1" customWidth="1"/>
    <col min="13" max="13" width="5.85546875" style="1" customWidth="1"/>
    <col min="14" max="14" width="7.85546875" style="1" bestFit="1" customWidth="1"/>
    <col min="15" max="15" width="5.85546875" style="1" customWidth="1"/>
    <col min="16" max="16" width="11.85546875" style="1" bestFit="1" customWidth="1"/>
    <col min="17" max="17" width="16.42578125" style="1" bestFit="1" customWidth="1"/>
    <col min="18" max="18" width="11.85546875" style="1" bestFit="1" customWidth="1"/>
    <col min="19" max="19" width="8.7109375" style="1" bestFit="1" customWidth="1"/>
    <col min="20" max="20" width="7.28515625" style="1" bestFit="1" customWidth="1"/>
    <col min="21" max="21" width="8.28515625" style="1" bestFit="1" customWidth="1"/>
    <col min="22" max="22" width="11.85546875" style="1" bestFit="1" customWidth="1"/>
    <col min="23" max="23" width="16.42578125" style="1" bestFit="1" customWidth="1"/>
    <col min="24" max="24" width="11.85546875" style="1" bestFit="1" customWidth="1"/>
    <col min="25" max="25" width="8.7109375" style="1" bestFit="1" customWidth="1"/>
    <col min="26" max="26" width="7.28515625" style="1" bestFit="1" customWidth="1"/>
    <col min="27" max="27" width="8.28515625" style="1" bestFit="1" customWidth="1"/>
    <col min="28" max="28" width="27.85546875" style="1" bestFit="1" customWidth="1"/>
    <col min="29" max="16384" width="9.28515625" style="1"/>
  </cols>
  <sheetData>
    <row r="1" spans="2:28" x14ac:dyDescent="0.25">
      <c r="C1" s="1" t="s">
        <v>24</v>
      </c>
    </row>
    <row r="4" spans="2:28" ht="16.5" thickBot="1" x14ac:dyDescent="0.3">
      <c r="C4" s="15" t="s">
        <v>10</v>
      </c>
      <c r="D4" s="15"/>
      <c r="E4" s="15"/>
      <c r="F4" s="15"/>
      <c r="G4" s="15"/>
      <c r="H4" s="15"/>
      <c r="I4" s="15"/>
      <c r="J4" s="15"/>
      <c r="K4" s="15"/>
      <c r="L4" s="3"/>
      <c r="M4" s="3"/>
      <c r="N4" s="3"/>
      <c r="O4" s="3"/>
      <c r="P4" s="15" t="s">
        <v>14</v>
      </c>
      <c r="Q4" s="15"/>
      <c r="R4" s="15"/>
      <c r="S4" s="15"/>
      <c r="V4" s="15" t="s">
        <v>16</v>
      </c>
      <c r="W4" s="15"/>
      <c r="X4" s="15"/>
      <c r="Y4" s="15"/>
    </row>
    <row r="5" spans="2:28" ht="15.75" x14ac:dyDescent="0.25">
      <c r="D5" s="18" t="s">
        <v>5</v>
      </c>
      <c r="E5" s="16"/>
      <c r="F5" s="16" t="s">
        <v>8</v>
      </c>
      <c r="G5" s="16"/>
      <c r="H5" s="16" t="s">
        <v>6</v>
      </c>
      <c r="I5" s="16"/>
      <c r="J5" s="16" t="s">
        <v>7</v>
      </c>
      <c r="K5" s="16"/>
      <c r="L5" s="16" t="s">
        <v>25</v>
      </c>
      <c r="M5" s="16"/>
      <c r="N5" s="16" t="s">
        <v>26</v>
      </c>
      <c r="O5" s="17"/>
      <c r="P5" s="5" t="s">
        <v>5</v>
      </c>
      <c r="Q5" s="6" t="s">
        <v>8</v>
      </c>
      <c r="R5" s="6" t="s">
        <v>6</v>
      </c>
      <c r="S5" s="6" t="s">
        <v>7</v>
      </c>
      <c r="T5" s="6" t="s">
        <v>25</v>
      </c>
      <c r="U5" s="7" t="s">
        <v>26</v>
      </c>
      <c r="V5" s="5" t="s">
        <v>5</v>
      </c>
      <c r="W5" s="6" t="s">
        <v>8</v>
      </c>
      <c r="X5" s="6" t="s">
        <v>6</v>
      </c>
      <c r="Y5" s="6" t="s">
        <v>7</v>
      </c>
      <c r="Z5" s="6" t="s">
        <v>25</v>
      </c>
      <c r="AA5" s="7" t="s">
        <v>26</v>
      </c>
      <c r="AB5" s="2" t="s">
        <v>27</v>
      </c>
    </row>
    <row r="6" spans="2:28" ht="15.75" x14ac:dyDescent="0.25">
      <c r="C6" s="2" t="s">
        <v>0</v>
      </c>
      <c r="D6" s="8" t="s">
        <v>3</v>
      </c>
      <c r="E6" s="4" t="s">
        <v>4</v>
      </c>
      <c r="F6" s="4" t="s">
        <v>3</v>
      </c>
      <c r="G6" s="4" t="s">
        <v>4</v>
      </c>
      <c r="H6" s="4" t="s">
        <v>3</v>
      </c>
      <c r="I6" s="4" t="s">
        <v>4</v>
      </c>
      <c r="J6" s="4" t="s">
        <v>3</v>
      </c>
      <c r="K6" s="4" t="s">
        <v>4</v>
      </c>
      <c r="L6" s="4" t="s">
        <v>3</v>
      </c>
      <c r="M6" s="4" t="s">
        <v>4</v>
      </c>
      <c r="N6" s="4" t="s">
        <v>3</v>
      </c>
      <c r="O6" s="9" t="s">
        <v>4</v>
      </c>
      <c r="P6" s="10"/>
      <c r="U6" s="11"/>
      <c r="V6" s="10"/>
      <c r="AA6" s="11"/>
    </row>
    <row r="7" spans="2:28" ht="15.75" x14ac:dyDescent="0.25">
      <c r="B7" s="1">
        <v>420</v>
      </c>
      <c r="C7" s="1" t="s">
        <v>1</v>
      </c>
      <c r="D7" s="1">
        <v>6700</v>
      </c>
      <c r="E7" s="1">
        <v>37000</v>
      </c>
      <c r="F7" s="1">
        <v>636</v>
      </c>
      <c r="G7" s="1">
        <v>5000</v>
      </c>
      <c r="H7" s="1">
        <v>29</v>
      </c>
      <c r="I7" s="1">
        <v>66</v>
      </c>
      <c r="J7" s="1">
        <v>25.7</v>
      </c>
      <c r="K7" s="1">
        <v>53</v>
      </c>
      <c r="L7" s="1">
        <v>19.399999999999999</v>
      </c>
      <c r="M7" s="1">
        <v>25.45</v>
      </c>
      <c r="N7" s="1">
        <v>292</v>
      </c>
      <c r="O7" s="1">
        <v>1410</v>
      </c>
      <c r="P7" s="1">
        <f t="shared" ref="P7" si="0">E7/D7</f>
        <v>5.5223880597014929</v>
      </c>
      <c r="Q7" s="1">
        <f>G7/F7</f>
        <v>7.8616352201257858</v>
      </c>
      <c r="R7" s="1">
        <f t="shared" ref="R7" si="1">I7/H7</f>
        <v>2.2758620689655173</v>
      </c>
      <c r="S7" s="1">
        <f>K7/J7</f>
        <v>2.0622568093385216</v>
      </c>
      <c r="T7" s="1">
        <f>M7/L7</f>
        <v>1.3118556701030928</v>
      </c>
      <c r="U7" s="1">
        <f>O7/N7</f>
        <v>4.8287671232876717</v>
      </c>
      <c r="V7" s="1">
        <f t="shared" ref="V7:AA8" si="2">ABS(P7-1)</f>
        <v>4.5223880597014929</v>
      </c>
      <c r="W7" s="1">
        <f t="shared" si="2"/>
        <v>6.8616352201257858</v>
      </c>
      <c r="X7" s="1">
        <f t="shared" si="2"/>
        <v>1.2758620689655173</v>
      </c>
      <c r="Y7" s="1">
        <f t="shared" si="2"/>
        <v>1.0622568093385216</v>
      </c>
      <c r="Z7" s="1">
        <f t="shared" si="2"/>
        <v>0.31185567010309279</v>
      </c>
      <c r="AA7" s="1">
        <f t="shared" si="2"/>
        <v>3.8287671232876717</v>
      </c>
      <c r="AB7" s="2">
        <f>SUM(V7:AA7)</f>
        <v>17.862764951522081</v>
      </c>
    </row>
    <row r="8" spans="2:28" ht="15.75" x14ac:dyDescent="0.25">
      <c r="B8" s="1">
        <v>440</v>
      </c>
      <c r="C8" s="1" t="s">
        <v>28</v>
      </c>
      <c r="D8" s="1">
        <v>11130</v>
      </c>
      <c r="E8" s="1">
        <v>37000</v>
      </c>
      <c r="F8" s="1">
        <v>1470</v>
      </c>
      <c r="G8" s="1">
        <v>5000</v>
      </c>
      <c r="H8" s="1">
        <v>31.5</v>
      </c>
      <c r="I8" s="1">
        <v>66</v>
      </c>
      <c r="J8" s="1">
        <v>28</v>
      </c>
      <c r="K8" s="1">
        <v>53</v>
      </c>
      <c r="L8" s="1">
        <v>26</v>
      </c>
      <c r="M8" s="1">
        <v>25.45</v>
      </c>
      <c r="N8" s="1">
        <v>357</v>
      </c>
      <c r="O8" s="1">
        <v>1410</v>
      </c>
      <c r="P8" s="1">
        <f t="shared" ref="P8" si="3">E8/D8</f>
        <v>3.3243486073674755</v>
      </c>
      <c r="Q8" s="1">
        <f>G8/F8</f>
        <v>3.4013605442176869</v>
      </c>
      <c r="R8" s="1">
        <f t="shared" ref="R8" si="4">I8/H8</f>
        <v>2.0952380952380953</v>
      </c>
      <c r="S8" s="1">
        <f>K8/J8</f>
        <v>1.8928571428571428</v>
      </c>
      <c r="T8" s="1">
        <f>M8/L8</f>
        <v>0.97884615384615381</v>
      </c>
      <c r="U8" s="1">
        <f>O8/N8</f>
        <v>3.9495798319327733</v>
      </c>
      <c r="V8" s="1">
        <f t="shared" si="2"/>
        <v>2.3243486073674755</v>
      </c>
      <c r="W8" s="1">
        <f t="shared" si="2"/>
        <v>2.4013605442176869</v>
      </c>
      <c r="X8" s="1">
        <f t="shared" si="2"/>
        <v>1.0952380952380953</v>
      </c>
      <c r="Y8" s="1">
        <f t="shared" si="2"/>
        <v>0.89285714285714279</v>
      </c>
      <c r="Z8" s="1">
        <f t="shared" si="2"/>
        <v>2.115384615384619E-2</v>
      </c>
      <c r="AA8" s="1">
        <f t="shared" si="2"/>
        <v>2.9495798319327733</v>
      </c>
      <c r="AB8" s="2">
        <f>SUM(V8:AA8)</f>
        <v>9.6845380677670185</v>
      </c>
    </row>
    <row r="9" spans="2:28" ht="15.75" x14ac:dyDescent="0.25">
      <c r="C9" s="1" t="s">
        <v>29</v>
      </c>
      <c r="D9" s="1">
        <v>32500</v>
      </c>
      <c r="E9" s="1">
        <v>37000</v>
      </c>
      <c r="F9" s="1">
        <v>4400</v>
      </c>
      <c r="G9" s="1">
        <v>5000</v>
      </c>
      <c r="H9" s="1">
        <v>40</v>
      </c>
      <c r="I9" s="1">
        <v>66</v>
      </c>
      <c r="J9" s="1">
        <v>35.5</v>
      </c>
      <c r="K9" s="1">
        <v>53</v>
      </c>
      <c r="L9" s="1">
        <v>44</v>
      </c>
      <c r="M9" s="1">
        <v>25.45</v>
      </c>
      <c r="N9" s="1">
        <v>582</v>
      </c>
      <c r="O9" s="1">
        <v>1410</v>
      </c>
      <c r="P9" s="1">
        <f>E9/D9</f>
        <v>1.1384615384615384</v>
      </c>
      <c r="Q9" s="1">
        <f>G9/F9</f>
        <v>1.1363636363636365</v>
      </c>
      <c r="R9" s="1">
        <f>I9/H9</f>
        <v>1.65</v>
      </c>
      <c r="S9" s="1">
        <f>K9/J9</f>
        <v>1.4929577464788732</v>
      </c>
      <c r="T9" s="1">
        <f>M9/L9</f>
        <v>0.57840909090909087</v>
      </c>
      <c r="U9" s="1">
        <f>O9/N9</f>
        <v>2.4226804123711339</v>
      </c>
      <c r="V9" s="1">
        <f t="shared" ref="V9:AA9" si="5">ABS(P9-1)</f>
        <v>0.13846153846153841</v>
      </c>
      <c r="W9" s="1">
        <f t="shared" si="5"/>
        <v>0.13636363636363646</v>
      </c>
      <c r="X9" s="1">
        <f t="shared" si="5"/>
        <v>0.64999999999999991</v>
      </c>
      <c r="Y9" s="1">
        <f t="shared" si="5"/>
        <v>0.49295774647887325</v>
      </c>
      <c r="Z9" s="1">
        <f t="shared" si="5"/>
        <v>0.42159090909090913</v>
      </c>
      <c r="AA9" s="1">
        <f t="shared" si="5"/>
        <v>1.4226804123711339</v>
      </c>
      <c r="AB9" s="2">
        <f>SUM(V9:AA9)</f>
        <v>3.2620542427660908</v>
      </c>
    </row>
    <row r="10" spans="2:28" ht="15.75" x14ac:dyDescent="0.25">
      <c r="AB10" s="2"/>
    </row>
    <row r="20" spans="3:28" ht="16.5" thickBot="1" x14ac:dyDescent="0.3">
      <c r="C20" s="15" t="s">
        <v>17</v>
      </c>
      <c r="D20" s="15"/>
      <c r="E20" s="15"/>
      <c r="F20" s="15"/>
      <c r="G20" s="15"/>
      <c r="H20" s="15"/>
      <c r="I20" s="15"/>
      <c r="J20" s="15"/>
      <c r="K20" s="15"/>
      <c r="L20" s="3"/>
      <c r="M20" s="3"/>
      <c r="N20" s="3"/>
      <c r="O20" s="3"/>
      <c r="P20" s="15" t="s">
        <v>14</v>
      </c>
      <c r="Q20" s="15"/>
      <c r="R20" s="15"/>
      <c r="S20" s="15"/>
      <c r="V20" s="15" t="s">
        <v>16</v>
      </c>
      <c r="W20" s="15"/>
      <c r="X20" s="15"/>
      <c r="Y20" s="15"/>
    </row>
    <row r="21" spans="3:28" ht="15.75" x14ac:dyDescent="0.25">
      <c r="D21" s="18" t="s">
        <v>5</v>
      </c>
      <c r="E21" s="16"/>
      <c r="F21" s="16" t="s">
        <v>8</v>
      </c>
      <c r="G21" s="16"/>
      <c r="H21" s="16" t="s">
        <v>6</v>
      </c>
      <c r="I21" s="16"/>
      <c r="J21" s="16" t="s">
        <v>7</v>
      </c>
      <c r="K21" s="16"/>
      <c r="L21" s="16" t="s">
        <v>25</v>
      </c>
      <c r="M21" s="16"/>
      <c r="N21" s="16" t="s">
        <v>26</v>
      </c>
      <c r="O21" s="17"/>
      <c r="P21" s="5" t="s">
        <v>5</v>
      </c>
      <c r="Q21" s="6" t="s">
        <v>8</v>
      </c>
      <c r="R21" s="6" t="s">
        <v>6</v>
      </c>
      <c r="S21" s="6" t="s">
        <v>7</v>
      </c>
      <c r="T21" s="6" t="s">
        <v>25</v>
      </c>
      <c r="U21" s="7" t="s">
        <v>26</v>
      </c>
      <c r="V21" s="5" t="s">
        <v>5</v>
      </c>
      <c r="W21" s="6" t="s">
        <v>8</v>
      </c>
      <c r="X21" s="6" t="s">
        <v>6</v>
      </c>
      <c r="Y21" s="6" t="s">
        <v>7</v>
      </c>
      <c r="Z21" s="6" t="s">
        <v>25</v>
      </c>
      <c r="AA21" s="7" t="s">
        <v>26</v>
      </c>
      <c r="AB21" s="2" t="s">
        <v>27</v>
      </c>
    </row>
    <row r="22" spans="3:28" ht="15.75" x14ac:dyDescent="0.25">
      <c r="C22" s="2" t="s">
        <v>0</v>
      </c>
      <c r="D22" s="8" t="s">
        <v>3</v>
      </c>
      <c r="E22" s="4" t="s">
        <v>4</v>
      </c>
      <c r="F22" s="4" t="s">
        <v>3</v>
      </c>
      <c r="G22" s="4" t="s">
        <v>4</v>
      </c>
      <c r="H22" s="4" t="s">
        <v>3</v>
      </c>
      <c r="I22" s="4" t="s">
        <v>4</v>
      </c>
      <c r="J22" s="4" t="s">
        <v>3</v>
      </c>
      <c r="K22" s="4" t="s">
        <v>4</v>
      </c>
      <c r="L22" s="4" t="s">
        <v>3</v>
      </c>
      <c r="M22" s="4" t="s">
        <v>4</v>
      </c>
      <c r="N22" s="4" t="s">
        <v>3</v>
      </c>
      <c r="O22" s="9" t="s">
        <v>4</v>
      </c>
      <c r="P22" s="10"/>
      <c r="U22" s="11"/>
      <c r="V22" s="10"/>
      <c r="AA22" s="11"/>
    </row>
    <row r="23" spans="3:28" ht="15.75" x14ac:dyDescent="0.25">
      <c r="C23" s="1" t="s">
        <v>1</v>
      </c>
      <c r="D23" s="1">
        <v>5391</v>
      </c>
      <c r="E23" s="1">
        <v>28800</v>
      </c>
      <c r="F23" s="1">
        <v>484</v>
      </c>
      <c r="G23" s="1">
        <v>4000</v>
      </c>
      <c r="H23" s="1">
        <v>27.8</v>
      </c>
      <c r="I23" s="1">
        <v>59</v>
      </c>
      <c r="J23" s="1">
        <v>24.7</v>
      </c>
      <c r="K23" s="1">
        <v>49</v>
      </c>
      <c r="L23" s="1">
        <v>17.399999999999999</v>
      </c>
      <c r="M23" s="1">
        <v>25</v>
      </c>
      <c r="N23" s="1">
        <v>259</v>
      </c>
      <c r="O23" s="1">
        <v>1170</v>
      </c>
      <c r="P23" s="1">
        <f t="shared" ref="P23" si="6">E23/D23</f>
        <v>5.342237061769616</v>
      </c>
      <c r="Q23" s="1">
        <f>G23/F23</f>
        <v>8.2644628099173545</v>
      </c>
      <c r="R23" s="1">
        <f t="shared" ref="R23" si="7">I23/H23</f>
        <v>2.1223021582733814</v>
      </c>
      <c r="S23" s="1">
        <f>K23/J23</f>
        <v>1.9838056680161944</v>
      </c>
      <c r="T23" s="1">
        <f>M23/L23</f>
        <v>1.4367816091954024</v>
      </c>
      <c r="U23" s="1">
        <f>O23/N23</f>
        <v>4.5173745173745177</v>
      </c>
      <c r="V23" s="1">
        <f t="shared" ref="V23:AA24" si="8">ABS(P23-1)</f>
        <v>4.342237061769616</v>
      </c>
      <c r="W23" s="1">
        <f t="shared" si="8"/>
        <v>7.2644628099173545</v>
      </c>
      <c r="X23" s="1">
        <f t="shared" si="8"/>
        <v>1.1223021582733814</v>
      </c>
      <c r="Y23" s="1">
        <f t="shared" si="8"/>
        <v>0.9838056680161944</v>
      </c>
      <c r="Z23" s="1">
        <f t="shared" si="8"/>
        <v>0.43678160919540243</v>
      </c>
      <c r="AA23" s="1">
        <f t="shared" si="8"/>
        <v>3.5173745173745177</v>
      </c>
      <c r="AB23" s="2">
        <f>SUM(V23:AA23)</f>
        <v>17.666963824546464</v>
      </c>
    </row>
    <row r="24" spans="3:28" ht="15.75" x14ac:dyDescent="0.25">
      <c r="C24" s="1" t="s">
        <v>28</v>
      </c>
      <c r="E24" s="1">
        <v>28800</v>
      </c>
      <c r="G24" s="1">
        <v>4000</v>
      </c>
      <c r="I24" s="1">
        <v>59</v>
      </c>
      <c r="K24" s="1">
        <v>49</v>
      </c>
      <c r="M24" s="1">
        <v>25</v>
      </c>
      <c r="O24" s="1">
        <v>1170</v>
      </c>
      <c r="P24" s="1" t="e">
        <f t="shared" ref="P24" si="9">E24/D24</f>
        <v>#DIV/0!</v>
      </c>
      <c r="Q24" s="1" t="e">
        <f>G24/F24</f>
        <v>#DIV/0!</v>
      </c>
      <c r="R24" s="1" t="e">
        <f t="shared" ref="R24" si="10">I24/H24</f>
        <v>#DIV/0!</v>
      </c>
      <c r="S24" s="1" t="e">
        <f>K24/J24</f>
        <v>#DIV/0!</v>
      </c>
      <c r="T24" s="1" t="e">
        <f>M24/L24</f>
        <v>#DIV/0!</v>
      </c>
      <c r="U24" s="1" t="e">
        <f>O24/N24</f>
        <v>#DIV/0!</v>
      </c>
      <c r="V24" s="1" t="e">
        <f t="shared" si="8"/>
        <v>#DIV/0!</v>
      </c>
      <c r="W24" s="1" t="e">
        <f t="shared" si="8"/>
        <v>#DIV/0!</v>
      </c>
      <c r="X24" s="1" t="e">
        <f t="shared" si="8"/>
        <v>#DIV/0!</v>
      </c>
      <c r="Y24" s="1" t="e">
        <f t="shared" si="8"/>
        <v>#DIV/0!</v>
      </c>
      <c r="Z24" s="1" t="e">
        <f t="shared" si="8"/>
        <v>#DIV/0!</v>
      </c>
      <c r="AA24" s="1" t="e">
        <f t="shared" si="8"/>
        <v>#DIV/0!</v>
      </c>
      <c r="AB24" s="2" t="e">
        <f>SUM(V24:AA24)</f>
        <v>#DIV/0!</v>
      </c>
    </row>
  </sheetData>
  <mergeCells count="18">
    <mergeCell ref="V20:Y20"/>
    <mergeCell ref="C4:K4"/>
    <mergeCell ref="P4:S4"/>
    <mergeCell ref="V4:Y4"/>
    <mergeCell ref="D5:E5"/>
    <mergeCell ref="F5:G5"/>
    <mergeCell ref="H5:I5"/>
    <mergeCell ref="J5:K5"/>
    <mergeCell ref="L5:M5"/>
    <mergeCell ref="N5:O5"/>
    <mergeCell ref="J21:K21"/>
    <mergeCell ref="L21:M21"/>
    <mergeCell ref="N21:O21"/>
    <mergeCell ref="C20:K20"/>
    <mergeCell ref="P20:S20"/>
    <mergeCell ref="D21:E21"/>
    <mergeCell ref="F21:G21"/>
    <mergeCell ref="H21:I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ECA7-8F5C-4CB1-9C02-23BDD8C1A866}">
  <dimension ref="A4:AB50"/>
  <sheetViews>
    <sheetView tabSelected="1" topLeftCell="A26" workbookViewId="0">
      <selection activeCell="C48" sqref="C48"/>
    </sheetView>
  </sheetViews>
  <sheetFormatPr defaultColWidth="9.28515625" defaultRowHeight="15" x14ac:dyDescent="0.25"/>
  <cols>
    <col min="1" max="1" width="10.28515625" style="1" bestFit="1" customWidth="1"/>
    <col min="2" max="2" width="34.5703125" style="1" bestFit="1" customWidth="1"/>
    <col min="3" max="3" width="24" style="1" bestFit="1" customWidth="1"/>
    <col min="4" max="4" width="6.28515625" style="1" bestFit="1" customWidth="1"/>
    <col min="5" max="5" width="6.42578125" style="1" bestFit="1" customWidth="1"/>
    <col min="6" max="6" width="5.7109375" style="1" bestFit="1" customWidth="1"/>
    <col min="7" max="7" width="6.42578125" style="1" bestFit="1" customWidth="1"/>
    <col min="8" max="8" width="5.7109375" style="1" bestFit="1" customWidth="1"/>
    <col min="9" max="9" width="6.42578125" style="1" bestFit="1" customWidth="1"/>
    <col min="10" max="10" width="5.7109375" style="1" bestFit="1" customWidth="1"/>
    <col min="11" max="11" width="6.42578125" style="1" bestFit="1" customWidth="1"/>
    <col min="12" max="12" width="6.28515625" style="1" bestFit="1" customWidth="1"/>
    <col min="13" max="13" width="6.42578125" style="1" bestFit="1" customWidth="1"/>
    <col min="14" max="14" width="5.7109375" style="1" bestFit="1" customWidth="1"/>
    <col min="15" max="15" width="6.42578125" style="1" bestFit="1" customWidth="1"/>
    <col min="16" max="16" width="12.5703125" style="1" bestFit="1" customWidth="1"/>
    <col min="17" max="17" width="17.5703125" style="1" bestFit="1" customWidth="1"/>
    <col min="18" max="22" width="12.5703125" style="1" bestFit="1" customWidth="1"/>
    <col min="23" max="23" width="17.5703125" style="1" bestFit="1" customWidth="1"/>
    <col min="24" max="27" width="12.5703125" style="1" bestFit="1" customWidth="1"/>
    <col min="28" max="28" width="29.28515625" style="1" bestFit="1" customWidth="1"/>
    <col min="29" max="16384" width="9.28515625" style="1"/>
  </cols>
  <sheetData>
    <row r="4" spans="2:28" ht="16.5" thickBot="1" x14ac:dyDescent="0.3">
      <c r="C4" s="15" t="s">
        <v>10</v>
      </c>
      <c r="D4" s="15"/>
      <c r="E4" s="15"/>
      <c r="F4" s="15"/>
      <c r="G4" s="15"/>
      <c r="H4" s="15"/>
      <c r="I4" s="15"/>
      <c r="J4" s="15"/>
      <c r="K4" s="15"/>
      <c r="L4" s="3"/>
      <c r="M4" s="3"/>
      <c r="N4" s="3"/>
      <c r="O4" s="3"/>
      <c r="P4" s="15" t="s">
        <v>14</v>
      </c>
      <c r="Q4" s="15"/>
      <c r="R4" s="15"/>
      <c r="S4" s="15"/>
      <c r="T4" s="15"/>
      <c r="V4" s="15" t="s">
        <v>16</v>
      </c>
      <c r="W4" s="15"/>
      <c r="X4" s="15"/>
      <c r="Y4" s="15"/>
    </row>
    <row r="5" spans="2:28" ht="15.75" x14ac:dyDescent="0.25">
      <c r="D5" s="18" t="s">
        <v>5</v>
      </c>
      <c r="E5" s="16"/>
      <c r="F5" s="16" t="s">
        <v>8</v>
      </c>
      <c r="G5" s="16"/>
      <c r="H5" s="16" t="s">
        <v>6</v>
      </c>
      <c r="I5" s="16"/>
      <c r="J5" s="16" t="s">
        <v>7</v>
      </c>
      <c r="K5" s="16"/>
      <c r="L5" s="16" t="s">
        <v>25</v>
      </c>
      <c r="M5" s="16"/>
      <c r="N5" s="16" t="s">
        <v>26</v>
      </c>
      <c r="O5" s="17"/>
      <c r="P5" s="5" t="s">
        <v>5</v>
      </c>
      <c r="Q5" s="6" t="s">
        <v>8</v>
      </c>
      <c r="R5" s="6" t="s">
        <v>6</v>
      </c>
      <c r="S5" s="6" t="s">
        <v>7</v>
      </c>
      <c r="T5" s="6" t="s">
        <v>25</v>
      </c>
      <c r="U5" s="7" t="s">
        <v>26</v>
      </c>
      <c r="V5" s="5" t="s">
        <v>5</v>
      </c>
      <c r="W5" s="6" t="s">
        <v>8</v>
      </c>
      <c r="X5" s="6" t="s">
        <v>6</v>
      </c>
      <c r="Y5" s="6" t="s">
        <v>7</v>
      </c>
      <c r="Z5" s="6" t="s">
        <v>25</v>
      </c>
      <c r="AA5" s="7" t="s">
        <v>26</v>
      </c>
      <c r="AB5" s="2" t="s">
        <v>27</v>
      </c>
    </row>
    <row r="6" spans="2:28" ht="15.75" x14ac:dyDescent="0.25">
      <c r="B6" s="12" t="s">
        <v>32</v>
      </c>
      <c r="C6" s="2" t="s">
        <v>0</v>
      </c>
      <c r="D6" s="8" t="s">
        <v>3</v>
      </c>
      <c r="E6" s="4" t="s">
        <v>4</v>
      </c>
      <c r="F6" s="4" t="s">
        <v>3</v>
      </c>
      <c r="G6" s="4" t="s">
        <v>4</v>
      </c>
      <c r="H6" s="4" t="s">
        <v>3</v>
      </c>
      <c r="I6" s="4" t="s">
        <v>4</v>
      </c>
      <c r="J6" s="4" t="s">
        <v>3</v>
      </c>
      <c r="K6" s="4" t="s">
        <v>4</v>
      </c>
      <c r="L6" s="4" t="s">
        <v>3</v>
      </c>
      <c r="M6" s="4" t="s">
        <v>4</v>
      </c>
      <c r="N6" s="4" t="s">
        <v>3</v>
      </c>
      <c r="O6" s="9" t="s">
        <v>4</v>
      </c>
      <c r="P6" s="10"/>
      <c r="U6" s="11"/>
      <c r="V6" s="10"/>
      <c r="AA6" s="11"/>
    </row>
    <row r="7" spans="2:28" s="12" customFormat="1" ht="15.75" x14ac:dyDescent="0.25">
      <c r="B7" s="12" t="s">
        <v>30</v>
      </c>
      <c r="C7" s="12" t="s">
        <v>37</v>
      </c>
      <c r="D7" s="12">
        <v>37700</v>
      </c>
      <c r="E7" s="12">
        <v>37840</v>
      </c>
      <c r="F7" s="12">
        <v>4600</v>
      </c>
      <c r="G7" s="12">
        <v>4228</v>
      </c>
      <c r="H7" s="12">
        <v>59</v>
      </c>
      <c r="I7" s="12">
        <v>65</v>
      </c>
      <c r="J7" s="12">
        <v>53.5</v>
      </c>
      <c r="K7" s="12">
        <v>53.6</v>
      </c>
      <c r="L7" s="12">
        <v>20.6</v>
      </c>
      <c r="M7" s="12">
        <v>26</v>
      </c>
      <c r="N7" s="12">
        <v>1562</v>
      </c>
      <c r="O7" s="12">
        <v>1447</v>
      </c>
      <c r="P7" s="12">
        <f>E7/D7</f>
        <v>1.0037135278514588</v>
      </c>
      <c r="Q7" s="12">
        <f>G7/F7</f>
        <v>0.9191304347826087</v>
      </c>
      <c r="R7" s="12">
        <f>I7/H7</f>
        <v>1.1016949152542372</v>
      </c>
      <c r="S7" s="12">
        <f>K7/J7</f>
        <v>1.0018691588785047</v>
      </c>
      <c r="T7" s="12">
        <f>M7/L7</f>
        <v>1.262135922330097</v>
      </c>
      <c r="U7" s="12">
        <f>O7/N7</f>
        <v>0.92637644046094747</v>
      </c>
      <c r="V7" s="12">
        <f t="shared" ref="V7:AA8" si="0">ABS(P7-1)</f>
        <v>3.7135278514588421E-3</v>
      </c>
      <c r="W7" s="12">
        <f t="shared" si="0"/>
        <v>8.0869565217391304E-2</v>
      </c>
      <c r="X7" s="12">
        <f t="shared" si="0"/>
        <v>0.10169491525423724</v>
      </c>
      <c r="Y7" s="12">
        <f t="shared" si="0"/>
        <v>1.8691588785046953E-3</v>
      </c>
      <c r="Z7" s="12">
        <f t="shared" si="0"/>
        <v>0.26213592233009697</v>
      </c>
      <c r="AA7" s="12">
        <f t="shared" si="0"/>
        <v>7.362355953905253E-2</v>
      </c>
      <c r="AB7" s="2">
        <f>SUM(V7:AA7)</f>
        <v>0.52390664907074158</v>
      </c>
    </row>
    <row r="8" spans="2:28" s="12" customFormat="1" ht="15.75" x14ac:dyDescent="0.25">
      <c r="E8" s="12">
        <v>37840</v>
      </c>
      <c r="G8" s="12">
        <v>4228</v>
      </c>
      <c r="I8" s="12">
        <v>65</v>
      </c>
      <c r="K8" s="12">
        <v>53.6</v>
      </c>
      <c r="M8" s="12">
        <v>26</v>
      </c>
      <c r="O8" s="12">
        <v>1447</v>
      </c>
      <c r="P8" s="12" t="e">
        <f>E8/D8</f>
        <v>#DIV/0!</v>
      </c>
      <c r="Q8" s="12" t="e">
        <f>G8/F8</f>
        <v>#DIV/0!</v>
      </c>
      <c r="R8" s="12" t="e">
        <f>I8/H8</f>
        <v>#DIV/0!</v>
      </c>
      <c r="S8" s="12" t="e">
        <f>K8/J8</f>
        <v>#DIV/0!</v>
      </c>
      <c r="T8" s="12" t="e">
        <f>M8/L8</f>
        <v>#DIV/0!</v>
      </c>
      <c r="U8" s="12" t="e">
        <f>O8/N8</f>
        <v>#DIV/0!</v>
      </c>
      <c r="V8" s="12" t="e">
        <f t="shared" si="0"/>
        <v>#DIV/0!</v>
      </c>
      <c r="W8" s="12" t="e">
        <f t="shared" si="0"/>
        <v>#DIV/0!</v>
      </c>
      <c r="X8" s="12" t="e">
        <f t="shared" si="0"/>
        <v>#DIV/0!</v>
      </c>
      <c r="Y8" s="12" t="e">
        <f t="shared" si="0"/>
        <v>#DIV/0!</v>
      </c>
      <c r="Z8" s="12" t="e">
        <f t="shared" si="0"/>
        <v>#DIV/0!</v>
      </c>
      <c r="AA8" s="12" t="e">
        <f t="shared" si="0"/>
        <v>#DIV/0!</v>
      </c>
      <c r="AB8" s="2" t="e">
        <f>SUM(V8:AA8)</f>
        <v>#DIV/0!</v>
      </c>
    </row>
    <row r="9" spans="2:28" s="12" customFormat="1" ht="15.75" x14ac:dyDescent="0.25">
      <c r="AB9" s="2"/>
    </row>
    <row r="10" spans="2:28" s="12" customFormat="1" ht="15.75" x14ac:dyDescent="0.25">
      <c r="AB10" s="2"/>
    </row>
    <row r="16" spans="2:28" ht="16.5" thickBot="1" x14ac:dyDescent="0.3">
      <c r="C16" s="15" t="s">
        <v>17</v>
      </c>
      <c r="D16" s="15"/>
      <c r="E16" s="15"/>
      <c r="F16" s="15"/>
      <c r="G16" s="15"/>
      <c r="H16" s="15"/>
      <c r="I16" s="15"/>
      <c r="J16" s="15"/>
      <c r="K16" s="15"/>
      <c r="L16" s="3"/>
      <c r="M16" s="3"/>
      <c r="N16" s="3"/>
      <c r="O16" s="3"/>
      <c r="P16" s="15" t="s">
        <v>14</v>
      </c>
      <c r="Q16" s="15"/>
      <c r="R16" s="15"/>
      <c r="S16" s="15"/>
      <c r="T16" s="15"/>
      <c r="V16" s="15" t="s">
        <v>16</v>
      </c>
      <c r="W16" s="15"/>
      <c r="X16" s="15"/>
      <c r="Y16" s="15"/>
    </row>
    <row r="17" spans="1:28" ht="15.75" x14ac:dyDescent="0.25">
      <c r="D17" s="18" t="s">
        <v>5</v>
      </c>
      <c r="E17" s="16"/>
      <c r="F17" s="16" t="s">
        <v>8</v>
      </c>
      <c r="G17" s="16"/>
      <c r="H17" s="16" t="s">
        <v>6</v>
      </c>
      <c r="I17" s="16"/>
      <c r="J17" s="16" t="s">
        <v>7</v>
      </c>
      <c r="K17" s="16"/>
      <c r="L17" s="16" t="s">
        <v>25</v>
      </c>
      <c r="M17" s="16"/>
      <c r="N17" s="16" t="s">
        <v>26</v>
      </c>
      <c r="O17" s="17"/>
      <c r="P17" s="5" t="s">
        <v>5</v>
      </c>
      <c r="Q17" s="6" t="s">
        <v>8</v>
      </c>
      <c r="R17" s="6" t="s">
        <v>6</v>
      </c>
      <c r="S17" s="6" t="s">
        <v>7</v>
      </c>
      <c r="T17" s="6" t="s">
        <v>25</v>
      </c>
      <c r="U17" s="7" t="s">
        <v>26</v>
      </c>
      <c r="V17" s="5" t="s">
        <v>5</v>
      </c>
      <c r="W17" s="6" t="s">
        <v>8</v>
      </c>
      <c r="X17" s="6" t="s">
        <v>6</v>
      </c>
      <c r="Y17" s="6" t="s">
        <v>7</v>
      </c>
      <c r="Z17" s="6" t="s">
        <v>25</v>
      </c>
      <c r="AA17" s="7" t="s">
        <v>26</v>
      </c>
      <c r="AB17" s="2" t="s">
        <v>27</v>
      </c>
    </row>
    <row r="18" spans="1:28" ht="15.75" x14ac:dyDescent="0.25">
      <c r="C18" s="2" t="s">
        <v>0</v>
      </c>
      <c r="D18" s="8" t="s">
        <v>3</v>
      </c>
      <c r="E18" s="4" t="s">
        <v>4</v>
      </c>
      <c r="F18" s="4" t="s">
        <v>3</v>
      </c>
      <c r="G18" s="4" t="s">
        <v>4</v>
      </c>
      <c r="H18" s="4" t="s">
        <v>3</v>
      </c>
      <c r="I18" s="4" t="s">
        <v>4</v>
      </c>
      <c r="J18" s="4" t="s">
        <v>3</v>
      </c>
      <c r="K18" s="4" t="s">
        <v>4</v>
      </c>
      <c r="L18" s="4" t="s">
        <v>3</v>
      </c>
      <c r="M18" s="4" t="s">
        <v>4</v>
      </c>
      <c r="N18" s="4" t="s">
        <v>3</v>
      </c>
      <c r="O18" s="9" t="s">
        <v>4</v>
      </c>
      <c r="P18" s="10"/>
      <c r="U18" s="11"/>
      <c r="V18" s="10"/>
      <c r="AA18" s="11"/>
    </row>
    <row r="19" spans="1:28" ht="15.75" x14ac:dyDescent="0.25">
      <c r="A19" s="1" t="s">
        <v>31</v>
      </c>
      <c r="B19" s="1" t="s">
        <v>30</v>
      </c>
      <c r="C19" s="1" t="s">
        <v>33</v>
      </c>
      <c r="D19" s="1">
        <v>19300</v>
      </c>
      <c r="E19" s="1">
        <v>28914</v>
      </c>
      <c r="F19" s="1">
        <v>2850</v>
      </c>
      <c r="G19" s="1">
        <v>3528</v>
      </c>
      <c r="H19" s="1">
        <v>49</v>
      </c>
      <c r="I19" s="1">
        <v>58.4</v>
      </c>
      <c r="J19" s="1">
        <v>44.5</v>
      </c>
      <c r="K19" s="1">
        <v>49.2</v>
      </c>
      <c r="L19" s="1">
        <v>15.25</v>
      </c>
      <c r="M19" s="1">
        <v>25</v>
      </c>
      <c r="N19" s="1">
        <v>1020</v>
      </c>
      <c r="O19" s="1">
        <v>1162</v>
      </c>
      <c r="P19" s="1">
        <f>E19/D19</f>
        <v>1.4981347150259068</v>
      </c>
      <c r="Q19" s="1">
        <f>G19/F19</f>
        <v>1.2378947368421052</v>
      </c>
      <c r="R19" s="1">
        <f>I19/H19</f>
        <v>1.1918367346938776</v>
      </c>
      <c r="S19" s="1">
        <f>K19/J19</f>
        <v>1.1056179775280899</v>
      </c>
      <c r="T19" s="1">
        <f>M19/L19</f>
        <v>1.639344262295082</v>
      </c>
      <c r="U19" s="1">
        <f>O19/N19</f>
        <v>1.1392156862745098</v>
      </c>
      <c r="V19" s="1">
        <f>ABS(P19-1)</f>
        <v>0.49813471502590678</v>
      </c>
      <c r="W19" s="1">
        <f t="shared" ref="W19" si="1">ABS(Q19-1)</f>
        <v>0.23789473684210516</v>
      </c>
      <c r="X19" s="1">
        <f t="shared" ref="X19" si="2">ABS(R19-1)</f>
        <v>0.19183673469387763</v>
      </c>
      <c r="Y19" s="1">
        <f t="shared" ref="Y19:Z23" si="3">ABS(S19-1)</f>
        <v>0.10561797752808988</v>
      </c>
      <c r="Z19" s="1">
        <f t="shared" si="3"/>
        <v>0.63934426229508201</v>
      </c>
      <c r="AA19" s="1">
        <f t="shared" ref="AA19" si="4">ABS(U19-1)</f>
        <v>0.13921568627450975</v>
      </c>
      <c r="AB19" s="13">
        <f>SUM(V19:AA19)</f>
        <v>1.8120441126595712</v>
      </c>
    </row>
    <row r="20" spans="1:28" ht="15.75" x14ac:dyDescent="0.25">
      <c r="C20" s="1" t="s">
        <v>34</v>
      </c>
      <c r="D20" s="1">
        <v>21300</v>
      </c>
      <c r="E20" s="1">
        <v>28914</v>
      </c>
      <c r="F20" s="1">
        <v>2600</v>
      </c>
      <c r="G20" s="1">
        <v>3528</v>
      </c>
      <c r="H20" s="1">
        <v>56</v>
      </c>
      <c r="I20" s="1">
        <v>58.4</v>
      </c>
      <c r="J20" s="1">
        <v>51</v>
      </c>
      <c r="K20" s="1">
        <v>49.2</v>
      </c>
      <c r="L20" s="1">
        <v>12.17</v>
      </c>
      <c r="M20" s="1">
        <v>25</v>
      </c>
      <c r="N20" s="1">
        <v>1352</v>
      </c>
      <c r="O20" s="1">
        <v>1162</v>
      </c>
      <c r="P20" s="1">
        <f>E20/D20</f>
        <v>1.3574647887323943</v>
      </c>
      <c r="Q20" s="1">
        <f>G20/F20</f>
        <v>1.3569230769230769</v>
      </c>
      <c r="R20" s="1">
        <f>I20/H20</f>
        <v>1.0428571428571429</v>
      </c>
      <c r="S20" s="1">
        <f>K20/J20</f>
        <v>0.96470588235294119</v>
      </c>
      <c r="T20" s="1">
        <f>M20/L20</f>
        <v>2.0542317173377156</v>
      </c>
      <c r="U20" s="1">
        <f>O20/N20</f>
        <v>0.85946745562130178</v>
      </c>
      <c r="V20" s="1">
        <f>ABS(P20-1)</f>
        <v>0.35746478873239429</v>
      </c>
      <c r="W20" s="1">
        <f t="shared" ref="W20" si="5">ABS(Q20-1)</f>
        <v>0.3569230769230769</v>
      </c>
      <c r="X20" s="1">
        <f t="shared" ref="X20" si="6">ABS(R20-1)</f>
        <v>4.2857142857142927E-2</v>
      </c>
      <c r="Y20" s="1">
        <f t="shared" si="3"/>
        <v>3.5294117647058809E-2</v>
      </c>
      <c r="Z20" s="1">
        <f t="shared" si="3"/>
        <v>1.0542317173377156</v>
      </c>
      <c r="AA20" s="1">
        <f t="shared" ref="AA20" si="7">ABS(U20-1)</f>
        <v>0.14053254437869822</v>
      </c>
      <c r="AB20" s="13">
        <f>SUM(V20:AA20)</f>
        <v>1.9873033878760868</v>
      </c>
    </row>
    <row r="21" spans="1:28" ht="15.75" x14ac:dyDescent="0.25">
      <c r="C21" s="1" t="s">
        <v>35</v>
      </c>
      <c r="D21" s="1">
        <v>28840</v>
      </c>
      <c r="E21" s="1">
        <v>28914</v>
      </c>
      <c r="F21" s="1">
        <v>3400</v>
      </c>
      <c r="G21" s="1">
        <v>3528</v>
      </c>
      <c r="H21" s="1">
        <v>57.3</v>
      </c>
      <c r="I21" s="1">
        <v>58.4</v>
      </c>
      <c r="J21" s="1">
        <v>53.4</v>
      </c>
      <c r="K21" s="1">
        <v>49.2</v>
      </c>
      <c r="L21" s="1">
        <v>15.7</v>
      </c>
      <c r="M21" s="1">
        <v>25</v>
      </c>
      <c r="N21" s="1">
        <v>1494</v>
      </c>
      <c r="O21" s="1">
        <v>1162</v>
      </c>
      <c r="P21" s="1">
        <f>E21/D21</f>
        <v>1.0025658807212205</v>
      </c>
      <c r="Q21" s="1">
        <f>G21/F21</f>
        <v>1.0376470588235294</v>
      </c>
      <c r="R21" s="1">
        <f>I21/H21</f>
        <v>1.0191972076788831</v>
      </c>
      <c r="S21" s="1">
        <f>K21/J21</f>
        <v>0.9213483146067416</v>
      </c>
      <c r="T21" s="1">
        <f>M21/L21</f>
        <v>1.5923566878980893</v>
      </c>
      <c r="U21" s="1">
        <f>O21/N21</f>
        <v>0.77777777777777779</v>
      </c>
      <c r="V21" s="1">
        <f>ABS(P21-1)</f>
        <v>2.5658807212205481E-3</v>
      </c>
      <c r="W21" s="1">
        <f t="shared" ref="W21" si="8">ABS(Q21-1)</f>
        <v>3.7647058823529367E-2</v>
      </c>
      <c r="X21" s="1">
        <f t="shared" ref="X21" si="9">ABS(R21-1)</f>
        <v>1.919720767888311E-2</v>
      </c>
      <c r="Y21" s="1">
        <f t="shared" si="3"/>
        <v>7.8651685393258397E-2</v>
      </c>
      <c r="Z21" s="1">
        <f t="shared" si="3"/>
        <v>0.59235668789808926</v>
      </c>
      <c r="AA21" s="1">
        <f t="shared" ref="AA21" si="10">ABS(U21-1)</f>
        <v>0.22222222222222221</v>
      </c>
      <c r="AB21" s="13">
        <f>SUM(V21:AA21)</f>
        <v>0.95264074273720289</v>
      </c>
    </row>
    <row r="22" spans="1:28" ht="15.75" x14ac:dyDescent="0.25">
      <c r="C22" s="1" t="s">
        <v>36</v>
      </c>
      <c r="D22" s="1">
        <v>28000</v>
      </c>
      <c r="E22" s="1">
        <v>28914</v>
      </c>
      <c r="F22" s="1">
        <v>3470</v>
      </c>
      <c r="G22" s="1">
        <v>3528</v>
      </c>
      <c r="H22" s="1">
        <v>55.7</v>
      </c>
      <c r="I22" s="1">
        <v>58.4</v>
      </c>
      <c r="J22" s="1">
        <v>51.5</v>
      </c>
      <c r="K22" s="1">
        <v>49.2</v>
      </c>
      <c r="L22" s="1">
        <v>16.5</v>
      </c>
      <c r="M22" s="1">
        <v>25</v>
      </c>
      <c r="N22" s="1">
        <v>1396</v>
      </c>
      <c r="O22" s="1">
        <v>1162</v>
      </c>
      <c r="P22" s="1">
        <f>E22/D22</f>
        <v>1.0326428571428572</v>
      </c>
      <c r="Q22" s="1">
        <f>G22/F22</f>
        <v>1.0167146974063401</v>
      </c>
      <c r="R22" s="1">
        <f>I22/H22</f>
        <v>1.0484739676840216</v>
      </c>
      <c r="S22" s="1">
        <f>K22/J22</f>
        <v>0.9553398058252428</v>
      </c>
      <c r="T22" s="1">
        <f>M22/L22</f>
        <v>1.5151515151515151</v>
      </c>
      <c r="U22" s="1">
        <f>O22/N22</f>
        <v>0.83237822349570201</v>
      </c>
      <c r="V22" s="1">
        <f>ABS(P22-1)</f>
        <v>3.2642857142857196E-2</v>
      </c>
      <c r="W22" s="1">
        <f t="shared" ref="W22" si="11">ABS(Q22-1)</f>
        <v>1.6714697406340129E-2</v>
      </c>
      <c r="X22" s="1">
        <f t="shared" ref="X22" si="12">ABS(R22-1)</f>
        <v>4.8473967684021568E-2</v>
      </c>
      <c r="Y22" s="1">
        <f t="shared" si="3"/>
        <v>4.4660194174757195E-2</v>
      </c>
      <c r="Z22" s="1">
        <f t="shared" si="3"/>
        <v>0.51515151515151514</v>
      </c>
      <c r="AA22" s="1">
        <f t="shared" ref="AA22" si="13">ABS(U22-1)</f>
        <v>0.16762177650429799</v>
      </c>
      <c r="AB22" s="13">
        <f>SUM(V22:AA22)</f>
        <v>0.82526500806378922</v>
      </c>
    </row>
    <row r="23" spans="1:28" s="12" customFormat="1" ht="15.75" x14ac:dyDescent="0.25">
      <c r="C23" s="12" t="s">
        <v>37</v>
      </c>
      <c r="D23" s="12">
        <v>29140</v>
      </c>
      <c r="E23" s="12">
        <v>28914</v>
      </c>
      <c r="F23" s="12">
        <v>3440</v>
      </c>
      <c r="G23" s="12">
        <v>3528</v>
      </c>
      <c r="H23" s="12">
        <v>55</v>
      </c>
      <c r="I23" s="12">
        <v>58.4</v>
      </c>
      <c r="J23" s="12">
        <v>51.3</v>
      </c>
      <c r="K23" s="12">
        <v>49.2</v>
      </c>
      <c r="L23" s="12">
        <v>17.600000000000001</v>
      </c>
      <c r="M23" s="12">
        <v>25</v>
      </c>
      <c r="N23" s="12">
        <v>1370</v>
      </c>
      <c r="O23" s="12">
        <v>1162</v>
      </c>
      <c r="P23" s="12">
        <f>E23/D23</f>
        <v>0.99224433768016473</v>
      </c>
      <c r="Q23" s="12">
        <f>G23/F23</f>
        <v>1.0255813953488373</v>
      </c>
      <c r="R23" s="12">
        <f>I23/H23</f>
        <v>1.0618181818181818</v>
      </c>
      <c r="S23" s="12">
        <f>K23/J23</f>
        <v>0.95906432748538017</v>
      </c>
      <c r="T23" s="12">
        <f>M23/L23</f>
        <v>1.4204545454545454</v>
      </c>
      <c r="U23" s="12">
        <f>O23/N23</f>
        <v>0.84817518248175183</v>
      </c>
      <c r="V23" s="12">
        <f>ABS(P23-1)</f>
        <v>7.7556623198352659E-3</v>
      </c>
      <c r="W23" s="12">
        <f t="shared" ref="W23" si="14">ABS(Q23-1)</f>
        <v>2.5581395348837299E-2</v>
      </c>
      <c r="X23" s="12">
        <f t="shared" ref="X23" si="15">ABS(R23-1)</f>
        <v>6.1818181818181772E-2</v>
      </c>
      <c r="Y23" s="12">
        <f t="shared" si="3"/>
        <v>4.0935672514619825E-2</v>
      </c>
      <c r="Z23" s="12">
        <f t="shared" si="3"/>
        <v>0.42045454545454541</v>
      </c>
      <c r="AA23" s="12">
        <f t="shared" ref="AA23" si="16">ABS(U23-1)</f>
        <v>0.15182481751824817</v>
      </c>
      <c r="AB23" s="2">
        <f>SUM(V23:AA23)</f>
        <v>0.70837027497426774</v>
      </c>
    </row>
    <row r="24" spans="1:28" ht="15.75" x14ac:dyDescent="0.25">
      <c r="AB24" s="13"/>
    </row>
    <row r="30" spans="1:28" x14ac:dyDescent="0.25">
      <c r="B30" s="1" t="s">
        <v>38</v>
      </c>
    </row>
    <row r="31" spans="1:28" ht="16.5" thickBot="1" x14ac:dyDescent="0.3">
      <c r="C31" s="15" t="s">
        <v>10</v>
      </c>
      <c r="D31" s="15"/>
      <c r="E31" s="15"/>
      <c r="F31" s="15"/>
      <c r="G31" s="15"/>
      <c r="H31" s="15"/>
      <c r="I31" s="15"/>
      <c r="J31" s="15"/>
      <c r="K31" s="15"/>
      <c r="L31" s="3"/>
      <c r="M31" s="3"/>
      <c r="N31" s="3"/>
      <c r="O31" s="3"/>
      <c r="P31" s="15" t="s">
        <v>14</v>
      </c>
      <c r="Q31" s="15"/>
      <c r="R31" s="15"/>
      <c r="S31" s="15"/>
      <c r="T31" s="15"/>
      <c r="V31" s="15" t="s">
        <v>16</v>
      </c>
      <c r="W31" s="15"/>
      <c r="X31" s="15"/>
      <c r="Y31" s="15"/>
    </row>
    <row r="32" spans="1:28" ht="15.75" x14ac:dyDescent="0.25">
      <c r="D32" s="18" t="s">
        <v>5</v>
      </c>
      <c r="E32" s="16"/>
      <c r="F32" s="16" t="s">
        <v>8</v>
      </c>
      <c r="G32" s="16"/>
      <c r="H32" s="16" t="s">
        <v>6</v>
      </c>
      <c r="I32" s="16"/>
      <c r="J32" s="16" t="s">
        <v>7</v>
      </c>
      <c r="K32" s="16"/>
      <c r="L32" s="16" t="s">
        <v>25</v>
      </c>
      <c r="M32" s="16"/>
      <c r="N32" s="16" t="s">
        <v>26</v>
      </c>
      <c r="O32" s="17"/>
      <c r="P32" s="5" t="s">
        <v>5</v>
      </c>
      <c r="Q32" s="6" t="s">
        <v>8</v>
      </c>
      <c r="R32" s="6" t="s">
        <v>6</v>
      </c>
      <c r="S32" s="6" t="s">
        <v>7</v>
      </c>
      <c r="T32" s="6" t="s">
        <v>25</v>
      </c>
      <c r="U32" s="7" t="s">
        <v>26</v>
      </c>
      <c r="V32" s="5" t="s">
        <v>5</v>
      </c>
      <c r="W32" s="6" t="s">
        <v>8</v>
      </c>
      <c r="X32" s="6" t="s">
        <v>6</v>
      </c>
      <c r="Y32" s="6" t="s">
        <v>7</v>
      </c>
      <c r="Z32" s="6" t="s">
        <v>25</v>
      </c>
      <c r="AA32" s="7" t="s">
        <v>26</v>
      </c>
      <c r="AB32" s="2" t="s">
        <v>27</v>
      </c>
    </row>
    <row r="33" spans="2:28" ht="15.75" x14ac:dyDescent="0.25">
      <c r="B33" s="12" t="s">
        <v>32</v>
      </c>
      <c r="C33" s="2" t="s">
        <v>0</v>
      </c>
      <c r="D33" s="8" t="s">
        <v>3</v>
      </c>
      <c r="E33" s="4" t="s">
        <v>4</v>
      </c>
      <c r="F33" s="4" t="s">
        <v>3</v>
      </c>
      <c r="G33" s="4" t="s">
        <v>4</v>
      </c>
      <c r="H33" s="4" t="s">
        <v>3</v>
      </c>
      <c r="I33" s="4" t="s">
        <v>4</v>
      </c>
      <c r="J33" s="4" t="s">
        <v>3</v>
      </c>
      <c r="K33" s="4" t="s">
        <v>4</v>
      </c>
      <c r="L33" s="4" t="s">
        <v>3</v>
      </c>
      <c r="M33" s="4" t="s">
        <v>4</v>
      </c>
      <c r="N33" s="4" t="s">
        <v>3</v>
      </c>
      <c r="O33" s="9" t="s">
        <v>4</v>
      </c>
      <c r="P33" s="10"/>
      <c r="U33" s="11"/>
      <c r="V33" s="10"/>
      <c r="AA33" s="11"/>
    </row>
    <row r="34" spans="2:28" ht="15.75" x14ac:dyDescent="0.25">
      <c r="B34" s="1" t="s">
        <v>30</v>
      </c>
      <c r="C34" s="1" t="s">
        <v>39</v>
      </c>
      <c r="D34" s="1">
        <v>39140</v>
      </c>
      <c r="E34" s="1">
        <v>37840</v>
      </c>
      <c r="F34" s="1">
        <v>4680</v>
      </c>
      <c r="G34" s="1">
        <v>4228</v>
      </c>
      <c r="H34" s="1">
        <v>55.2</v>
      </c>
      <c r="I34" s="1">
        <v>65</v>
      </c>
      <c r="J34" s="1">
        <v>49.4</v>
      </c>
      <c r="K34" s="1">
        <v>53.6</v>
      </c>
      <c r="L34" s="1">
        <v>25.5</v>
      </c>
      <c r="M34" s="1">
        <v>26</v>
      </c>
      <c r="N34" s="1">
        <v>1361</v>
      </c>
      <c r="O34" s="1">
        <v>1447</v>
      </c>
      <c r="P34" s="1">
        <f>E34/D34</f>
        <v>0.96678589678078697</v>
      </c>
      <c r="Q34" s="1">
        <f>G34/F34</f>
        <v>0.90341880341880343</v>
      </c>
      <c r="R34" s="1">
        <f>I34/H34</f>
        <v>1.1775362318840579</v>
      </c>
      <c r="S34" s="1">
        <f>K34/J34</f>
        <v>1.0850202429149798</v>
      </c>
      <c r="T34" s="1">
        <f>M34/L34</f>
        <v>1.0196078431372548</v>
      </c>
      <c r="U34" s="1">
        <f>O34/N34</f>
        <v>1.0631888317413667</v>
      </c>
      <c r="V34" s="1">
        <f t="shared" ref="V34:AA34" si="17">ABS(P34-1)</f>
        <v>3.3214103219213031E-2</v>
      </c>
      <c r="W34" s="1">
        <f t="shared" si="17"/>
        <v>9.6581196581196571E-2</v>
      </c>
      <c r="X34" s="1">
        <f t="shared" si="17"/>
        <v>0.17753623188405787</v>
      </c>
      <c r="Y34" s="1">
        <f t="shared" si="17"/>
        <v>8.5020242914979782E-2</v>
      </c>
      <c r="Z34" s="1">
        <f t="shared" si="17"/>
        <v>1.9607843137254832E-2</v>
      </c>
      <c r="AA34" s="1">
        <f t="shared" si="17"/>
        <v>6.3188831741366691E-2</v>
      </c>
      <c r="AB34" s="13">
        <f>SUM(V34:AA34)</f>
        <v>0.47514844947806878</v>
      </c>
    </row>
    <row r="35" spans="2:28" s="12" customFormat="1" ht="15.75" x14ac:dyDescent="0.25">
      <c r="C35" s="1" t="s">
        <v>41</v>
      </c>
      <c r="D35" s="1">
        <v>38046</v>
      </c>
      <c r="E35" s="1">
        <v>37840</v>
      </c>
      <c r="F35" s="1">
        <v>4689</v>
      </c>
      <c r="G35" s="1">
        <v>4228</v>
      </c>
      <c r="H35" s="1">
        <v>55.3</v>
      </c>
      <c r="I35" s="1">
        <v>65</v>
      </c>
      <c r="J35" s="1">
        <v>49.2</v>
      </c>
      <c r="K35" s="1">
        <v>53.6</v>
      </c>
      <c r="L35" s="1">
        <v>24.75</v>
      </c>
      <c r="M35" s="1">
        <v>26</v>
      </c>
      <c r="N35" s="1">
        <v>1353</v>
      </c>
      <c r="O35" s="1">
        <v>1447</v>
      </c>
      <c r="P35" s="1">
        <f>E35/D35</f>
        <v>0.99458550176102611</v>
      </c>
      <c r="Q35" s="1">
        <f>G35/F35</f>
        <v>0.90168479419918957</v>
      </c>
      <c r="R35" s="1">
        <f>I35/H35</f>
        <v>1.1754068716094033</v>
      </c>
      <c r="S35" s="1">
        <f>K35/J35</f>
        <v>1.089430894308943</v>
      </c>
      <c r="T35" s="1">
        <f>M35/L35</f>
        <v>1.0505050505050506</v>
      </c>
      <c r="U35" s="1">
        <f>O35/N35</f>
        <v>1.0694752402069476</v>
      </c>
      <c r="V35" s="1">
        <f t="shared" ref="V35" si="18">ABS(P35-1)</f>
        <v>5.414498238973886E-3</v>
      </c>
      <c r="W35" s="1">
        <f t="shared" ref="W35" si="19">ABS(Q35-1)</f>
        <v>9.8315205800810435E-2</v>
      </c>
      <c r="X35" s="1">
        <f t="shared" ref="X35" si="20">ABS(R35-1)</f>
        <v>0.17540687160940327</v>
      </c>
      <c r="Y35" s="1">
        <f t="shared" ref="Y35" si="21">ABS(S35-1)</f>
        <v>8.9430894308943021E-2</v>
      </c>
      <c r="Z35" s="1">
        <f t="shared" ref="Z35" si="22">ABS(T35-1)</f>
        <v>5.0505050505050608E-2</v>
      </c>
      <c r="AA35" s="1">
        <f t="shared" ref="AA35" si="23">ABS(U35-1)</f>
        <v>6.9475240206947619E-2</v>
      </c>
      <c r="AB35" s="13">
        <f>SUM(V35:AA35)</f>
        <v>0.48854776067012884</v>
      </c>
    </row>
    <row r="36" spans="2:28" s="12" customFormat="1" ht="15.75" x14ac:dyDescent="0.25">
      <c r="D36" s="12">
        <v>28</v>
      </c>
      <c r="AB36" s="2"/>
    </row>
    <row r="37" spans="2:28" s="12" customFormat="1" ht="15.75" x14ac:dyDescent="0.25">
      <c r="AB37" s="2"/>
    </row>
    <row r="43" spans="2:28" ht="16.5" thickBot="1" x14ac:dyDescent="0.3">
      <c r="C43" s="15" t="s">
        <v>17</v>
      </c>
      <c r="D43" s="15"/>
      <c r="E43" s="15"/>
      <c r="F43" s="15"/>
      <c r="G43" s="15"/>
      <c r="H43" s="15"/>
      <c r="I43" s="15"/>
      <c r="J43" s="15"/>
      <c r="K43" s="15"/>
      <c r="L43" s="3"/>
      <c r="M43" s="3"/>
      <c r="N43" s="3"/>
      <c r="O43" s="3"/>
      <c r="P43" s="15" t="s">
        <v>14</v>
      </c>
      <c r="Q43" s="15"/>
      <c r="R43" s="15"/>
      <c r="S43" s="15"/>
      <c r="T43" s="15"/>
      <c r="V43" s="15" t="s">
        <v>16</v>
      </c>
      <c r="W43" s="15"/>
      <c r="X43" s="15"/>
      <c r="Y43" s="15"/>
    </row>
    <row r="44" spans="2:28" ht="15.75" x14ac:dyDescent="0.25">
      <c r="D44" s="18" t="s">
        <v>5</v>
      </c>
      <c r="E44" s="16"/>
      <c r="F44" s="16" t="s">
        <v>8</v>
      </c>
      <c r="G44" s="16"/>
      <c r="H44" s="16" t="s">
        <v>6</v>
      </c>
      <c r="I44" s="16"/>
      <c r="J44" s="16" t="s">
        <v>7</v>
      </c>
      <c r="K44" s="16"/>
      <c r="L44" s="16" t="s">
        <v>25</v>
      </c>
      <c r="M44" s="16"/>
      <c r="N44" s="16" t="s">
        <v>26</v>
      </c>
      <c r="O44" s="17"/>
      <c r="P44" s="5" t="s">
        <v>5</v>
      </c>
      <c r="Q44" s="6" t="s">
        <v>8</v>
      </c>
      <c r="R44" s="6" t="s">
        <v>6</v>
      </c>
      <c r="S44" s="6" t="s">
        <v>7</v>
      </c>
      <c r="T44" s="6" t="s">
        <v>25</v>
      </c>
      <c r="U44" s="7" t="s">
        <v>26</v>
      </c>
      <c r="V44" s="5" t="s">
        <v>5</v>
      </c>
      <c r="W44" s="6" t="s">
        <v>8</v>
      </c>
      <c r="X44" s="6" t="s">
        <v>6</v>
      </c>
      <c r="Y44" s="6" t="s">
        <v>7</v>
      </c>
      <c r="Z44" s="6" t="s">
        <v>25</v>
      </c>
      <c r="AA44" s="7" t="s">
        <v>26</v>
      </c>
      <c r="AB44" s="2" t="s">
        <v>27</v>
      </c>
    </row>
    <row r="45" spans="2:28" ht="15.75" x14ac:dyDescent="0.25">
      <c r="C45" s="2" t="s">
        <v>0</v>
      </c>
      <c r="D45" s="8" t="s">
        <v>3</v>
      </c>
      <c r="E45" s="4" t="s">
        <v>4</v>
      </c>
      <c r="F45" s="4" t="s">
        <v>3</v>
      </c>
      <c r="G45" s="4" t="s">
        <v>4</v>
      </c>
      <c r="H45" s="4" t="s">
        <v>3</v>
      </c>
      <c r="I45" s="4" t="s">
        <v>4</v>
      </c>
      <c r="J45" s="4" t="s">
        <v>3</v>
      </c>
      <c r="K45" s="4" t="s">
        <v>4</v>
      </c>
      <c r="L45" s="4" t="s">
        <v>3</v>
      </c>
      <c r="M45" s="4" t="s">
        <v>4</v>
      </c>
      <c r="N45" s="4" t="s">
        <v>3</v>
      </c>
      <c r="O45" s="9" t="s">
        <v>4</v>
      </c>
      <c r="P45" s="10"/>
      <c r="U45" s="11"/>
      <c r="V45" s="10"/>
      <c r="AA45" s="11"/>
    </row>
    <row r="46" spans="2:28" ht="15.75" x14ac:dyDescent="0.25">
      <c r="B46" s="1" t="s">
        <v>30</v>
      </c>
      <c r="C46" s="1" t="s">
        <v>40</v>
      </c>
      <c r="D46" s="1">
        <v>29830</v>
      </c>
      <c r="E46" s="1">
        <v>28914</v>
      </c>
      <c r="F46" s="1">
        <v>3700</v>
      </c>
      <c r="G46" s="1">
        <v>3528</v>
      </c>
      <c r="H46" s="1">
        <v>51.7</v>
      </c>
      <c r="I46" s="1">
        <v>58.4</v>
      </c>
      <c r="J46" s="1">
        <v>47.2</v>
      </c>
      <c r="K46" s="1">
        <v>49.2</v>
      </c>
      <c r="L46" s="1">
        <v>21.8</v>
      </c>
      <c r="M46" s="1">
        <v>25</v>
      </c>
      <c r="N46" s="1">
        <v>1182</v>
      </c>
      <c r="O46" s="1">
        <v>1162</v>
      </c>
      <c r="P46" s="1">
        <f>E46/D46</f>
        <v>0.96929265839758627</v>
      </c>
      <c r="Q46" s="1">
        <f>G46/F46</f>
        <v>0.95351351351351354</v>
      </c>
      <c r="R46" s="1">
        <f>I46/H46</f>
        <v>1.1295938104448742</v>
      </c>
      <c r="S46" s="1">
        <f>K46/J46</f>
        <v>1.0423728813559321</v>
      </c>
      <c r="T46" s="1">
        <f>M46/L46</f>
        <v>1.1467889908256881</v>
      </c>
      <c r="U46" s="1">
        <f>O46/N46</f>
        <v>0.98307952622673433</v>
      </c>
      <c r="V46" s="1">
        <f>ABS(P46-1)</f>
        <v>3.0707341602413729E-2</v>
      </c>
      <c r="W46" s="1">
        <f t="shared" ref="W46" si="24">ABS(Q46-1)</f>
        <v>4.6486486486486456E-2</v>
      </c>
      <c r="X46" s="1">
        <f t="shared" ref="X46" si="25">ABS(R46-1)</f>
        <v>0.12959381044487417</v>
      </c>
      <c r="Y46" s="1">
        <f>ABS(S46-1)</f>
        <v>4.237288135593209E-2</v>
      </c>
      <c r="Z46" s="1">
        <f>ABS(T46-1)</f>
        <v>0.14678899082568808</v>
      </c>
      <c r="AA46" s="1">
        <f t="shared" ref="AA46" si="26">ABS(U46-1)</f>
        <v>1.6920473773265665E-2</v>
      </c>
      <c r="AB46" s="13">
        <f>SUM(V46:AA46)</f>
        <v>0.41286998448866019</v>
      </c>
    </row>
    <row r="47" spans="2:28" ht="15.75" x14ac:dyDescent="0.25">
      <c r="C47" s="1" t="s">
        <v>41</v>
      </c>
      <c r="D47" s="1">
        <v>28377</v>
      </c>
      <c r="E47" s="1">
        <v>28914</v>
      </c>
      <c r="F47" s="1">
        <v>3348</v>
      </c>
      <c r="G47" s="1">
        <v>3528</v>
      </c>
      <c r="H47" s="1">
        <v>51.3</v>
      </c>
      <c r="I47" s="1">
        <v>58.4</v>
      </c>
      <c r="J47" s="1">
        <v>47.2</v>
      </c>
      <c r="K47" s="1">
        <v>49.2</v>
      </c>
      <c r="L47" s="1">
        <v>21</v>
      </c>
      <c r="M47" s="1">
        <v>25</v>
      </c>
      <c r="N47" s="1">
        <v>1164</v>
      </c>
      <c r="O47" s="1">
        <v>1162</v>
      </c>
      <c r="P47" s="1">
        <f>E47/D47</f>
        <v>1.0189237762977059</v>
      </c>
      <c r="Q47" s="1">
        <f>G47/F47</f>
        <v>1.053763440860215</v>
      </c>
      <c r="R47" s="1">
        <f>I47/H47</f>
        <v>1.138401559454191</v>
      </c>
      <c r="S47" s="1">
        <f>K47/J47</f>
        <v>1.0423728813559321</v>
      </c>
      <c r="T47" s="1">
        <f>M47/L47</f>
        <v>1.1904761904761905</v>
      </c>
      <c r="U47" s="1">
        <f>O47/N47</f>
        <v>0.99828178694158076</v>
      </c>
      <c r="V47" s="1">
        <f>ABS(P47-1)</f>
        <v>1.8923776297705919E-2</v>
      </c>
      <c r="W47" s="1">
        <f t="shared" ref="W47" si="27">ABS(Q47-1)</f>
        <v>5.3763440860215006E-2</v>
      </c>
      <c r="X47" s="1">
        <f t="shared" ref="X47" si="28">ABS(R47-1)</f>
        <v>0.13840155945419097</v>
      </c>
      <c r="Y47" s="1">
        <f>ABS(S47-1)</f>
        <v>4.237288135593209E-2</v>
      </c>
      <c r="Z47" s="1">
        <f>ABS(T47-1)</f>
        <v>0.19047619047619047</v>
      </c>
      <c r="AA47" s="1">
        <f t="shared" ref="AA47" si="29">ABS(U47-1)</f>
        <v>1.7182130584192379E-3</v>
      </c>
      <c r="AB47" s="13">
        <f>SUM(V47:AA47)</f>
        <v>0.44565606150265369</v>
      </c>
    </row>
    <row r="48" spans="2:28" ht="15.75" x14ac:dyDescent="0.25">
      <c r="AB48" s="13"/>
    </row>
    <row r="49" spans="28:28" ht="15.75" x14ac:dyDescent="0.25">
      <c r="AB49" s="13"/>
    </row>
    <row r="50" spans="28:28" s="12" customFormat="1" ht="15.75" x14ac:dyDescent="0.25">
      <c r="AB50" s="2"/>
    </row>
  </sheetData>
  <mergeCells count="36">
    <mergeCell ref="C4:K4"/>
    <mergeCell ref="P4:T4"/>
    <mergeCell ref="V4:Y4"/>
    <mergeCell ref="D5:E5"/>
    <mergeCell ref="F5:G5"/>
    <mergeCell ref="H5:I5"/>
    <mergeCell ref="J5:K5"/>
    <mergeCell ref="N5:O5"/>
    <mergeCell ref="L5:M5"/>
    <mergeCell ref="C16:K16"/>
    <mergeCell ref="P16:T16"/>
    <mergeCell ref="V16:Y16"/>
    <mergeCell ref="D17:E17"/>
    <mergeCell ref="F17:G17"/>
    <mergeCell ref="H17:I17"/>
    <mergeCell ref="J17:K17"/>
    <mergeCell ref="N17:O17"/>
    <mergeCell ref="L17:M17"/>
    <mergeCell ref="C31:K31"/>
    <mergeCell ref="P31:T31"/>
    <mergeCell ref="V31:Y31"/>
    <mergeCell ref="D32:E32"/>
    <mergeCell ref="F32:G32"/>
    <mergeCell ref="H32:I32"/>
    <mergeCell ref="J32:K32"/>
    <mergeCell ref="L32:M32"/>
    <mergeCell ref="N32:O32"/>
    <mergeCell ref="C43:K43"/>
    <mergeCell ref="P43:T43"/>
    <mergeCell ref="V43:Y43"/>
    <mergeCell ref="D44:E44"/>
    <mergeCell ref="F44:G44"/>
    <mergeCell ref="H44:I44"/>
    <mergeCell ref="J44:K44"/>
    <mergeCell ref="L44:M44"/>
    <mergeCell ref="N44:O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framing100mm</vt:lpstr>
      <vt:lpstr>Framing 230mm</vt:lpstr>
      <vt:lpstr>Framing-correct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Fiorina</dc:creator>
  <cp:lastModifiedBy>Davide Fiorina</cp:lastModifiedBy>
  <dcterms:created xsi:type="dcterms:W3CDTF">2024-08-07T06:52:09Z</dcterms:created>
  <dcterms:modified xsi:type="dcterms:W3CDTF">2024-09-17T07:08:45Z</dcterms:modified>
</cp:coreProperties>
</file>