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hearc365-my.sharepoint.com/personal/altin_hajda_he-arc_ch/Documents/HE-ARC/2ème année/Projet P2 SA/"/>
    </mc:Choice>
  </mc:AlternateContent>
  <xr:revisionPtr revIDLastSave="278" documentId="13_ncr:1_{03B289B3-D798-4CC3-B306-CD5D141FBDD8}" xr6:coauthVersionLast="47" xr6:coauthVersionMax="47" xr10:uidLastSave="{3150C98A-191B-4F82-A9E3-08B082D0B850}"/>
  <bookViews>
    <workbookView xWindow="-3645" yWindow="-21720" windowWidth="38640" windowHeight="21120" activeTab="1" xr2:uid="{00000000-000D-0000-FFFF-FFFF00000000}"/>
  </bookViews>
  <sheets>
    <sheet name="TabDate" sheetId="1" r:id="rId1"/>
    <sheet name="Échéanc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20" i="2"/>
  <c r="I19" i="2"/>
  <c r="I23" i="2"/>
  <c r="I22" i="2"/>
  <c r="G22" i="2"/>
  <c r="G18" i="2"/>
  <c r="EV12" i="2"/>
  <c r="EW12" i="2" s="1"/>
  <c r="EX12" i="2" s="1"/>
  <c r="EY12" i="2" s="1"/>
  <c r="EQ12" i="2"/>
  <c r="ER12" i="2" s="1"/>
  <c r="ES12" i="2" s="1"/>
  <c r="ET12" i="2" s="1"/>
  <c r="EL12" i="2"/>
  <c r="EM12" i="2" s="1"/>
  <c r="EN12" i="2" s="1"/>
  <c r="EO12" i="2" s="1"/>
  <c r="EG12" i="2"/>
  <c r="EH12" i="2" s="1"/>
  <c r="EI12" i="2" s="1"/>
  <c r="EJ12" i="2" s="1"/>
  <c r="B111" i="1"/>
  <c r="B112" i="1"/>
  <c r="B113" i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B47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44" i="1"/>
  <c r="P5" i="2"/>
  <c r="P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Z13" i="2"/>
  <c r="FA13" i="2"/>
  <c r="FB13" i="2"/>
  <c r="FC13" i="2"/>
  <c r="FD13" i="2"/>
  <c r="FE13" i="2"/>
  <c r="FF13" i="2"/>
  <c r="FG13" i="2"/>
  <c r="FH13" i="2"/>
  <c r="FI13" i="2"/>
  <c r="P13" i="2"/>
  <c r="Q13" i="2"/>
  <c r="R13" i="2"/>
  <c r="S13" i="2"/>
  <c r="T13" i="2"/>
  <c r="U13" i="2"/>
  <c r="V13" i="2"/>
  <c r="W13" i="2"/>
  <c r="X13" i="2"/>
  <c r="Y13" i="2"/>
  <c r="J14" i="2"/>
  <c r="P4" i="2" l="1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1" i="2"/>
  <c r="J20" i="2"/>
  <c r="J17" i="2"/>
  <c r="J16" i="2"/>
  <c r="J15" i="2"/>
  <c r="Q12" i="2"/>
  <c r="R12" i="2" s="1"/>
  <c r="S12" i="2" s="1"/>
  <c r="T12" i="2" s="1"/>
  <c r="V12" i="2"/>
  <c r="W12" i="2" s="1"/>
  <c r="X12" i="2" s="1"/>
  <c r="Y12" i="2" s="1"/>
  <c r="AA12" i="2"/>
  <c r="AB12" i="2" s="1"/>
  <c r="AC12" i="2" s="1"/>
  <c r="AD12" i="2" s="1"/>
  <c r="AF12" i="2"/>
  <c r="AG12" i="2" s="1"/>
  <c r="AH12" i="2" s="1"/>
  <c r="AI12" i="2" s="1"/>
  <c r="AK12" i="2"/>
  <c r="AL12" i="2" s="1"/>
  <c r="AM12" i="2" s="1"/>
  <c r="AN12" i="2" s="1"/>
  <c r="AP12" i="2"/>
  <c r="AQ12" i="2" s="1"/>
  <c r="AR12" i="2" s="1"/>
  <c r="AS12" i="2" s="1"/>
  <c r="AU12" i="2"/>
  <c r="AV12" i="2" s="1"/>
  <c r="AW12" i="2" s="1"/>
  <c r="AX12" i="2" s="1"/>
  <c r="AZ12" i="2"/>
  <c r="BA12" i="2" s="1"/>
  <c r="BB12" i="2" s="1"/>
  <c r="BC12" i="2" s="1"/>
  <c r="BE12" i="2"/>
  <c r="BF12" i="2" s="1"/>
  <c r="BG12" i="2" s="1"/>
  <c r="BH12" i="2" s="1"/>
  <c r="BJ12" i="2"/>
  <c r="BK12" i="2" s="1"/>
  <c r="BL12" i="2" s="1"/>
  <c r="BM12" i="2" s="1"/>
  <c r="BO12" i="2"/>
  <c r="BP12" i="2" s="1"/>
  <c r="BQ12" i="2" s="1"/>
  <c r="BR12" i="2" s="1"/>
  <c r="BT12" i="2"/>
  <c r="BY12" i="2"/>
  <c r="BZ12" i="2" s="1"/>
  <c r="CA12" i="2" s="1"/>
  <c r="CB12" i="2" s="1"/>
  <c r="CD12" i="2"/>
  <c r="CE12" i="2" s="1"/>
  <c r="CF12" i="2" s="1"/>
  <c r="CG12" i="2" s="1"/>
  <c r="CI12" i="2"/>
  <c r="CJ12" i="2" s="1"/>
  <c r="CK12" i="2" s="1"/>
  <c r="CL12" i="2" s="1"/>
  <c r="CN12" i="2"/>
  <c r="CO12" i="2" s="1"/>
  <c r="CP12" i="2" s="1"/>
  <c r="CQ12" i="2" s="1"/>
  <c r="CS12" i="2"/>
  <c r="CT12" i="2" s="1"/>
  <c r="CU12" i="2" s="1"/>
  <c r="CV12" i="2" s="1"/>
  <c r="CX12" i="2"/>
  <c r="CY12" i="2" s="1"/>
  <c r="CZ12" i="2" s="1"/>
  <c r="DA12" i="2" s="1"/>
  <c r="DC12" i="2"/>
  <c r="DD12" i="2" s="1"/>
  <c r="DE12" i="2" s="1"/>
  <c r="DF12" i="2" s="1"/>
  <c r="DH12" i="2"/>
  <c r="DI12" i="2" s="1"/>
  <c r="DJ12" i="2" s="1"/>
  <c r="DK12" i="2" s="1"/>
  <c r="DM12" i="2"/>
  <c r="DN12" i="2" s="1"/>
  <c r="DO12" i="2" s="1"/>
  <c r="DP12" i="2" s="1"/>
  <c r="DR12" i="2"/>
  <c r="DS12" i="2" s="1"/>
  <c r="DT12" i="2" s="1"/>
  <c r="DU12" i="2" s="1"/>
  <c r="DW12" i="2"/>
  <c r="DX12" i="2" s="1"/>
  <c r="DY12" i="2" s="1"/>
  <c r="DZ12" i="2" s="1"/>
  <c r="EB12" i="2"/>
  <c r="EC12" i="2" s="1"/>
  <c r="ED12" i="2" s="1"/>
  <c r="EE12" i="2" s="1"/>
  <c r="FA12" i="2"/>
  <c r="FB12" i="2" s="1"/>
  <c r="FC12" i="2" s="1"/>
  <c r="FD12" i="2" s="1"/>
  <c r="FF12" i="2"/>
  <c r="FG12" i="2" s="1"/>
  <c r="FH12" i="2" s="1"/>
  <c r="FI12" i="2" s="1"/>
  <c r="C5" i="2"/>
  <c r="I38" i="2"/>
  <c r="I36" i="2"/>
  <c r="I34" i="2"/>
  <c r="I32" i="2"/>
  <c r="I30" i="2"/>
  <c r="I28" i="2"/>
  <c r="I26" i="2"/>
  <c r="I24" i="2"/>
  <c r="N39" i="2"/>
  <c r="N37" i="2"/>
  <c r="I37" i="2" s="1"/>
  <c r="N35" i="2"/>
  <c r="I35" i="2" s="1"/>
  <c r="N33" i="2"/>
  <c r="I33" i="2" s="1"/>
  <c r="N31" i="2"/>
  <c r="N29" i="2"/>
  <c r="I29" i="2" s="1"/>
  <c r="N27" i="2"/>
  <c r="N25" i="2"/>
  <c r="N21" i="2"/>
  <c r="I21" i="2" s="1"/>
  <c r="N17" i="2"/>
  <c r="N15" i="2"/>
  <c r="I16" i="2"/>
  <c r="I14" i="2"/>
  <c r="Z7" i="2"/>
  <c r="AJ7" i="2" s="1"/>
  <c r="AT7" i="2" s="1"/>
  <c r="BD7" i="2" s="1"/>
  <c r="BN7" i="2" s="1"/>
  <c r="BX7" i="2" s="1"/>
  <c r="CH7" i="2" s="1"/>
  <c r="CR7" i="2" s="1"/>
  <c r="DB7" i="2" s="1"/>
  <c r="G30" i="2" l="1"/>
  <c r="G32" i="2"/>
  <c r="G28" i="2"/>
  <c r="BU12" i="2"/>
  <c r="BV12" i="2" s="1"/>
  <c r="BW12" i="2" s="1"/>
  <c r="G36" i="2"/>
  <c r="G34" i="2"/>
  <c r="G38" i="2"/>
  <c r="I27" i="2"/>
  <c r="I25" i="2"/>
  <c r="G26" i="2"/>
  <c r="G24" i="2"/>
  <c r="G20" i="2"/>
  <c r="G16" i="2"/>
  <c r="G14" i="2"/>
  <c r="I17" i="2"/>
  <c r="I31" i="2"/>
  <c r="I15" i="2"/>
  <c r="I39" i="2"/>
  <c r="DL7" i="2"/>
  <c r="DV7" i="2" l="1"/>
  <c r="EF7" i="2" s="1"/>
  <c r="EP7" i="2" s="1"/>
  <c r="EP8" i="2" l="1"/>
  <c r="EP9" i="2" s="1"/>
  <c r="EZ7" i="2"/>
  <c r="EF8" i="2"/>
  <c r="EF9" i="2" s="1"/>
  <c r="D17" i="1"/>
  <c r="D19" i="1"/>
  <c r="D27" i="1"/>
  <c r="D33" i="1"/>
  <c r="D35" i="1"/>
  <c r="D41" i="1"/>
  <c r="D43" i="1"/>
  <c r="D4" i="1"/>
  <c r="D2" i="1"/>
  <c r="D11" i="1"/>
  <c r="D18" i="1"/>
  <c r="D22" i="1"/>
  <c r="D23" i="1"/>
  <c r="D25" i="1"/>
  <c r="D26" i="1"/>
  <c r="D31" i="1"/>
  <c r="D38" i="1"/>
  <c r="D39" i="1"/>
  <c r="D42" i="1"/>
  <c r="D34" i="1"/>
  <c r="D46" i="1"/>
  <c r="D21" i="1"/>
  <c r="D24" i="1"/>
  <c r="D40" i="1"/>
  <c r="D32" i="1"/>
  <c r="D5" i="1"/>
  <c r="D12" i="1"/>
  <c r="D13" i="1"/>
  <c r="D20" i="1"/>
  <c r="D28" i="1"/>
  <c r="D29" i="1"/>
  <c r="D36" i="1"/>
  <c r="D45" i="1"/>
  <c r="B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4" i="1" l="1"/>
  <c r="B5" i="1" s="1"/>
  <c r="B6" i="1" s="1"/>
  <c r="D3" i="1"/>
  <c r="B7" i="1" l="1"/>
  <c r="D6" i="1"/>
  <c r="B8" i="1" l="1"/>
  <c r="D7" i="1"/>
  <c r="B9" i="1" l="1"/>
  <c r="D8" i="1"/>
  <c r="B10" i="1" l="1"/>
  <c r="D9" i="1"/>
  <c r="B11" i="1" l="1"/>
  <c r="B12" i="1" s="1"/>
  <c r="B13" i="1" s="1"/>
  <c r="B14" i="1" s="1"/>
  <c r="D10" i="1"/>
  <c r="B15" i="1" l="1"/>
  <c r="D14" i="1"/>
  <c r="B16" i="1" l="1"/>
  <c r="D15" i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D16" i="1"/>
  <c r="B31" i="1" l="1"/>
  <c r="B32" i="1" s="1"/>
  <c r="B33" i="1" s="1"/>
  <c r="B34" i="1" s="1"/>
  <c r="B35" i="1" s="1"/>
  <c r="B36" i="1" s="1"/>
  <c r="B37" i="1" s="1"/>
  <c r="D30" i="1"/>
  <c r="B38" i="1" l="1"/>
  <c r="B39" i="1" s="1"/>
  <c r="B40" i="1" s="1"/>
  <c r="B41" i="1" s="1"/>
  <c r="B42" i="1" s="1"/>
  <c r="B43" i="1" s="1"/>
  <c r="B44" i="1" s="1"/>
  <c r="D37" i="1"/>
  <c r="B45" i="1" l="1"/>
  <c r="B46" i="1" s="1"/>
  <c r="Z8" i="2"/>
  <c r="Z9" i="2" s="1"/>
  <c r="BD8" i="2" l="1"/>
  <c r="BD9" i="2" s="1"/>
  <c r="DB8" i="2"/>
  <c r="DB9" i="2" s="1"/>
  <c r="EZ8" i="2"/>
  <c r="EZ9" i="2" s="1"/>
  <c r="CR8" i="2"/>
  <c r="CR9" i="2" s="1"/>
  <c r="CH8" i="2"/>
  <c r="CH9" i="2" s="1"/>
  <c r="DL8" i="2"/>
  <c r="DL9" i="2" s="1"/>
  <c r="AJ8" i="2"/>
  <c r="AJ9" i="2" s="1"/>
  <c r="DV8" i="2"/>
  <c r="DV9" i="2" s="1"/>
  <c r="AT8" i="2"/>
  <c r="AT9" i="2" s="1"/>
  <c r="P8" i="2"/>
  <c r="P9" i="2" s="1"/>
  <c r="BX8" i="2"/>
  <c r="BX9" i="2" s="1"/>
  <c r="BN8" i="2"/>
  <c r="BN9" i="2" s="1"/>
</calcChain>
</file>

<file path=xl/sharedStrings.xml><?xml version="1.0" encoding="utf-8"?>
<sst xmlns="http://schemas.openxmlformats.org/spreadsheetml/2006/main" count="136" uniqueCount="31">
  <si>
    <t>N°</t>
  </si>
  <si>
    <t>Jours</t>
  </si>
  <si>
    <t>Jours TPI</t>
  </si>
  <si>
    <t>Date TPI</t>
  </si>
  <si>
    <t>Livrables / infos</t>
  </si>
  <si>
    <t>x</t>
  </si>
  <si>
    <t>Tâches</t>
  </si>
  <si>
    <t>Terminée</t>
  </si>
  <si>
    <t>Retard</t>
  </si>
  <si>
    <t>Prévu</t>
  </si>
  <si>
    <t>Réalisé</t>
  </si>
  <si>
    <t>Périodes</t>
  </si>
  <si>
    <t>périodes prévues au total</t>
  </si>
  <si>
    <t>périodes réalisées au total</t>
  </si>
  <si>
    <t>périodes d'absence</t>
  </si>
  <si>
    <t>r</t>
  </si>
  <si>
    <t>p</t>
  </si>
  <si>
    <t>Prévu, non terminé</t>
  </si>
  <si>
    <t>Prévu, terminé</t>
  </si>
  <si>
    <t>Réalisé hors planification</t>
  </si>
  <si>
    <t>Absence</t>
  </si>
  <si>
    <t>Rapport et présentation</t>
  </si>
  <si>
    <t>Firas Dridi - Altin Hajda</t>
  </si>
  <si>
    <t>Projet P2 SA - PrecognitionPolice</t>
  </si>
  <si>
    <t>Cahier des charges</t>
  </si>
  <si>
    <t>Diagramme de Gant</t>
  </si>
  <si>
    <t>Nettoyage du Dataset</t>
  </si>
  <si>
    <t>Visualisation simple des données</t>
  </si>
  <si>
    <t>Analyse des données</t>
  </si>
  <si>
    <t>Développement d'une interface</t>
  </si>
  <si>
    <t>Prédiction des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</si>
</sst>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dd\ dd/mm/yy"/>
    <numFmt numFmtId="166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scheme val="minor"/>
    </font>
    <font>
      <b/>
      <sz val="11"/>
      <color theme="9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CF0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499984740745262"/>
      </right>
      <top/>
      <bottom/>
      <diagonal/>
    </border>
    <border>
      <left/>
      <right style="thin">
        <color theme="0" tint="-0.14996795556505021"/>
      </right>
      <top style="dotted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499984740745262"/>
      </right>
      <top style="dotted">
        <color theme="0" tint="-0.499984740745262"/>
      </top>
      <bottom/>
      <diagonal/>
    </border>
    <border>
      <left/>
      <right style="thin">
        <color theme="0" tint="-0.14996795556505021"/>
      </right>
      <top/>
      <bottom style="dotted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dotted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/>
      <diagonal/>
    </border>
    <border>
      <left/>
      <right style="thin">
        <color theme="0" tint="-0.499984740745262"/>
      </right>
      <top/>
      <bottom style="dotted">
        <color theme="0" tint="-0.34998626667073579"/>
      </bottom>
      <diagonal/>
    </border>
    <border>
      <left/>
      <right style="thin">
        <color theme="0" tint="-0.499984740745262"/>
      </right>
      <top style="dotted">
        <color theme="0" tint="-0.34998626667073579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n">
        <color theme="0" tint="-0.24994659260841701"/>
      </right>
      <top style="thick">
        <color theme="0" tint="-0.499984740745262"/>
      </top>
      <bottom/>
      <diagonal/>
    </border>
    <border>
      <left style="thin">
        <color theme="0" tint="-0.499984740745262"/>
      </left>
      <right/>
      <top style="thick">
        <color theme="0" tint="-0.499984740745262"/>
      </top>
      <bottom/>
      <diagonal/>
    </border>
    <border>
      <left/>
      <right style="thin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 style="thick">
        <color theme="0" tint="-0.499984740745262"/>
      </left>
      <right/>
      <top style="thin">
        <color theme="0" tint="-0.34998626667073579"/>
      </top>
      <bottom/>
      <diagonal/>
    </border>
    <border>
      <left style="thick">
        <color theme="0" tint="-0.499984740745262"/>
      </left>
      <right/>
      <top/>
      <bottom style="dotted">
        <color theme="0" tint="-0.34998626667073579"/>
      </bottom>
      <diagonal/>
    </border>
    <border>
      <left style="thick">
        <color theme="0" tint="-0.499984740745262"/>
      </left>
      <right/>
      <top style="dotted">
        <color theme="0" tint="-0.34998626667073579"/>
      </top>
      <bottom/>
      <diagonal/>
    </border>
    <border>
      <left/>
      <right style="thin">
        <color theme="0" tint="-0.14996795556505021"/>
      </right>
      <top/>
      <bottom style="thick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/>
      <bottom style="thick">
        <color theme="0" tint="-0.499984740745262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dotted">
        <color theme="0" tint="-0.499984740745262"/>
      </bottom>
      <diagonal/>
    </border>
    <border>
      <left style="thin">
        <color theme="0" tint="-0.14996795556505021"/>
      </left>
      <right/>
      <top style="dotted">
        <color theme="0" tint="-0.499984740745262"/>
      </top>
      <bottom/>
      <diagonal/>
    </border>
    <border>
      <left style="thin">
        <color theme="0" tint="-0.14996795556505021"/>
      </left>
      <right/>
      <top/>
      <bottom style="thick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/>
      <bottom style="thick">
        <color theme="0" tint="-0.499984740745262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/>
    <xf numFmtId="0" fontId="5" fillId="4" borderId="0" xfId="0" applyFont="1" applyFill="1" applyAlignment="1">
      <alignment horizontal="center"/>
    </xf>
    <xf numFmtId="0" fontId="1" fillId="7" borderId="30" xfId="0" applyFont="1" applyFill="1" applyBorder="1" applyAlignment="1">
      <alignment horizontal="right"/>
    </xf>
    <xf numFmtId="165" fontId="2" fillId="7" borderId="31" xfId="0" applyNumberFormat="1" applyFont="1" applyFill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/>
    </xf>
    <xf numFmtId="0" fontId="3" fillId="7" borderId="32" xfId="0" applyFont="1" applyFill="1" applyBorder="1" applyAlignment="1">
      <alignment horizontal="left"/>
    </xf>
    <xf numFmtId="0" fontId="1" fillId="7" borderId="33" xfId="0" applyFont="1" applyFill="1" applyBorder="1" applyAlignment="1">
      <alignment horizontal="right"/>
    </xf>
    <xf numFmtId="165" fontId="1" fillId="7" borderId="34" xfId="0" applyNumberFormat="1" applyFont="1" applyFill="1" applyBorder="1" applyAlignment="1">
      <alignment horizontal="center"/>
    </xf>
    <xf numFmtId="164" fontId="1" fillId="7" borderId="34" xfId="0" applyNumberFormat="1" applyFont="1" applyFill="1" applyBorder="1" applyAlignment="1">
      <alignment horizontal="center"/>
    </xf>
    <xf numFmtId="0" fontId="3" fillId="7" borderId="35" xfId="0" applyFont="1" applyFill="1" applyBorder="1" applyAlignment="1">
      <alignment horizontal="left"/>
    </xf>
    <xf numFmtId="0" fontId="1" fillId="7" borderId="36" xfId="0" applyFont="1" applyFill="1" applyBorder="1" applyAlignment="1">
      <alignment horizontal="right"/>
    </xf>
    <xf numFmtId="165" fontId="1" fillId="7" borderId="37" xfId="0" applyNumberFormat="1" applyFont="1" applyFill="1" applyBorder="1" applyAlignment="1">
      <alignment horizontal="center"/>
    </xf>
    <xf numFmtId="164" fontId="1" fillId="7" borderId="37" xfId="0" applyNumberFormat="1" applyFont="1" applyFill="1" applyBorder="1" applyAlignment="1">
      <alignment horizontal="center"/>
    </xf>
    <xf numFmtId="0" fontId="3" fillId="7" borderId="38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37" xfId="0" applyFont="1" applyFill="1" applyBorder="1" applyAlignment="1">
      <alignment horizontal="center"/>
    </xf>
    <xf numFmtId="0" fontId="6" fillId="0" borderId="0" xfId="0" applyFont="1"/>
    <xf numFmtId="0" fontId="5" fillId="4" borderId="0" xfId="0" applyFont="1" applyFill="1" applyAlignment="1">
      <alignment horizontal="left" textRotation="90"/>
    </xf>
    <xf numFmtId="0" fontId="5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13" borderId="0" xfId="0" applyFont="1" applyFill="1"/>
    <xf numFmtId="14" fontId="4" fillId="3" borderId="0" xfId="0" applyNumberFormat="1" applyFont="1" applyFill="1" applyAlignment="1">
      <alignment horizontal="left"/>
    </xf>
    <xf numFmtId="0" fontId="5" fillId="4" borderId="39" xfId="0" applyFont="1" applyFill="1" applyBorder="1"/>
    <xf numFmtId="0" fontId="5" fillId="4" borderId="40" xfId="0" applyFont="1" applyFill="1" applyBorder="1"/>
    <xf numFmtId="0" fontId="5" fillId="0" borderId="40" xfId="0" applyFont="1" applyBorder="1"/>
    <xf numFmtId="0" fontId="5" fillId="4" borderId="44" xfId="0" applyFont="1" applyFill="1" applyBorder="1"/>
    <xf numFmtId="0" fontId="5" fillId="4" borderId="0" xfId="0" applyFont="1" applyFill="1"/>
    <xf numFmtId="0" fontId="4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7" fillId="8" borderId="12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4" borderId="2" xfId="0" applyFont="1" applyFill="1" applyBorder="1"/>
    <xf numFmtId="0" fontId="5" fillId="4" borderId="27" xfId="0" applyFont="1" applyFill="1" applyBorder="1" applyAlignment="1">
      <alignment horizontal="left"/>
    </xf>
    <xf numFmtId="0" fontId="5" fillId="4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5" fillId="7" borderId="3" xfId="0" applyFont="1" applyFill="1" applyBorder="1" applyAlignment="1">
      <alignment horizontal="right"/>
    </xf>
    <xf numFmtId="0" fontId="5" fillId="7" borderId="28" xfId="0" applyFont="1" applyFill="1" applyBorder="1" applyAlignment="1">
      <alignment horizontal="right"/>
    </xf>
    <xf numFmtId="0" fontId="5" fillId="7" borderId="24" xfId="0" applyFont="1" applyFill="1" applyBorder="1"/>
    <xf numFmtId="0" fontId="5" fillId="7" borderId="25" xfId="0" applyFont="1" applyFill="1" applyBorder="1"/>
    <xf numFmtId="0" fontId="5" fillId="7" borderId="26" xfId="0" applyFont="1" applyFill="1" applyBorder="1"/>
    <xf numFmtId="0" fontId="5" fillId="4" borderId="4" xfId="0" applyFont="1" applyFill="1" applyBorder="1"/>
    <xf numFmtId="0" fontId="5" fillId="4" borderId="29" xfId="0" applyFont="1" applyFill="1" applyBorder="1" applyAlignment="1">
      <alignment horizontal="left"/>
    </xf>
    <xf numFmtId="0" fontId="5" fillId="4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5" fillId="7" borderId="48" xfId="0" applyFont="1" applyFill="1" applyBorder="1"/>
    <xf numFmtId="0" fontId="5" fillId="7" borderId="49" xfId="0" applyFont="1" applyFill="1" applyBorder="1"/>
    <xf numFmtId="0" fontId="5" fillId="7" borderId="50" xfId="0" applyFont="1" applyFill="1" applyBorder="1"/>
    <xf numFmtId="0" fontId="5" fillId="4" borderId="51" xfId="0" applyFont="1" applyFill="1" applyBorder="1"/>
    <xf numFmtId="0" fontId="5" fillId="7" borderId="52" xfId="0" applyFont="1" applyFill="1" applyBorder="1"/>
    <xf numFmtId="0" fontId="5" fillId="4" borderId="53" xfId="0" applyFont="1" applyFill="1" applyBorder="1"/>
    <xf numFmtId="0" fontId="5" fillId="7" borderId="54" xfId="0" applyFont="1" applyFill="1" applyBorder="1"/>
    <xf numFmtId="0" fontId="5" fillId="0" borderId="44" xfId="0" applyFont="1" applyBorder="1"/>
    <xf numFmtId="0" fontId="5" fillId="7" borderId="0" xfId="0" applyFont="1" applyFill="1" applyAlignment="1">
      <alignment horizontal="right"/>
    </xf>
    <xf numFmtId="0" fontId="5" fillId="7" borderId="11" xfId="0" applyFont="1" applyFill="1" applyBorder="1" applyAlignment="1">
      <alignment horizontal="right"/>
    </xf>
    <xf numFmtId="0" fontId="5" fillId="7" borderId="18" xfId="0" applyFont="1" applyFill="1" applyBorder="1"/>
    <xf numFmtId="0" fontId="5" fillId="7" borderId="19" xfId="0" applyFont="1" applyFill="1" applyBorder="1"/>
    <xf numFmtId="0" fontId="5" fillId="7" borderId="20" xfId="0" applyFont="1" applyFill="1" applyBorder="1"/>
    <xf numFmtId="0" fontId="5" fillId="4" borderId="44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7" borderId="34" xfId="0" applyFont="1" applyFill="1" applyBorder="1" applyAlignment="1">
      <alignment horizontal="center"/>
    </xf>
    <xf numFmtId="164" fontId="10" fillId="7" borderId="33" xfId="0" applyNumberFormat="1" applyFont="1" applyFill="1" applyBorder="1" applyAlignment="1">
      <alignment horizontal="center"/>
    </xf>
    <xf numFmtId="0" fontId="0" fillId="7" borderId="35" xfId="0" applyFill="1" applyBorder="1" applyAlignment="1">
      <alignment horizontal="left"/>
    </xf>
    <xf numFmtId="0" fontId="11" fillId="7" borderId="37" xfId="0" applyFont="1" applyFill="1" applyBorder="1" applyAlignment="1">
      <alignment horizontal="center"/>
    </xf>
    <xf numFmtId="164" fontId="10" fillId="7" borderId="36" xfId="0" applyNumberFormat="1" applyFont="1" applyFill="1" applyBorder="1" applyAlignment="1">
      <alignment horizontal="center"/>
    </xf>
    <xf numFmtId="0" fontId="0" fillId="7" borderId="38" xfId="0" applyFill="1" applyBorder="1" applyAlignment="1">
      <alignment horizontal="left"/>
    </xf>
    <xf numFmtId="0" fontId="5" fillId="7" borderId="55" xfId="0" applyFont="1" applyFill="1" applyBorder="1"/>
    <xf numFmtId="0" fontId="5" fillId="4" borderId="56" xfId="0" applyFont="1" applyFill="1" applyBorder="1"/>
    <xf numFmtId="0" fontId="5" fillId="7" borderId="57" xfId="0" applyFont="1" applyFill="1" applyBorder="1"/>
    <xf numFmtId="0" fontId="5" fillId="7" borderId="51" xfId="0" applyFont="1" applyFill="1" applyBorder="1"/>
    <xf numFmtId="0" fontId="5" fillId="4" borderId="4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5" borderId="40" xfId="0" applyFont="1" applyFill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166" fontId="5" fillId="5" borderId="10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5" fillId="5" borderId="11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left" textRotation="90"/>
    </xf>
    <xf numFmtId="0" fontId="5" fillId="4" borderId="1" xfId="0" applyFont="1" applyFill="1" applyBorder="1" applyAlignment="1">
      <alignment horizontal="left" textRotation="90"/>
    </xf>
    <xf numFmtId="0" fontId="5" fillId="4" borderId="2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left" textRotation="90"/>
    </xf>
    <xf numFmtId="0" fontId="5" fillId="4" borderId="0" xfId="0" applyFont="1" applyFill="1" applyAlignment="1">
      <alignment horizontal="left" textRotation="90"/>
    </xf>
    <xf numFmtId="0" fontId="5" fillId="4" borderId="2" xfId="0" applyFont="1" applyFill="1" applyBorder="1" applyAlignment="1">
      <alignment horizontal="center" vertical="center"/>
    </xf>
    <xf numFmtId="0" fontId="5" fillId="4" borderId="4" xfId="0" quotePrefix="1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left"/>
    </xf>
    <xf numFmtId="0" fontId="5" fillId="6" borderId="17" xfId="0" applyFont="1" applyFill="1" applyBorder="1" applyAlignment="1">
      <alignment horizontal="left"/>
    </xf>
    <xf numFmtId="0" fontId="5" fillId="7" borderId="0" xfId="0" applyFont="1" applyFill="1" applyAlignment="1">
      <alignment horizontal="left"/>
    </xf>
    <xf numFmtId="0" fontId="5" fillId="7" borderId="16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42" xfId="0" applyFont="1" applyFill="1" applyBorder="1" applyAlignment="1">
      <alignment horizontal="center"/>
    </xf>
  </cellXfs>
  <cellStyles count="1">
    <cellStyle name="Normal" xfId="0" builtinId="0"/>
  </cellStyles>
  <dxfs count="109">
    <dxf>
      <font>
        <color theme="0"/>
      </font>
      <fill>
        <patternFill>
          <bgColor rgb="FFC0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theme="0"/>
        </patternFill>
      </fill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top style="thin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font>
        <color rgb="FFFF0000"/>
      </font>
      <fill>
        <patternFill patternType="solid">
          <bgColor theme="0" tint="-4.9989318521683403E-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CF01"/>
      </font>
      <fill>
        <patternFill>
          <bgColor rgb="FFFFCF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dd/mm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9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7" formatCode="[$-F800]dddd\,\ mmmm\ dd\,\ yyyy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colors>
    <mruColors>
      <color rgb="FF7A0000"/>
      <color rgb="FF9E0000"/>
      <color rgb="FF760000"/>
      <color rgb="FFEA0000"/>
      <color rgb="FFFA0000"/>
      <color rgb="FFFFCF01"/>
      <color rgb="FFFFA7A7"/>
      <color rgb="FFFF4F4F"/>
      <color rgb="FFFF7171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Date" displayName="tabDate" ref="A1:E148" dataDxfId="108">
  <autoFilter ref="A1:E148" xr:uid="{00000000-0009-0000-0100-000001000000}"/>
  <tableColumns count="5">
    <tableColumn id="1" xr3:uid="{00000000-0010-0000-0000-000001000000}" name="N°" totalsRowLabel="Total" dataDxfId="107"/>
    <tableColumn id="2" xr3:uid="{00000000-0010-0000-0000-000002000000}" name="Jours" dataDxfId="106"/>
    <tableColumn id="3" xr3:uid="{00000000-0010-0000-0000-000003000000}" name="Jours TPI" dataDxfId="105"/>
    <tableColumn id="4" xr3:uid="{00000000-0010-0000-0000-000004000000}" name="Date TPI" dataDxfId="104">
      <calculatedColumnFormula>IF(C2="x",tabDate[[#This Row],[Jours]],"")</calculatedColumnFormula>
    </tableColumn>
    <tableColumn id="5" xr3:uid="{00000000-0010-0000-0000-000005000000}" name="Livrables / infos" totalsRowFunction="count" dataDxfId="103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8"/>
  <sheetViews>
    <sheetView showGridLines="0" topLeftCell="A104" zoomScale="139" zoomScaleNormal="130" workbookViewId="0">
      <selection activeCell="C129" sqref="C129"/>
    </sheetView>
  </sheetViews>
  <sheetFormatPr baseColWidth="10" defaultRowHeight="15" x14ac:dyDescent="0.25"/>
  <cols>
    <col min="1" max="1" width="7.5703125" style="1" customWidth="1"/>
    <col min="2" max="2" width="15.42578125" customWidth="1"/>
    <col min="3" max="3" width="10.28515625" style="22" customWidth="1"/>
    <col min="4" max="4" width="11.5703125" customWidth="1"/>
    <col min="5" max="5" width="24.5703125" customWidth="1"/>
  </cols>
  <sheetData>
    <row r="1" spans="1:5" x14ac:dyDescent="0.25">
      <c r="A1" s="3" t="s">
        <v>0</v>
      </c>
      <c r="B1" s="3" t="s">
        <v>1</v>
      </c>
      <c r="C1" s="18" t="s">
        <v>2</v>
      </c>
      <c r="D1" s="3" t="s">
        <v>3</v>
      </c>
      <c r="E1" s="2" t="s">
        <v>4</v>
      </c>
    </row>
    <row r="2" spans="1:5" x14ac:dyDescent="0.25">
      <c r="A2" s="6">
        <v>1</v>
      </c>
      <c r="B2" s="7">
        <v>44825</v>
      </c>
      <c r="C2" s="19" t="s">
        <v>5</v>
      </c>
      <c r="D2" s="8">
        <f>IF(C2="x",tabDate[[#This Row],[Jours]],"")</f>
        <v>44825</v>
      </c>
      <c r="E2" s="9"/>
    </row>
    <row r="3" spans="1:5" x14ac:dyDescent="0.25">
      <c r="A3" s="10">
        <f>A2+1</f>
        <v>2</v>
      </c>
      <c r="B3" s="11">
        <f>B2+1</f>
        <v>44826</v>
      </c>
      <c r="C3" s="20"/>
      <c r="D3" s="12" t="str">
        <f>IF(C3="x",tabDate[[#This Row],[Jours]],"")</f>
        <v/>
      </c>
      <c r="E3" s="13"/>
    </row>
    <row r="4" spans="1:5" x14ac:dyDescent="0.25">
      <c r="A4" s="10">
        <f t="shared" ref="A4:A45" si="0">A3+1</f>
        <v>3</v>
      </c>
      <c r="B4" s="11">
        <f>B3+1</f>
        <v>44827</v>
      </c>
      <c r="C4" s="20"/>
      <c r="D4" s="12" t="str">
        <f>IF(C4="x",tabDate[[#This Row],[Jours]],"")</f>
        <v/>
      </c>
      <c r="E4" s="13"/>
    </row>
    <row r="5" spans="1:5" x14ac:dyDescent="0.25">
      <c r="A5" s="10">
        <f t="shared" si="0"/>
        <v>4</v>
      </c>
      <c r="B5" s="11">
        <f t="shared" ref="B5:B45" si="1">B4+1</f>
        <v>44828</v>
      </c>
      <c r="C5" s="20"/>
      <c r="D5" s="12" t="str">
        <f>IF(C5="x",tabDate[[#This Row],[Jours]],"")</f>
        <v/>
      </c>
      <c r="E5" s="13"/>
    </row>
    <row r="6" spans="1:5" x14ac:dyDescent="0.25">
      <c r="A6" s="10">
        <f t="shared" si="0"/>
        <v>5</v>
      </c>
      <c r="B6" s="11">
        <f t="shared" si="1"/>
        <v>44829</v>
      </c>
      <c r="C6" s="20"/>
      <c r="D6" s="12" t="str">
        <f>IF(C6="x",tabDate[[#This Row],[Jours]],"")</f>
        <v/>
      </c>
      <c r="E6" s="13"/>
    </row>
    <row r="7" spans="1:5" x14ac:dyDescent="0.25">
      <c r="A7" s="10">
        <f t="shared" si="0"/>
        <v>6</v>
      </c>
      <c r="B7" s="11">
        <f t="shared" si="1"/>
        <v>44830</v>
      </c>
      <c r="C7" s="20"/>
      <c r="D7" s="12" t="str">
        <f>IF(C7="x",tabDate[[#This Row],[Jours]],"")</f>
        <v/>
      </c>
      <c r="E7" s="13"/>
    </row>
    <row r="8" spans="1:5" x14ac:dyDescent="0.25">
      <c r="A8" s="10">
        <f t="shared" si="0"/>
        <v>7</v>
      </c>
      <c r="B8" s="11">
        <f t="shared" si="1"/>
        <v>44831</v>
      </c>
      <c r="C8" s="20"/>
      <c r="D8" s="12" t="str">
        <f>IF(C8="x",tabDate[[#This Row],[Jours]],"")</f>
        <v/>
      </c>
      <c r="E8" s="13"/>
    </row>
    <row r="9" spans="1:5" x14ac:dyDescent="0.25">
      <c r="A9" s="10">
        <f t="shared" si="0"/>
        <v>8</v>
      </c>
      <c r="B9" s="11">
        <f t="shared" si="1"/>
        <v>44832</v>
      </c>
      <c r="C9" s="20" t="s">
        <v>5</v>
      </c>
      <c r="D9" s="12">
        <f>IF(C9="x",tabDate[[#This Row],[Jours]],"")</f>
        <v>44832</v>
      </c>
      <c r="E9" s="13"/>
    </row>
    <row r="10" spans="1:5" x14ac:dyDescent="0.25">
      <c r="A10" s="10">
        <f t="shared" si="0"/>
        <v>9</v>
      </c>
      <c r="B10" s="11">
        <f t="shared" si="1"/>
        <v>44833</v>
      </c>
      <c r="C10" s="20"/>
      <c r="D10" s="12" t="str">
        <f>IF(C10="x",tabDate[[#This Row],[Jours]],"")</f>
        <v/>
      </c>
      <c r="E10" s="13"/>
    </row>
    <row r="11" spans="1:5" x14ac:dyDescent="0.25">
      <c r="A11" s="10">
        <f t="shared" si="0"/>
        <v>10</v>
      </c>
      <c r="B11" s="11">
        <f t="shared" si="1"/>
        <v>44834</v>
      </c>
      <c r="C11" s="20"/>
      <c r="D11" s="12" t="str">
        <f>IF(C11="x",tabDate[[#This Row],[Jours]],"")</f>
        <v/>
      </c>
      <c r="E11" s="13"/>
    </row>
    <row r="12" spans="1:5" x14ac:dyDescent="0.25">
      <c r="A12" s="10">
        <f t="shared" si="0"/>
        <v>11</v>
      </c>
      <c r="B12" s="11">
        <f t="shared" si="1"/>
        <v>44835</v>
      </c>
      <c r="C12" s="20"/>
      <c r="D12" s="12" t="str">
        <f>IF(C12="x",tabDate[[#This Row],[Jours]],"")</f>
        <v/>
      </c>
      <c r="E12" s="13"/>
    </row>
    <row r="13" spans="1:5" x14ac:dyDescent="0.25">
      <c r="A13" s="10">
        <f t="shared" si="0"/>
        <v>12</v>
      </c>
      <c r="B13" s="11">
        <f t="shared" si="1"/>
        <v>44836</v>
      </c>
      <c r="C13" s="20"/>
      <c r="D13" s="12" t="str">
        <f>IF(C13="x",tabDate[[#This Row],[Jours]],"")</f>
        <v/>
      </c>
      <c r="E13" s="13"/>
    </row>
    <row r="14" spans="1:5" x14ac:dyDescent="0.25">
      <c r="A14" s="10">
        <f t="shared" si="0"/>
        <v>13</v>
      </c>
      <c r="B14" s="11">
        <f t="shared" si="1"/>
        <v>44837</v>
      </c>
      <c r="C14" s="20"/>
      <c r="D14" s="12" t="str">
        <f>IF(C14="x",tabDate[[#This Row],[Jours]],"")</f>
        <v/>
      </c>
      <c r="E14" s="13"/>
    </row>
    <row r="15" spans="1:5" x14ac:dyDescent="0.25">
      <c r="A15" s="10">
        <f t="shared" si="0"/>
        <v>14</v>
      </c>
      <c r="B15" s="11">
        <f t="shared" si="1"/>
        <v>44838</v>
      </c>
      <c r="C15" s="20"/>
      <c r="D15" s="12" t="str">
        <f>IF(C15="x",tabDate[[#This Row],[Jours]],"")</f>
        <v/>
      </c>
      <c r="E15" s="13"/>
    </row>
    <row r="16" spans="1:5" x14ac:dyDescent="0.25">
      <c r="A16" s="10">
        <f t="shared" si="0"/>
        <v>15</v>
      </c>
      <c r="B16" s="11">
        <f t="shared" si="1"/>
        <v>44839</v>
      </c>
      <c r="C16" s="20" t="s">
        <v>5</v>
      </c>
      <c r="D16" s="12">
        <f>IF(C16="x",tabDate[[#This Row],[Jours]],"")</f>
        <v>44839</v>
      </c>
      <c r="E16" s="13"/>
    </row>
    <row r="17" spans="1:5" x14ac:dyDescent="0.25">
      <c r="A17" s="10">
        <f t="shared" si="0"/>
        <v>16</v>
      </c>
      <c r="B17" s="11">
        <f t="shared" si="1"/>
        <v>44840</v>
      </c>
      <c r="C17" s="20"/>
      <c r="D17" s="12" t="str">
        <f>IF(C17="x",tabDate[[#This Row],[Jours]],"")</f>
        <v/>
      </c>
      <c r="E17" s="13"/>
    </row>
    <row r="18" spans="1:5" x14ac:dyDescent="0.25">
      <c r="A18" s="10">
        <f t="shared" si="0"/>
        <v>17</v>
      </c>
      <c r="B18" s="11">
        <f t="shared" si="1"/>
        <v>44841</v>
      </c>
      <c r="C18" s="20"/>
      <c r="D18" s="12" t="str">
        <f>IF(C18="x",tabDate[[#This Row],[Jours]],"")</f>
        <v/>
      </c>
      <c r="E18" s="13"/>
    </row>
    <row r="19" spans="1:5" x14ac:dyDescent="0.25">
      <c r="A19" s="10">
        <f t="shared" si="0"/>
        <v>18</v>
      </c>
      <c r="B19" s="11">
        <f t="shared" si="1"/>
        <v>44842</v>
      </c>
      <c r="C19" s="20"/>
      <c r="D19" s="12" t="str">
        <f>IF(C19="x",tabDate[[#This Row],[Jours]],"")</f>
        <v/>
      </c>
      <c r="E19" s="13"/>
    </row>
    <row r="20" spans="1:5" x14ac:dyDescent="0.25">
      <c r="A20" s="10">
        <f t="shared" si="0"/>
        <v>19</v>
      </c>
      <c r="B20" s="11">
        <f t="shared" si="1"/>
        <v>44843</v>
      </c>
      <c r="C20" s="20"/>
      <c r="D20" s="12" t="str">
        <f>IF(C20="x",tabDate[[#This Row],[Jours]],"")</f>
        <v/>
      </c>
      <c r="E20" s="13"/>
    </row>
    <row r="21" spans="1:5" x14ac:dyDescent="0.25">
      <c r="A21" s="10">
        <f t="shared" si="0"/>
        <v>20</v>
      </c>
      <c r="B21" s="11">
        <f t="shared" si="1"/>
        <v>44844</v>
      </c>
      <c r="C21" s="20"/>
      <c r="D21" s="12" t="str">
        <f>IF(C21="x",tabDate[[#This Row],[Jours]],"")</f>
        <v/>
      </c>
      <c r="E21" s="13"/>
    </row>
    <row r="22" spans="1:5" x14ac:dyDescent="0.25">
      <c r="A22" s="10">
        <f t="shared" si="0"/>
        <v>21</v>
      </c>
      <c r="B22" s="11">
        <f t="shared" si="1"/>
        <v>44845</v>
      </c>
      <c r="C22" s="20"/>
      <c r="D22" s="12" t="str">
        <f>IF(C22="x",tabDate[[#This Row],[Jours]],"")</f>
        <v/>
      </c>
      <c r="E22" s="13"/>
    </row>
    <row r="23" spans="1:5" x14ac:dyDescent="0.25">
      <c r="A23" s="10">
        <f t="shared" si="0"/>
        <v>22</v>
      </c>
      <c r="B23" s="11">
        <f t="shared" si="1"/>
        <v>44846</v>
      </c>
      <c r="C23" s="20"/>
      <c r="D23" s="12" t="str">
        <f>IF(C23="x",tabDate[[#This Row],[Jours]],"")</f>
        <v/>
      </c>
      <c r="E23" s="13"/>
    </row>
    <row r="24" spans="1:5" x14ac:dyDescent="0.25">
      <c r="A24" s="10">
        <f t="shared" si="0"/>
        <v>23</v>
      </c>
      <c r="B24" s="11">
        <f t="shared" si="1"/>
        <v>44847</v>
      </c>
      <c r="C24" s="20"/>
      <c r="D24" s="12" t="str">
        <f>IF(C24="x",tabDate[[#This Row],[Jours]],"")</f>
        <v/>
      </c>
      <c r="E24" s="13"/>
    </row>
    <row r="25" spans="1:5" x14ac:dyDescent="0.25">
      <c r="A25" s="10">
        <f t="shared" si="0"/>
        <v>24</v>
      </c>
      <c r="B25" s="11">
        <f t="shared" si="1"/>
        <v>44848</v>
      </c>
      <c r="C25" s="20"/>
      <c r="D25" s="12" t="str">
        <f>IF(C25="x",tabDate[[#This Row],[Jours]],"")</f>
        <v/>
      </c>
      <c r="E25" s="13"/>
    </row>
    <row r="26" spans="1:5" x14ac:dyDescent="0.25">
      <c r="A26" s="10">
        <f t="shared" si="0"/>
        <v>25</v>
      </c>
      <c r="B26" s="11">
        <f t="shared" si="1"/>
        <v>44849</v>
      </c>
      <c r="C26" s="20"/>
      <c r="D26" s="12" t="str">
        <f>IF(C26="x",tabDate[[#This Row],[Jours]],"")</f>
        <v/>
      </c>
      <c r="E26" s="13"/>
    </row>
    <row r="27" spans="1:5" x14ac:dyDescent="0.25">
      <c r="A27" s="10">
        <f t="shared" si="0"/>
        <v>26</v>
      </c>
      <c r="B27" s="11">
        <f t="shared" si="1"/>
        <v>44850</v>
      </c>
      <c r="C27" s="20"/>
      <c r="D27" s="12" t="str">
        <f>IF(C27="x",tabDate[[#This Row],[Jours]],"")</f>
        <v/>
      </c>
      <c r="E27" s="13"/>
    </row>
    <row r="28" spans="1:5" x14ac:dyDescent="0.25">
      <c r="A28" s="10">
        <f t="shared" si="0"/>
        <v>27</v>
      </c>
      <c r="B28" s="11">
        <f t="shared" si="1"/>
        <v>44851</v>
      </c>
      <c r="C28" s="20"/>
      <c r="D28" s="12" t="str">
        <f>IF(C28="x",tabDate[[#This Row],[Jours]],"")</f>
        <v/>
      </c>
      <c r="E28" s="13"/>
    </row>
    <row r="29" spans="1:5" x14ac:dyDescent="0.25">
      <c r="A29" s="10">
        <f t="shared" si="0"/>
        <v>28</v>
      </c>
      <c r="B29" s="11">
        <f t="shared" si="1"/>
        <v>44852</v>
      </c>
      <c r="C29" s="20"/>
      <c r="D29" s="12" t="str">
        <f>IF(C29="x",tabDate[[#This Row],[Jours]],"")</f>
        <v/>
      </c>
      <c r="E29" s="13"/>
    </row>
    <row r="30" spans="1:5" x14ac:dyDescent="0.25">
      <c r="A30" s="10">
        <f t="shared" si="0"/>
        <v>29</v>
      </c>
      <c r="B30" s="11">
        <f t="shared" si="1"/>
        <v>44853</v>
      </c>
      <c r="C30" s="20" t="s">
        <v>5</v>
      </c>
      <c r="D30" s="12">
        <f>IF(C30="x",tabDate[[#This Row],[Jours]],"")</f>
        <v>44853</v>
      </c>
      <c r="E30" s="13"/>
    </row>
    <row r="31" spans="1:5" x14ac:dyDescent="0.25">
      <c r="A31" s="10">
        <f t="shared" si="0"/>
        <v>30</v>
      </c>
      <c r="B31" s="11">
        <f t="shared" si="1"/>
        <v>44854</v>
      </c>
      <c r="C31" s="20"/>
      <c r="D31" s="12" t="str">
        <f>IF(C31="x",tabDate[[#This Row],[Jours]],"")</f>
        <v/>
      </c>
      <c r="E31" s="13"/>
    </row>
    <row r="32" spans="1:5" x14ac:dyDescent="0.25">
      <c r="A32" s="10">
        <f t="shared" si="0"/>
        <v>31</v>
      </c>
      <c r="B32" s="11">
        <f t="shared" si="1"/>
        <v>44855</v>
      </c>
      <c r="C32" s="20"/>
      <c r="D32" s="12" t="str">
        <f>IF(C32="x",tabDate[[#This Row],[Jours]],"")</f>
        <v/>
      </c>
      <c r="E32" s="13"/>
    </row>
    <row r="33" spans="1:5" x14ac:dyDescent="0.25">
      <c r="A33" s="10">
        <f t="shared" si="0"/>
        <v>32</v>
      </c>
      <c r="B33" s="11">
        <f t="shared" si="1"/>
        <v>44856</v>
      </c>
      <c r="C33" s="20"/>
      <c r="D33" s="12" t="str">
        <f>IF(C33="x",tabDate[[#This Row],[Jours]],"")</f>
        <v/>
      </c>
      <c r="E33" s="13"/>
    </row>
    <row r="34" spans="1:5" x14ac:dyDescent="0.25">
      <c r="A34" s="10">
        <f t="shared" si="0"/>
        <v>33</v>
      </c>
      <c r="B34" s="11">
        <f t="shared" si="1"/>
        <v>44857</v>
      </c>
      <c r="C34" s="20"/>
      <c r="D34" s="12" t="str">
        <f>IF(C34="x",tabDate[[#This Row],[Jours]],"")</f>
        <v/>
      </c>
      <c r="E34" s="13"/>
    </row>
    <row r="35" spans="1:5" x14ac:dyDescent="0.25">
      <c r="A35" s="10">
        <f t="shared" si="0"/>
        <v>34</v>
      </c>
      <c r="B35" s="11">
        <f t="shared" si="1"/>
        <v>44858</v>
      </c>
      <c r="C35" s="20"/>
      <c r="D35" s="12" t="str">
        <f>IF(C35="x",tabDate[[#This Row],[Jours]],"")</f>
        <v/>
      </c>
      <c r="E35" s="13"/>
    </row>
    <row r="36" spans="1:5" x14ac:dyDescent="0.25">
      <c r="A36" s="10">
        <f t="shared" si="0"/>
        <v>35</v>
      </c>
      <c r="B36" s="11">
        <f t="shared" si="1"/>
        <v>44859</v>
      </c>
      <c r="C36" s="20"/>
      <c r="D36" s="12" t="str">
        <f>IF(C36="x",tabDate[[#This Row],[Jours]],"")</f>
        <v/>
      </c>
      <c r="E36" s="13"/>
    </row>
    <row r="37" spans="1:5" x14ac:dyDescent="0.25">
      <c r="A37" s="10">
        <f t="shared" si="0"/>
        <v>36</v>
      </c>
      <c r="B37" s="11">
        <f t="shared" si="1"/>
        <v>44860</v>
      </c>
      <c r="C37" s="20" t="s">
        <v>5</v>
      </c>
      <c r="D37" s="12">
        <f>IF(C37="x",tabDate[[#This Row],[Jours]],"")</f>
        <v>44860</v>
      </c>
      <c r="E37" s="13"/>
    </row>
    <row r="38" spans="1:5" x14ac:dyDescent="0.25">
      <c r="A38" s="10">
        <f t="shared" si="0"/>
        <v>37</v>
      </c>
      <c r="B38" s="11">
        <f t="shared" si="1"/>
        <v>44861</v>
      </c>
      <c r="C38" s="20"/>
      <c r="D38" s="12" t="str">
        <f>IF(C38="x",tabDate[[#This Row],[Jours]],"")</f>
        <v/>
      </c>
      <c r="E38" s="13"/>
    </row>
    <row r="39" spans="1:5" x14ac:dyDescent="0.25">
      <c r="A39" s="10">
        <f t="shared" si="0"/>
        <v>38</v>
      </c>
      <c r="B39" s="11">
        <f t="shared" si="1"/>
        <v>44862</v>
      </c>
      <c r="C39" s="20"/>
      <c r="D39" s="12" t="str">
        <f>IF(C39="x",tabDate[[#This Row],[Jours]],"")</f>
        <v/>
      </c>
      <c r="E39" s="13"/>
    </row>
    <row r="40" spans="1:5" x14ac:dyDescent="0.25">
      <c r="A40" s="10">
        <f t="shared" si="0"/>
        <v>39</v>
      </c>
      <c r="B40" s="11">
        <f t="shared" si="1"/>
        <v>44863</v>
      </c>
      <c r="C40" s="20"/>
      <c r="D40" s="12" t="str">
        <f>IF(C40="x",tabDate[[#This Row],[Jours]],"")</f>
        <v/>
      </c>
      <c r="E40" s="13"/>
    </row>
    <row r="41" spans="1:5" x14ac:dyDescent="0.25">
      <c r="A41" s="10">
        <f t="shared" si="0"/>
        <v>40</v>
      </c>
      <c r="B41" s="11">
        <f t="shared" si="1"/>
        <v>44864</v>
      </c>
      <c r="C41" s="20"/>
      <c r="D41" s="12" t="str">
        <f>IF(C41="x",tabDate[[#This Row],[Jours]],"")</f>
        <v/>
      </c>
      <c r="E41" s="13"/>
    </row>
    <row r="42" spans="1:5" x14ac:dyDescent="0.25">
      <c r="A42" s="10">
        <f t="shared" si="0"/>
        <v>41</v>
      </c>
      <c r="B42" s="11">
        <f t="shared" si="1"/>
        <v>44865</v>
      </c>
      <c r="C42" s="20"/>
      <c r="D42" s="12" t="str">
        <f>IF(C42="x",tabDate[[#This Row],[Jours]],"")</f>
        <v/>
      </c>
      <c r="E42" s="13"/>
    </row>
    <row r="43" spans="1:5" x14ac:dyDescent="0.25">
      <c r="A43" s="10">
        <f t="shared" si="0"/>
        <v>42</v>
      </c>
      <c r="B43" s="11">
        <f t="shared" si="1"/>
        <v>44866</v>
      </c>
      <c r="C43" s="20"/>
      <c r="D43" s="12" t="str">
        <f>IF(C43="x",tabDate[[#This Row],[Jours]],"")</f>
        <v/>
      </c>
      <c r="E43" s="13"/>
    </row>
    <row r="44" spans="1:5" x14ac:dyDescent="0.25">
      <c r="A44" s="10">
        <f t="shared" si="0"/>
        <v>43</v>
      </c>
      <c r="B44" s="11">
        <f t="shared" si="1"/>
        <v>44867</v>
      </c>
      <c r="C44" s="20" t="s">
        <v>5</v>
      </c>
      <c r="D44" s="12">
        <f>IF(C44="x",tabDate[[#This Row],[Jours]],"")</f>
        <v>44867</v>
      </c>
      <c r="E44" s="13"/>
    </row>
    <row r="45" spans="1:5" x14ac:dyDescent="0.25">
      <c r="A45" s="10">
        <f t="shared" si="0"/>
        <v>44</v>
      </c>
      <c r="B45" s="11">
        <f t="shared" si="1"/>
        <v>44868</v>
      </c>
      <c r="C45" s="20"/>
      <c r="D45" s="12" t="str">
        <f>IF(C45="x",tabDate[[#This Row],[Jours]],"")</f>
        <v/>
      </c>
      <c r="E45" s="13"/>
    </row>
    <row r="46" spans="1:5" x14ac:dyDescent="0.25">
      <c r="A46" s="14">
        <f>A45+1</f>
        <v>45</v>
      </c>
      <c r="B46" s="15">
        <f>B45+1</f>
        <v>44869</v>
      </c>
      <c r="C46" s="21"/>
      <c r="D46" s="16" t="str">
        <f>IF(C46="x",tabDate[[#This Row],[Jours]],"")</f>
        <v/>
      </c>
      <c r="E46" s="17"/>
    </row>
    <row r="47" spans="1:5" x14ac:dyDescent="0.25">
      <c r="A47" s="14">
        <f t="shared" ref="A47:A111" si="2">A46+1</f>
        <v>46</v>
      </c>
      <c r="B47" s="15">
        <f t="shared" ref="B47:B111" si="3">B46+1</f>
        <v>44870</v>
      </c>
      <c r="C47" s="74"/>
      <c r="D47" s="75" t="str">
        <f>IF(C47="x",tabDate[[#This Row],[Jours]],"")</f>
        <v/>
      </c>
      <c r="E47" s="76"/>
    </row>
    <row r="48" spans="1:5" x14ac:dyDescent="0.25">
      <c r="A48" s="14">
        <f t="shared" si="2"/>
        <v>47</v>
      </c>
      <c r="B48" s="15">
        <f t="shared" si="3"/>
        <v>44871</v>
      </c>
      <c r="C48" s="74"/>
      <c r="D48" s="75" t="str">
        <f>IF(C48="x",tabDate[[#This Row],[Jours]],"")</f>
        <v/>
      </c>
      <c r="E48" s="76"/>
    </row>
    <row r="49" spans="1:5" x14ac:dyDescent="0.25">
      <c r="A49" s="14">
        <f t="shared" si="2"/>
        <v>48</v>
      </c>
      <c r="B49" s="15">
        <f t="shared" si="3"/>
        <v>44872</v>
      </c>
      <c r="C49" s="74"/>
      <c r="D49" s="75" t="str">
        <f>IF(C49="x",tabDate[[#This Row],[Jours]],"")</f>
        <v/>
      </c>
      <c r="E49" s="76"/>
    </row>
    <row r="50" spans="1:5" x14ac:dyDescent="0.25">
      <c r="A50" s="14">
        <f t="shared" si="2"/>
        <v>49</v>
      </c>
      <c r="B50" s="15">
        <f t="shared" si="3"/>
        <v>44873</v>
      </c>
      <c r="C50" s="74"/>
      <c r="D50" s="75" t="str">
        <f>IF(C50="x",tabDate[[#This Row],[Jours]],"")</f>
        <v/>
      </c>
      <c r="E50" s="76"/>
    </row>
    <row r="51" spans="1:5" x14ac:dyDescent="0.25">
      <c r="A51" s="14">
        <f t="shared" si="2"/>
        <v>50</v>
      </c>
      <c r="B51" s="15">
        <f t="shared" si="3"/>
        <v>44874</v>
      </c>
      <c r="C51" s="20" t="s">
        <v>5</v>
      </c>
      <c r="D51" s="75">
        <f>IF(C51="x",tabDate[[#This Row],[Jours]],"")</f>
        <v>44874</v>
      </c>
      <c r="E51" s="76"/>
    </row>
    <row r="52" spans="1:5" x14ac:dyDescent="0.25">
      <c r="A52" s="14">
        <f t="shared" si="2"/>
        <v>51</v>
      </c>
      <c r="B52" s="15">
        <f t="shared" si="3"/>
        <v>44875</v>
      </c>
      <c r="C52" s="74"/>
      <c r="D52" s="75" t="str">
        <f>IF(C52="x",tabDate[[#This Row],[Jours]],"")</f>
        <v/>
      </c>
      <c r="E52" s="76"/>
    </row>
    <row r="53" spans="1:5" x14ac:dyDescent="0.25">
      <c r="A53" s="14">
        <f t="shared" si="2"/>
        <v>52</v>
      </c>
      <c r="B53" s="15">
        <f t="shared" si="3"/>
        <v>44876</v>
      </c>
      <c r="C53" s="74"/>
      <c r="D53" s="75" t="str">
        <f>IF(C53="x",tabDate[[#This Row],[Jours]],"")</f>
        <v/>
      </c>
      <c r="E53" s="76"/>
    </row>
    <row r="54" spans="1:5" x14ac:dyDescent="0.25">
      <c r="A54" s="14">
        <f t="shared" si="2"/>
        <v>53</v>
      </c>
      <c r="B54" s="15">
        <f t="shared" si="3"/>
        <v>44877</v>
      </c>
      <c r="C54" s="74"/>
      <c r="D54" s="75" t="str">
        <f>IF(C54="x",tabDate[[#This Row],[Jours]],"")</f>
        <v/>
      </c>
      <c r="E54" s="76"/>
    </row>
    <row r="55" spans="1:5" x14ac:dyDescent="0.25">
      <c r="A55" s="14">
        <f t="shared" si="2"/>
        <v>54</v>
      </c>
      <c r="B55" s="15">
        <f t="shared" si="3"/>
        <v>44878</v>
      </c>
      <c r="C55" s="74"/>
      <c r="D55" s="75" t="str">
        <f>IF(C55="x",tabDate[[#This Row],[Jours]],"")</f>
        <v/>
      </c>
      <c r="E55" s="76"/>
    </row>
    <row r="56" spans="1:5" x14ac:dyDescent="0.25">
      <c r="A56" s="14">
        <f t="shared" si="2"/>
        <v>55</v>
      </c>
      <c r="B56" s="15">
        <f t="shared" si="3"/>
        <v>44879</v>
      </c>
      <c r="C56" s="74"/>
      <c r="D56" s="75" t="str">
        <f>IF(C56="x",tabDate[[#This Row],[Jours]],"")</f>
        <v/>
      </c>
      <c r="E56" s="76"/>
    </row>
    <row r="57" spans="1:5" x14ac:dyDescent="0.25">
      <c r="A57" s="14">
        <f t="shared" si="2"/>
        <v>56</v>
      </c>
      <c r="B57" s="15">
        <f t="shared" si="3"/>
        <v>44880</v>
      </c>
      <c r="C57" s="74"/>
      <c r="D57" s="75" t="str">
        <f>IF(C57="x",tabDate[[#This Row],[Jours]],"")</f>
        <v/>
      </c>
      <c r="E57" s="76"/>
    </row>
    <row r="58" spans="1:5" x14ac:dyDescent="0.25">
      <c r="A58" s="14">
        <f t="shared" si="2"/>
        <v>57</v>
      </c>
      <c r="B58" s="15">
        <f t="shared" si="3"/>
        <v>44881</v>
      </c>
      <c r="C58" s="20" t="s">
        <v>5</v>
      </c>
      <c r="D58" s="75">
        <f>IF(C58="x",tabDate[[#This Row],[Jours]],"")</f>
        <v>44881</v>
      </c>
      <c r="E58" s="76"/>
    </row>
    <row r="59" spans="1:5" x14ac:dyDescent="0.25">
      <c r="A59" s="14">
        <f t="shared" si="2"/>
        <v>58</v>
      </c>
      <c r="B59" s="15">
        <f t="shared" si="3"/>
        <v>44882</v>
      </c>
      <c r="C59" s="74"/>
      <c r="D59" s="75" t="str">
        <f>IF(C59="x",tabDate[[#This Row],[Jours]],"")</f>
        <v/>
      </c>
      <c r="E59" s="76"/>
    </row>
    <row r="60" spans="1:5" x14ac:dyDescent="0.25">
      <c r="A60" s="14">
        <f t="shared" si="2"/>
        <v>59</v>
      </c>
      <c r="B60" s="15">
        <f t="shared" si="3"/>
        <v>44883</v>
      </c>
      <c r="C60" s="74"/>
      <c r="D60" s="75" t="str">
        <f>IF(C60="x",tabDate[[#This Row],[Jours]],"")</f>
        <v/>
      </c>
      <c r="E60" s="76"/>
    </row>
    <row r="61" spans="1:5" x14ac:dyDescent="0.25">
      <c r="A61" s="14">
        <f t="shared" si="2"/>
        <v>60</v>
      </c>
      <c r="B61" s="15">
        <f t="shared" si="3"/>
        <v>44884</v>
      </c>
      <c r="C61" s="74"/>
      <c r="D61" s="75" t="str">
        <f>IF(C61="x",tabDate[[#This Row],[Jours]],"")</f>
        <v/>
      </c>
      <c r="E61" s="76"/>
    </row>
    <row r="62" spans="1:5" x14ac:dyDescent="0.25">
      <c r="A62" s="14">
        <f t="shared" si="2"/>
        <v>61</v>
      </c>
      <c r="B62" s="15">
        <f t="shared" si="3"/>
        <v>44885</v>
      </c>
      <c r="C62" s="74"/>
      <c r="D62" s="75" t="str">
        <f>IF(C62="x",tabDate[[#This Row],[Jours]],"")</f>
        <v/>
      </c>
      <c r="E62" s="76"/>
    </row>
    <row r="63" spans="1:5" x14ac:dyDescent="0.25">
      <c r="A63" s="14">
        <f t="shared" si="2"/>
        <v>62</v>
      </c>
      <c r="B63" s="15">
        <f t="shared" si="3"/>
        <v>44886</v>
      </c>
      <c r="C63" s="74"/>
      <c r="D63" s="75" t="str">
        <f>IF(C63="x",tabDate[[#This Row],[Jours]],"")</f>
        <v/>
      </c>
      <c r="E63" s="76"/>
    </row>
    <row r="64" spans="1:5" x14ac:dyDescent="0.25">
      <c r="A64" s="14">
        <f t="shared" si="2"/>
        <v>63</v>
      </c>
      <c r="B64" s="15">
        <f t="shared" si="3"/>
        <v>44887</v>
      </c>
      <c r="C64" s="74"/>
      <c r="D64" s="75" t="str">
        <f>IF(C64="x",tabDate[[#This Row],[Jours]],"")</f>
        <v/>
      </c>
      <c r="E64" s="76"/>
    </row>
    <row r="65" spans="1:5" x14ac:dyDescent="0.25">
      <c r="A65" s="14">
        <f t="shared" si="2"/>
        <v>64</v>
      </c>
      <c r="B65" s="15">
        <f t="shared" si="3"/>
        <v>44888</v>
      </c>
      <c r="C65" s="74"/>
      <c r="D65" s="75" t="str">
        <f>IF(C65="x",tabDate[[#This Row],[Jours]],"")</f>
        <v/>
      </c>
      <c r="E65" s="76"/>
    </row>
    <row r="66" spans="1:5" x14ac:dyDescent="0.25">
      <c r="A66" s="14">
        <f t="shared" si="2"/>
        <v>65</v>
      </c>
      <c r="B66" s="15">
        <f t="shared" si="3"/>
        <v>44889</v>
      </c>
      <c r="C66" s="74"/>
      <c r="D66" s="75" t="str">
        <f>IF(C66="x",tabDate[[#This Row],[Jours]],"")</f>
        <v/>
      </c>
      <c r="E66" s="76"/>
    </row>
    <row r="67" spans="1:5" x14ac:dyDescent="0.25">
      <c r="A67" s="14">
        <f t="shared" si="2"/>
        <v>66</v>
      </c>
      <c r="B67" s="15">
        <f t="shared" si="3"/>
        <v>44890</v>
      </c>
      <c r="C67" s="74"/>
      <c r="D67" s="75" t="str">
        <f>IF(C67="x",tabDate[[#This Row],[Jours]],"")</f>
        <v/>
      </c>
      <c r="E67" s="76"/>
    </row>
    <row r="68" spans="1:5" x14ac:dyDescent="0.25">
      <c r="A68" s="14">
        <f t="shared" si="2"/>
        <v>67</v>
      </c>
      <c r="B68" s="15">
        <f t="shared" si="3"/>
        <v>44891</v>
      </c>
      <c r="C68" s="74"/>
      <c r="D68" s="75" t="str">
        <f>IF(C68="x",tabDate[[#This Row],[Jours]],"")</f>
        <v/>
      </c>
      <c r="E68" s="76"/>
    </row>
    <row r="69" spans="1:5" x14ac:dyDescent="0.25">
      <c r="A69" s="14">
        <f t="shared" si="2"/>
        <v>68</v>
      </c>
      <c r="B69" s="15">
        <f t="shared" si="3"/>
        <v>44892</v>
      </c>
      <c r="C69" s="74"/>
      <c r="D69" s="75" t="str">
        <f>IF(C69="x",tabDate[[#This Row],[Jours]],"")</f>
        <v/>
      </c>
      <c r="E69" s="76"/>
    </row>
    <row r="70" spans="1:5" x14ac:dyDescent="0.25">
      <c r="A70" s="14">
        <f t="shared" si="2"/>
        <v>69</v>
      </c>
      <c r="B70" s="15">
        <f t="shared" si="3"/>
        <v>44893</v>
      </c>
      <c r="C70" s="74"/>
      <c r="D70" s="75" t="str">
        <f>IF(C70="x",tabDate[[#This Row],[Jours]],"")</f>
        <v/>
      </c>
      <c r="E70" s="76"/>
    </row>
    <row r="71" spans="1:5" x14ac:dyDescent="0.25">
      <c r="A71" s="14">
        <f t="shared" si="2"/>
        <v>70</v>
      </c>
      <c r="B71" s="15">
        <f t="shared" si="3"/>
        <v>44894</v>
      </c>
      <c r="C71" s="74"/>
      <c r="D71" s="75" t="str">
        <f>IF(C71="x",tabDate[[#This Row],[Jours]],"")</f>
        <v/>
      </c>
      <c r="E71" s="76"/>
    </row>
    <row r="72" spans="1:5" x14ac:dyDescent="0.25">
      <c r="A72" s="14">
        <f t="shared" si="2"/>
        <v>71</v>
      </c>
      <c r="B72" s="15">
        <f t="shared" si="3"/>
        <v>44895</v>
      </c>
      <c r="C72" s="20" t="s">
        <v>5</v>
      </c>
      <c r="D72" s="75">
        <f>IF(C72="x",tabDate[[#This Row],[Jours]],"")</f>
        <v>44895</v>
      </c>
      <c r="E72" s="76"/>
    </row>
    <row r="73" spans="1:5" x14ac:dyDescent="0.25">
      <c r="A73" s="14">
        <f t="shared" si="2"/>
        <v>72</v>
      </c>
      <c r="B73" s="15">
        <f t="shared" si="3"/>
        <v>44896</v>
      </c>
      <c r="C73" s="74"/>
      <c r="D73" s="75" t="str">
        <f>IF(C73="x",tabDate[[#This Row],[Jours]],"")</f>
        <v/>
      </c>
      <c r="E73" s="76"/>
    </row>
    <row r="74" spans="1:5" x14ac:dyDescent="0.25">
      <c r="A74" s="14">
        <f t="shared" si="2"/>
        <v>73</v>
      </c>
      <c r="B74" s="15">
        <f t="shared" si="3"/>
        <v>44897</v>
      </c>
      <c r="C74" s="74"/>
      <c r="D74" s="75" t="str">
        <f>IF(C74="x",tabDate[[#This Row],[Jours]],"")</f>
        <v/>
      </c>
      <c r="E74" s="76"/>
    </row>
    <row r="75" spans="1:5" x14ac:dyDescent="0.25">
      <c r="A75" s="14">
        <f t="shared" si="2"/>
        <v>74</v>
      </c>
      <c r="B75" s="15">
        <f t="shared" si="3"/>
        <v>44898</v>
      </c>
      <c r="C75" s="74"/>
      <c r="D75" s="75" t="str">
        <f>IF(C75="x",tabDate[[#This Row],[Jours]],"")</f>
        <v/>
      </c>
      <c r="E75" s="76"/>
    </row>
    <row r="76" spans="1:5" x14ac:dyDescent="0.25">
      <c r="A76" s="14">
        <f t="shared" si="2"/>
        <v>75</v>
      </c>
      <c r="B76" s="15">
        <f t="shared" si="3"/>
        <v>44899</v>
      </c>
      <c r="C76" s="74"/>
      <c r="D76" s="75" t="str">
        <f>IF(C76="x",tabDate[[#This Row],[Jours]],"")</f>
        <v/>
      </c>
      <c r="E76" s="76"/>
    </row>
    <row r="77" spans="1:5" x14ac:dyDescent="0.25">
      <c r="A77" s="14">
        <f t="shared" si="2"/>
        <v>76</v>
      </c>
      <c r="B77" s="15">
        <f t="shared" si="3"/>
        <v>44900</v>
      </c>
      <c r="C77" s="74"/>
      <c r="D77" s="75" t="str">
        <f>IF(C77="x",tabDate[[#This Row],[Jours]],"")</f>
        <v/>
      </c>
      <c r="E77" s="76"/>
    </row>
    <row r="78" spans="1:5" x14ac:dyDescent="0.25">
      <c r="A78" s="14">
        <f t="shared" si="2"/>
        <v>77</v>
      </c>
      <c r="B78" s="15">
        <f t="shared" si="3"/>
        <v>44901</v>
      </c>
      <c r="C78" s="74"/>
      <c r="D78" s="75" t="str">
        <f>IF(C78="x",tabDate[[#This Row],[Jours]],"")</f>
        <v/>
      </c>
      <c r="E78" s="76"/>
    </row>
    <row r="79" spans="1:5" x14ac:dyDescent="0.25">
      <c r="A79" s="14">
        <f t="shared" si="2"/>
        <v>78</v>
      </c>
      <c r="B79" s="15">
        <f t="shared" si="3"/>
        <v>44902</v>
      </c>
      <c r="C79" s="20" t="s">
        <v>5</v>
      </c>
      <c r="D79" s="75">
        <f>IF(C79="x",tabDate[[#This Row],[Jours]],"")</f>
        <v>44902</v>
      </c>
      <c r="E79" s="76"/>
    </row>
    <row r="80" spans="1:5" x14ac:dyDescent="0.25">
      <c r="A80" s="14">
        <f t="shared" si="2"/>
        <v>79</v>
      </c>
      <c r="B80" s="15">
        <f t="shared" si="3"/>
        <v>44903</v>
      </c>
      <c r="C80" s="74"/>
      <c r="D80" s="75" t="str">
        <f>IF(C80="x",tabDate[[#This Row],[Jours]],"")</f>
        <v/>
      </c>
      <c r="E80" s="76"/>
    </row>
    <row r="81" spans="1:5" x14ac:dyDescent="0.25">
      <c r="A81" s="14">
        <f t="shared" si="2"/>
        <v>80</v>
      </c>
      <c r="B81" s="15">
        <f t="shared" si="3"/>
        <v>44904</v>
      </c>
      <c r="C81" s="74"/>
      <c r="D81" s="75" t="str">
        <f>IF(C81="x",tabDate[[#This Row],[Jours]],"")</f>
        <v/>
      </c>
      <c r="E81" s="76"/>
    </row>
    <row r="82" spans="1:5" x14ac:dyDescent="0.25">
      <c r="A82" s="14">
        <f t="shared" si="2"/>
        <v>81</v>
      </c>
      <c r="B82" s="15">
        <f t="shared" si="3"/>
        <v>44905</v>
      </c>
      <c r="C82" s="74"/>
      <c r="D82" s="75" t="str">
        <f>IF(C82="x",tabDate[[#This Row],[Jours]],"")</f>
        <v/>
      </c>
      <c r="E82" s="76"/>
    </row>
    <row r="83" spans="1:5" x14ac:dyDescent="0.25">
      <c r="A83" s="14">
        <f t="shared" si="2"/>
        <v>82</v>
      </c>
      <c r="B83" s="15">
        <f t="shared" si="3"/>
        <v>44906</v>
      </c>
      <c r="C83" s="74"/>
      <c r="D83" s="75" t="str">
        <f>IF(C83="x",tabDate[[#This Row],[Jours]],"")</f>
        <v/>
      </c>
      <c r="E83" s="76"/>
    </row>
    <row r="84" spans="1:5" x14ac:dyDescent="0.25">
      <c r="A84" s="14">
        <f t="shared" si="2"/>
        <v>83</v>
      </c>
      <c r="B84" s="15">
        <f t="shared" si="3"/>
        <v>44907</v>
      </c>
      <c r="C84" s="74"/>
      <c r="D84" s="75" t="str">
        <f>IF(C84="x",tabDate[[#This Row],[Jours]],"")</f>
        <v/>
      </c>
      <c r="E84" s="76"/>
    </row>
    <row r="85" spans="1:5" x14ac:dyDescent="0.25">
      <c r="A85" s="14">
        <f t="shared" si="2"/>
        <v>84</v>
      </c>
      <c r="B85" s="15">
        <f t="shared" si="3"/>
        <v>44908</v>
      </c>
      <c r="C85" s="74"/>
      <c r="D85" s="75" t="str">
        <f>IF(C85="x",tabDate[[#This Row],[Jours]],"")</f>
        <v/>
      </c>
      <c r="E85" s="76"/>
    </row>
    <row r="86" spans="1:5" x14ac:dyDescent="0.25">
      <c r="A86" s="14">
        <f t="shared" si="2"/>
        <v>85</v>
      </c>
      <c r="B86" s="15">
        <f t="shared" si="3"/>
        <v>44909</v>
      </c>
      <c r="C86" s="20" t="s">
        <v>5</v>
      </c>
      <c r="D86" s="75">
        <f>IF(C86="x",tabDate[[#This Row],[Jours]],"")</f>
        <v>44909</v>
      </c>
      <c r="E86" s="76"/>
    </row>
    <row r="87" spans="1:5" x14ac:dyDescent="0.25">
      <c r="A87" s="14">
        <f t="shared" si="2"/>
        <v>86</v>
      </c>
      <c r="B87" s="15">
        <f t="shared" si="3"/>
        <v>44910</v>
      </c>
      <c r="C87" s="74"/>
      <c r="D87" s="75" t="str">
        <f>IF(C87="x",tabDate[[#This Row],[Jours]],"")</f>
        <v/>
      </c>
      <c r="E87" s="76"/>
    </row>
    <row r="88" spans="1:5" x14ac:dyDescent="0.25">
      <c r="A88" s="14">
        <f t="shared" si="2"/>
        <v>87</v>
      </c>
      <c r="B88" s="15">
        <f t="shared" si="3"/>
        <v>44911</v>
      </c>
      <c r="C88" s="74"/>
      <c r="D88" s="75" t="str">
        <f>IF(C88="x",tabDate[[#This Row],[Jours]],"")</f>
        <v/>
      </c>
      <c r="E88" s="76"/>
    </row>
    <row r="89" spans="1:5" x14ac:dyDescent="0.25">
      <c r="A89" s="14">
        <f t="shared" si="2"/>
        <v>88</v>
      </c>
      <c r="B89" s="15">
        <f t="shared" si="3"/>
        <v>44912</v>
      </c>
      <c r="C89" s="74"/>
      <c r="D89" s="75" t="str">
        <f>IF(C89="x",tabDate[[#This Row],[Jours]],"")</f>
        <v/>
      </c>
      <c r="E89" s="76"/>
    </row>
    <row r="90" spans="1:5" x14ac:dyDescent="0.25">
      <c r="A90" s="14">
        <f t="shared" si="2"/>
        <v>89</v>
      </c>
      <c r="B90" s="15">
        <f t="shared" si="3"/>
        <v>44913</v>
      </c>
      <c r="C90" s="74"/>
      <c r="D90" s="75" t="str">
        <f>IF(C90="x",tabDate[[#This Row],[Jours]],"")</f>
        <v/>
      </c>
      <c r="E90" s="76"/>
    </row>
    <row r="91" spans="1:5" x14ac:dyDescent="0.25">
      <c r="A91" s="14">
        <f t="shared" si="2"/>
        <v>90</v>
      </c>
      <c r="B91" s="15">
        <f t="shared" si="3"/>
        <v>44914</v>
      </c>
      <c r="C91" s="74"/>
      <c r="D91" s="75" t="str">
        <f>IF(C91="x",tabDate[[#This Row],[Jours]],"")</f>
        <v/>
      </c>
      <c r="E91" s="76"/>
    </row>
    <row r="92" spans="1:5" x14ac:dyDescent="0.25">
      <c r="A92" s="14">
        <f t="shared" si="2"/>
        <v>91</v>
      </c>
      <c r="B92" s="15">
        <f t="shared" si="3"/>
        <v>44915</v>
      </c>
      <c r="C92" s="74"/>
      <c r="D92" s="75" t="str">
        <f>IF(C92="x",tabDate[[#This Row],[Jours]],"")</f>
        <v/>
      </c>
      <c r="E92" s="76"/>
    </row>
    <row r="93" spans="1:5" x14ac:dyDescent="0.25">
      <c r="A93" s="14">
        <f t="shared" si="2"/>
        <v>92</v>
      </c>
      <c r="B93" s="15">
        <f t="shared" si="3"/>
        <v>44916</v>
      </c>
      <c r="C93" s="20" t="s">
        <v>5</v>
      </c>
      <c r="D93" s="75">
        <f>IF(C93="x",tabDate[[#This Row],[Jours]],"")</f>
        <v>44916</v>
      </c>
      <c r="E93" s="76"/>
    </row>
    <row r="94" spans="1:5" x14ac:dyDescent="0.25">
      <c r="A94" s="14">
        <f t="shared" si="2"/>
        <v>93</v>
      </c>
      <c r="B94" s="15">
        <f t="shared" si="3"/>
        <v>44917</v>
      </c>
      <c r="C94" s="74"/>
      <c r="D94" s="75" t="str">
        <f>IF(C94="x",tabDate[[#This Row],[Jours]],"")</f>
        <v/>
      </c>
      <c r="E94" s="76"/>
    </row>
    <row r="95" spans="1:5" x14ac:dyDescent="0.25">
      <c r="A95" s="14">
        <f t="shared" si="2"/>
        <v>94</v>
      </c>
      <c r="B95" s="15">
        <f t="shared" si="3"/>
        <v>44918</v>
      </c>
      <c r="C95" s="74"/>
      <c r="D95" s="75" t="str">
        <f>IF(C95="x",tabDate[[#This Row],[Jours]],"")</f>
        <v/>
      </c>
      <c r="E95" s="76"/>
    </row>
    <row r="96" spans="1:5" x14ac:dyDescent="0.25">
      <c r="A96" s="14">
        <f t="shared" si="2"/>
        <v>95</v>
      </c>
      <c r="B96" s="15">
        <f t="shared" si="3"/>
        <v>44919</v>
      </c>
      <c r="C96" s="74"/>
      <c r="D96" s="75" t="str">
        <f>IF(C96="x",tabDate[[#This Row],[Jours]],"")</f>
        <v/>
      </c>
      <c r="E96" s="76"/>
    </row>
    <row r="97" spans="1:5" x14ac:dyDescent="0.25">
      <c r="A97" s="14">
        <f t="shared" si="2"/>
        <v>96</v>
      </c>
      <c r="B97" s="15">
        <f t="shared" si="3"/>
        <v>44920</v>
      </c>
      <c r="C97" s="74"/>
      <c r="D97" s="75" t="str">
        <f>IF(C97="x",tabDate[[#This Row],[Jours]],"")</f>
        <v/>
      </c>
      <c r="E97" s="76"/>
    </row>
    <row r="98" spans="1:5" x14ac:dyDescent="0.25">
      <c r="A98" s="14">
        <f t="shared" si="2"/>
        <v>97</v>
      </c>
      <c r="B98" s="15">
        <f t="shared" si="3"/>
        <v>44921</v>
      </c>
      <c r="C98" s="74"/>
      <c r="D98" s="75" t="str">
        <f>IF(C98="x",tabDate[[#This Row],[Jours]],"")</f>
        <v/>
      </c>
      <c r="E98" s="76"/>
    </row>
    <row r="99" spans="1:5" x14ac:dyDescent="0.25">
      <c r="A99" s="14">
        <f t="shared" si="2"/>
        <v>98</v>
      </c>
      <c r="B99" s="15">
        <f t="shared" si="3"/>
        <v>44922</v>
      </c>
      <c r="C99" s="74"/>
      <c r="D99" s="75" t="str">
        <f>IF(C99="x",tabDate[[#This Row],[Jours]],"")</f>
        <v/>
      </c>
      <c r="E99" s="76"/>
    </row>
    <row r="100" spans="1:5" x14ac:dyDescent="0.25">
      <c r="A100" s="14">
        <f t="shared" si="2"/>
        <v>99</v>
      </c>
      <c r="B100" s="15">
        <f t="shared" si="3"/>
        <v>44923</v>
      </c>
      <c r="C100" s="74"/>
      <c r="D100" s="75" t="str">
        <f>IF(C100="x",tabDate[[#This Row],[Jours]],"")</f>
        <v/>
      </c>
      <c r="E100" s="76"/>
    </row>
    <row r="101" spans="1:5" x14ac:dyDescent="0.25">
      <c r="A101" s="14">
        <f t="shared" si="2"/>
        <v>100</v>
      </c>
      <c r="B101" s="15">
        <f t="shared" si="3"/>
        <v>44924</v>
      </c>
      <c r="C101" s="74"/>
      <c r="D101" s="75" t="str">
        <f>IF(C101="x",tabDate[[#This Row],[Jours]],"")</f>
        <v/>
      </c>
      <c r="E101" s="76"/>
    </row>
    <row r="102" spans="1:5" x14ac:dyDescent="0.25">
      <c r="A102" s="14">
        <f t="shared" si="2"/>
        <v>101</v>
      </c>
      <c r="B102" s="15">
        <f t="shared" si="3"/>
        <v>44925</v>
      </c>
      <c r="C102" s="74"/>
      <c r="D102" s="75" t="str">
        <f>IF(C102="x",tabDate[[#This Row],[Jours]],"")</f>
        <v/>
      </c>
      <c r="E102" s="76"/>
    </row>
    <row r="103" spans="1:5" x14ac:dyDescent="0.25">
      <c r="A103" s="14">
        <f t="shared" si="2"/>
        <v>102</v>
      </c>
      <c r="B103" s="15">
        <f t="shared" si="3"/>
        <v>44926</v>
      </c>
      <c r="C103" s="74"/>
      <c r="D103" s="75" t="str">
        <f>IF(C103="x",tabDate[[#This Row],[Jours]],"")</f>
        <v/>
      </c>
      <c r="E103" s="76"/>
    </row>
    <row r="104" spans="1:5" x14ac:dyDescent="0.25">
      <c r="A104" s="14">
        <f t="shared" si="2"/>
        <v>103</v>
      </c>
      <c r="B104" s="15">
        <f t="shared" si="3"/>
        <v>44927</v>
      </c>
      <c r="C104" s="74"/>
      <c r="D104" s="75" t="str">
        <f>IF(C104="x",tabDate[[#This Row],[Jours]],"")</f>
        <v/>
      </c>
      <c r="E104" s="76"/>
    </row>
    <row r="105" spans="1:5" x14ac:dyDescent="0.25">
      <c r="A105" s="14">
        <f t="shared" si="2"/>
        <v>104</v>
      </c>
      <c r="B105" s="15">
        <f t="shared" si="3"/>
        <v>44928</v>
      </c>
      <c r="C105" s="74"/>
      <c r="D105" s="75" t="str">
        <f>IF(C105="x",tabDate[[#This Row],[Jours]],"")</f>
        <v/>
      </c>
      <c r="E105" s="76"/>
    </row>
    <row r="106" spans="1:5" x14ac:dyDescent="0.25">
      <c r="A106" s="14">
        <f t="shared" si="2"/>
        <v>105</v>
      </c>
      <c r="B106" s="15">
        <f t="shared" si="3"/>
        <v>44929</v>
      </c>
      <c r="C106" s="74"/>
      <c r="D106" s="75" t="str">
        <f>IF(C106="x",tabDate[[#This Row],[Jours]],"")</f>
        <v/>
      </c>
      <c r="E106" s="76"/>
    </row>
    <row r="107" spans="1:5" x14ac:dyDescent="0.25">
      <c r="A107" s="14">
        <f t="shared" si="2"/>
        <v>106</v>
      </c>
      <c r="B107" s="15">
        <f t="shared" si="3"/>
        <v>44930</v>
      </c>
      <c r="C107" s="74"/>
      <c r="D107" s="75" t="str">
        <f>IF(C107="x",tabDate[[#This Row],[Jours]],"")</f>
        <v/>
      </c>
      <c r="E107" s="76"/>
    </row>
    <row r="108" spans="1:5" x14ac:dyDescent="0.25">
      <c r="A108" s="14">
        <f t="shared" si="2"/>
        <v>107</v>
      </c>
      <c r="B108" s="15">
        <f t="shared" si="3"/>
        <v>44931</v>
      </c>
      <c r="C108" s="74"/>
      <c r="D108" s="75" t="str">
        <f>IF(C108="x",tabDate[[#This Row],[Jours]],"")</f>
        <v/>
      </c>
      <c r="E108" s="76"/>
    </row>
    <row r="109" spans="1:5" x14ac:dyDescent="0.25">
      <c r="A109" s="14">
        <f t="shared" si="2"/>
        <v>108</v>
      </c>
      <c r="B109" s="15">
        <f t="shared" si="3"/>
        <v>44932</v>
      </c>
      <c r="C109" s="74"/>
      <c r="D109" s="75" t="str">
        <f>IF(C109="x",tabDate[[#This Row],[Jours]],"")</f>
        <v/>
      </c>
      <c r="E109" s="76"/>
    </row>
    <row r="110" spans="1:5" x14ac:dyDescent="0.25">
      <c r="A110" s="14">
        <f t="shared" si="2"/>
        <v>109</v>
      </c>
      <c r="B110" s="15">
        <f t="shared" si="3"/>
        <v>44933</v>
      </c>
      <c r="C110" s="77"/>
      <c r="D110" s="78" t="str">
        <f>IF(C110="x",tabDate[[#This Row],[Jours]],"")</f>
        <v/>
      </c>
      <c r="E110" s="79"/>
    </row>
    <row r="111" spans="1:5" x14ac:dyDescent="0.25">
      <c r="A111" s="14">
        <f t="shared" si="2"/>
        <v>110</v>
      </c>
      <c r="B111" s="15">
        <f t="shared" si="3"/>
        <v>44934</v>
      </c>
      <c r="C111" s="74"/>
      <c r="D111" s="75" t="str">
        <f>IF(C111="x",tabDate[[#This Row],[Jours]],"")</f>
        <v/>
      </c>
      <c r="E111" s="76"/>
    </row>
    <row r="112" spans="1:5" x14ac:dyDescent="0.25">
      <c r="A112" s="14">
        <f t="shared" ref="A112:B148" si="4">A111+1</f>
        <v>111</v>
      </c>
      <c r="B112" s="15">
        <f t="shared" si="4"/>
        <v>44935</v>
      </c>
      <c r="C112" s="74"/>
      <c r="D112" s="75" t="str">
        <f>IF(C112="x",tabDate[[#This Row],[Jours]],"")</f>
        <v/>
      </c>
      <c r="E112" s="76"/>
    </row>
    <row r="113" spans="1:5" x14ac:dyDescent="0.25">
      <c r="A113" s="14">
        <f t="shared" si="4"/>
        <v>112</v>
      </c>
      <c r="B113" s="15">
        <f t="shared" si="4"/>
        <v>44936</v>
      </c>
      <c r="C113" s="74"/>
      <c r="D113" s="75" t="str">
        <f>IF(C113="x",tabDate[[#This Row],[Jours]],"")</f>
        <v/>
      </c>
      <c r="E113" s="76"/>
    </row>
    <row r="114" spans="1:5" x14ac:dyDescent="0.25">
      <c r="A114" s="14">
        <f t="shared" si="4"/>
        <v>113</v>
      </c>
      <c r="B114" s="15">
        <f t="shared" si="4"/>
        <v>44937</v>
      </c>
      <c r="C114" s="20" t="s">
        <v>5</v>
      </c>
      <c r="D114" s="75">
        <f>IF(C114="x",tabDate[[#This Row],[Jours]],"")</f>
        <v>44937</v>
      </c>
      <c r="E114" s="76"/>
    </row>
    <row r="115" spans="1:5" x14ac:dyDescent="0.25">
      <c r="A115" s="14">
        <f t="shared" si="4"/>
        <v>114</v>
      </c>
      <c r="B115" s="15">
        <f t="shared" si="4"/>
        <v>44938</v>
      </c>
      <c r="C115" s="74"/>
      <c r="D115" s="75" t="str">
        <f>IF(C115="x",tabDate[[#This Row],[Jours]],"")</f>
        <v/>
      </c>
      <c r="E115" s="76"/>
    </row>
    <row r="116" spans="1:5" x14ac:dyDescent="0.25">
      <c r="A116" s="14">
        <f t="shared" si="4"/>
        <v>115</v>
      </c>
      <c r="B116" s="15">
        <f t="shared" si="4"/>
        <v>44939</v>
      </c>
      <c r="C116" s="74"/>
      <c r="D116" s="75" t="str">
        <f>IF(C116="x",tabDate[[#This Row],[Jours]],"")</f>
        <v/>
      </c>
      <c r="E116" s="76"/>
    </row>
    <row r="117" spans="1:5" x14ac:dyDescent="0.25">
      <c r="A117" s="14">
        <f t="shared" si="4"/>
        <v>116</v>
      </c>
      <c r="B117" s="15">
        <f t="shared" si="4"/>
        <v>44940</v>
      </c>
      <c r="C117" s="74"/>
      <c r="D117" s="75" t="str">
        <f>IF(C117="x",tabDate[[#This Row],[Jours]],"")</f>
        <v/>
      </c>
      <c r="E117" s="76"/>
    </row>
    <row r="118" spans="1:5" x14ac:dyDescent="0.25">
      <c r="A118" s="14">
        <f t="shared" si="4"/>
        <v>117</v>
      </c>
      <c r="B118" s="15">
        <f t="shared" si="4"/>
        <v>44941</v>
      </c>
      <c r="C118" s="74"/>
      <c r="D118" s="75" t="str">
        <f>IF(C118="x",tabDate[[#This Row],[Jours]],"")</f>
        <v/>
      </c>
      <c r="E118" s="76"/>
    </row>
    <row r="119" spans="1:5" x14ac:dyDescent="0.25">
      <c r="A119" s="14">
        <f t="shared" si="4"/>
        <v>118</v>
      </c>
      <c r="B119" s="15">
        <f t="shared" si="4"/>
        <v>44942</v>
      </c>
      <c r="C119" s="74"/>
      <c r="D119" s="75" t="str">
        <f>IF(C119="x",tabDate[[#This Row],[Jours]],"")</f>
        <v/>
      </c>
      <c r="E119" s="76"/>
    </row>
    <row r="120" spans="1:5" x14ac:dyDescent="0.25">
      <c r="A120" s="14">
        <f t="shared" si="4"/>
        <v>119</v>
      </c>
      <c r="B120" s="15">
        <f t="shared" si="4"/>
        <v>44943</v>
      </c>
      <c r="C120" s="74"/>
      <c r="D120" s="75" t="str">
        <f>IF(C120="x",tabDate[[#This Row],[Jours]],"")</f>
        <v/>
      </c>
      <c r="E120" s="76"/>
    </row>
    <row r="121" spans="1:5" x14ac:dyDescent="0.25">
      <c r="A121" s="14">
        <f t="shared" si="4"/>
        <v>120</v>
      </c>
      <c r="B121" s="15">
        <f t="shared" si="4"/>
        <v>44944</v>
      </c>
      <c r="C121" s="20" t="s">
        <v>5</v>
      </c>
      <c r="D121" s="75">
        <f>IF(C121="x",tabDate[[#This Row],[Jours]],"")</f>
        <v>44944</v>
      </c>
      <c r="E121" s="76"/>
    </row>
    <row r="122" spans="1:5" x14ac:dyDescent="0.25">
      <c r="A122" s="14">
        <f t="shared" si="4"/>
        <v>121</v>
      </c>
      <c r="B122" s="15">
        <f t="shared" si="4"/>
        <v>44945</v>
      </c>
      <c r="C122" s="74"/>
      <c r="D122" s="75" t="str">
        <f>IF(C122="x",tabDate[[#This Row],[Jours]],"")</f>
        <v/>
      </c>
      <c r="E122" s="76"/>
    </row>
    <row r="123" spans="1:5" x14ac:dyDescent="0.25">
      <c r="A123" s="14">
        <f t="shared" si="4"/>
        <v>122</v>
      </c>
      <c r="B123" s="15">
        <f t="shared" si="4"/>
        <v>44946</v>
      </c>
      <c r="C123" s="74"/>
      <c r="D123" s="75" t="str">
        <f>IF(C123="x",tabDate[[#This Row],[Jours]],"")</f>
        <v/>
      </c>
      <c r="E123" s="76"/>
    </row>
    <row r="124" spans="1:5" x14ac:dyDescent="0.25">
      <c r="A124" s="14">
        <f t="shared" si="4"/>
        <v>123</v>
      </c>
      <c r="B124" s="15">
        <f t="shared" si="4"/>
        <v>44947</v>
      </c>
      <c r="C124" s="74"/>
      <c r="D124" s="75" t="str">
        <f>IF(C124="x",tabDate[[#This Row],[Jours]],"")</f>
        <v/>
      </c>
      <c r="E124" s="76"/>
    </row>
    <row r="125" spans="1:5" x14ac:dyDescent="0.25">
      <c r="A125" s="14">
        <f t="shared" si="4"/>
        <v>124</v>
      </c>
      <c r="B125" s="15">
        <f t="shared" si="4"/>
        <v>44948</v>
      </c>
      <c r="C125" s="74"/>
      <c r="D125" s="75" t="str">
        <f>IF(C125="x",tabDate[[#This Row],[Jours]],"")</f>
        <v/>
      </c>
      <c r="E125" s="76"/>
    </row>
    <row r="126" spans="1:5" x14ac:dyDescent="0.25">
      <c r="A126" s="14">
        <f t="shared" si="4"/>
        <v>125</v>
      </c>
      <c r="B126" s="15">
        <f t="shared" si="4"/>
        <v>44949</v>
      </c>
      <c r="C126" s="74"/>
      <c r="D126" s="75" t="str">
        <f>IF(C126="x",tabDate[[#This Row],[Jours]],"")</f>
        <v/>
      </c>
      <c r="E126" s="76"/>
    </row>
    <row r="127" spans="1:5" x14ac:dyDescent="0.25">
      <c r="A127" s="14">
        <f t="shared" si="4"/>
        <v>126</v>
      </c>
      <c r="B127" s="15">
        <f t="shared" si="4"/>
        <v>44950</v>
      </c>
      <c r="C127" s="74"/>
      <c r="D127" s="75" t="str">
        <f>IF(C127="x",tabDate[[#This Row],[Jours]],"")</f>
        <v/>
      </c>
      <c r="E127" s="76"/>
    </row>
    <row r="128" spans="1:5" x14ac:dyDescent="0.25">
      <c r="A128" s="14">
        <f t="shared" si="4"/>
        <v>127</v>
      </c>
      <c r="B128" s="15">
        <f t="shared" si="4"/>
        <v>44951</v>
      </c>
      <c r="C128" s="20" t="s">
        <v>5</v>
      </c>
      <c r="D128" s="75">
        <f>IF(C128="x",tabDate[[#This Row],[Jours]],"")</f>
        <v>44951</v>
      </c>
      <c r="E128" s="76"/>
    </row>
    <row r="129" spans="1:5" x14ac:dyDescent="0.25">
      <c r="A129" s="14">
        <f t="shared" si="4"/>
        <v>128</v>
      </c>
      <c r="B129" s="15">
        <f t="shared" si="4"/>
        <v>44952</v>
      </c>
      <c r="C129" s="74"/>
      <c r="D129" s="75" t="str">
        <f>IF(C129="x",tabDate[[#This Row],[Jours]],"")</f>
        <v/>
      </c>
      <c r="E129" s="76"/>
    </row>
    <row r="130" spans="1:5" x14ac:dyDescent="0.25">
      <c r="A130" s="14">
        <f t="shared" si="4"/>
        <v>129</v>
      </c>
      <c r="B130" s="15">
        <f t="shared" si="4"/>
        <v>44953</v>
      </c>
      <c r="C130" s="74"/>
      <c r="D130" s="75" t="str">
        <f>IF(C130="x",tabDate[[#This Row],[Jours]],"")</f>
        <v/>
      </c>
      <c r="E130" s="76"/>
    </row>
    <row r="131" spans="1:5" x14ac:dyDescent="0.25">
      <c r="A131" s="14">
        <f t="shared" si="4"/>
        <v>130</v>
      </c>
      <c r="B131" s="15">
        <f t="shared" si="4"/>
        <v>44954</v>
      </c>
      <c r="C131" s="74"/>
      <c r="D131" s="75" t="str">
        <f>IF(C131="x",tabDate[[#This Row],[Jours]],"")</f>
        <v/>
      </c>
      <c r="E131" s="76"/>
    </row>
    <row r="132" spans="1:5" x14ac:dyDescent="0.25">
      <c r="A132" s="14">
        <f t="shared" si="4"/>
        <v>131</v>
      </c>
      <c r="B132" s="15">
        <f t="shared" si="4"/>
        <v>44955</v>
      </c>
      <c r="C132" s="74"/>
      <c r="D132" s="75" t="str">
        <f>IF(C132="x",tabDate[[#This Row],[Jours]],"")</f>
        <v/>
      </c>
      <c r="E132" s="76"/>
    </row>
    <row r="133" spans="1:5" x14ac:dyDescent="0.25">
      <c r="A133" s="14">
        <f t="shared" si="4"/>
        <v>132</v>
      </c>
      <c r="B133" s="15">
        <f t="shared" si="4"/>
        <v>44956</v>
      </c>
      <c r="C133" s="74"/>
      <c r="D133" s="75" t="str">
        <f>IF(C133="x",tabDate[[#This Row],[Jours]],"")</f>
        <v/>
      </c>
      <c r="E133" s="76"/>
    </row>
    <row r="134" spans="1:5" x14ac:dyDescent="0.25">
      <c r="A134" s="14">
        <f t="shared" si="4"/>
        <v>133</v>
      </c>
      <c r="B134" s="15">
        <f t="shared" si="4"/>
        <v>44957</v>
      </c>
      <c r="C134" s="74"/>
      <c r="D134" s="75" t="str">
        <f>IF(C134="x",tabDate[[#This Row],[Jours]],"")</f>
        <v/>
      </c>
      <c r="E134" s="76"/>
    </row>
    <row r="135" spans="1:5" x14ac:dyDescent="0.25">
      <c r="A135" s="14">
        <f t="shared" si="4"/>
        <v>134</v>
      </c>
      <c r="B135" s="15">
        <f t="shared" si="4"/>
        <v>44958</v>
      </c>
      <c r="C135" s="74"/>
      <c r="D135" s="75" t="str">
        <f>IF(C135="x",tabDate[[#This Row],[Jours]],"")</f>
        <v/>
      </c>
      <c r="E135" s="76"/>
    </row>
    <row r="136" spans="1:5" x14ac:dyDescent="0.25">
      <c r="A136" s="14">
        <f t="shared" si="4"/>
        <v>135</v>
      </c>
      <c r="B136" s="15">
        <f t="shared" si="4"/>
        <v>44959</v>
      </c>
      <c r="C136" s="74"/>
      <c r="D136" s="75" t="str">
        <f>IF(C136="x",tabDate[[#This Row],[Jours]],"")</f>
        <v/>
      </c>
      <c r="E136" s="76"/>
    </row>
    <row r="137" spans="1:5" x14ac:dyDescent="0.25">
      <c r="A137" s="14">
        <f t="shared" si="4"/>
        <v>136</v>
      </c>
      <c r="B137" s="15">
        <f t="shared" si="4"/>
        <v>44960</v>
      </c>
      <c r="C137" s="74"/>
      <c r="D137" s="75" t="str">
        <f>IF(C137="x",tabDate[[#This Row],[Jours]],"")</f>
        <v/>
      </c>
      <c r="E137" s="76"/>
    </row>
    <row r="138" spans="1:5" x14ac:dyDescent="0.25">
      <c r="A138" s="14">
        <f t="shared" si="4"/>
        <v>137</v>
      </c>
      <c r="B138" s="15">
        <f t="shared" si="4"/>
        <v>44961</v>
      </c>
      <c r="C138" s="74"/>
      <c r="D138" s="75" t="str">
        <f>IF(C138="x",tabDate[[#This Row],[Jours]],"")</f>
        <v/>
      </c>
      <c r="E138" s="76"/>
    </row>
    <row r="139" spans="1:5" x14ac:dyDescent="0.25">
      <c r="A139" s="14">
        <f t="shared" si="4"/>
        <v>138</v>
      </c>
      <c r="B139" s="15">
        <f t="shared" si="4"/>
        <v>44962</v>
      </c>
      <c r="C139" s="74"/>
      <c r="D139" s="75" t="str">
        <f>IF(C139="x",tabDate[[#This Row],[Jours]],"")</f>
        <v/>
      </c>
      <c r="E139" s="76"/>
    </row>
    <row r="140" spans="1:5" x14ac:dyDescent="0.25">
      <c r="A140" s="14">
        <f t="shared" si="4"/>
        <v>139</v>
      </c>
      <c r="B140" s="15">
        <f t="shared" si="4"/>
        <v>44963</v>
      </c>
      <c r="C140" s="74"/>
      <c r="D140" s="75" t="str">
        <f>IF(C140="x",tabDate[[#This Row],[Jours]],"")</f>
        <v/>
      </c>
      <c r="E140" s="76"/>
    </row>
    <row r="141" spans="1:5" x14ac:dyDescent="0.25">
      <c r="A141" s="14">
        <f t="shared" si="4"/>
        <v>140</v>
      </c>
      <c r="B141" s="15">
        <f t="shared" si="4"/>
        <v>44964</v>
      </c>
      <c r="C141" s="74"/>
      <c r="D141" s="75" t="str">
        <f>IF(C141="x",tabDate[[#This Row],[Jours]],"")</f>
        <v/>
      </c>
      <c r="E141" s="76"/>
    </row>
    <row r="142" spans="1:5" x14ac:dyDescent="0.25">
      <c r="A142" s="14">
        <f t="shared" si="4"/>
        <v>141</v>
      </c>
      <c r="B142" s="15">
        <f t="shared" si="4"/>
        <v>44965</v>
      </c>
      <c r="C142" s="74"/>
      <c r="D142" s="75" t="str">
        <f>IF(C142="x",tabDate[[#This Row],[Jours]],"")</f>
        <v/>
      </c>
      <c r="E142" s="76"/>
    </row>
    <row r="143" spans="1:5" x14ac:dyDescent="0.25">
      <c r="A143" s="14">
        <f t="shared" si="4"/>
        <v>142</v>
      </c>
      <c r="B143" s="15">
        <f t="shared" si="4"/>
        <v>44966</v>
      </c>
      <c r="C143" s="74"/>
      <c r="D143" s="75" t="str">
        <f>IF(C143="x",tabDate[[#This Row],[Jours]],"")</f>
        <v/>
      </c>
      <c r="E143" s="76"/>
    </row>
    <row r="144" spans="1:5" x14ac:dyDescent="0.25">
      <c r="A144" s="14">
        <f t="shared" si="4"/>
        <v>143</v>
      </c>
      <c r="B144" s="15">
        <f t="shared" si="4"/>
        <v>44967</v>
      </c>
      <c r="C144" s="74"/>
      <c r="D144" s="75" t="str">
        <f>IF(C144="x",tabDate[[#This Row],[Jours]],"")</f>
        <v/>
      </c>
      <c r="E144" s="76"/>
    </row>
    <row r="145" spans="1:5" x14ac:dyDescent="0.25">
      <c r="A145" s="14">
        <f t="shared" si="4"/>
        <v>144</v>
      </c>
      <c r="B145" s="15">
        <f t="shared" si="4"/>
        <v>44968</v>
      </c>
      <c r="C145" s="74"/>
      <c r="D145" s="75" t="str">
        <f>IF(C145="x",tabDate[[#This Row],[Jours]],"")</f>
        <v/>
      </c>
      <c r="E145" s="76"/>
    </row>
    <row r="146" spans="1:5" x14ac:dyDescent="0.25">
      <c r="A146" s="14">
        <f t="shared" si="4"/>
        <v>145</v>
      </c>
      <c r="B146" s="15">
        <f t="shared" si="4"/>
        <v>44969</v>
      </c>
      <c r="C146" s="74"/>
      <c r="D146" s="75" t="str">
        <f>IF(C146="x",tabDate[[#This Row],[Jours]],"")</f>
        <v/>
      </c>
      <c r="E146" s="76"/>
    </row>
    <row r="147" spans="1:5" x14ac:dyDescent="0.25">
      <c r="A147" s="14">
        <f t="shared" si="4"/>
        <v>146</v>
      </c>
      <c r="B147" s="15">
        <f t="shared" si="4"/>
        <v>44970</v>
      </c>
      <c r="C147" s="74"/>
      <c r="D147" s="75" t="str">
        <f>IF(C147="x",tabDate[[#This Row],[Jours]],"")</f>
        <v/>
      </c>
      <c r="E147" s="76"/>
    </row>
    <row r="148" spans="1:5" x14ac:dyDescent="0.25">
      <c r="A148" s="14">
        <f t="shared" si="4"/>
        <v>147</v>
      </c>
      <c r="B148" s="15">
        <f t="shared" si="4"/>
        <v>44971</v>
      </c>
      <c r="C148" s="77"/>
      <c r="D148" s="78" t="str">
        <f>IF(C148="x",tabDate[[#This Row],[Jours]],"")</f>
        <v/>
      </c>
      <c r="E148" s="79"/>
    </row>
  </sheetData>
  <conditionalFormatting sqref="A2:E148">
    <cfRule type="expression" dxfId="51" priority="1">
      <formula>OR(WEEKDAY($B2)=1,WEEKDAY($B2)=7)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FJ41"/>
  <sheetViews>
    <sheetView showGridLines="0" tabSelected="1" zoomScale="79" zoomScaleNormal="110" workbookViewId="0">
      <selection activeCell="AJ20" sqref="AJ20"/>
    </sheetView>
  </sheetViews>
  <sheetFormatPr baseColWidth="10" defaultRowHeight="15.75" x14ac:dyDescent="0.25"/>
  <cols>
    <col min="1" max="2" width="3.5703125" style="24" customWidth="1"/>
    <col min="3" max="3" width="34.7109375" style="24" customWidth="1"/>
    <col min="4" max="7" width="3.5703125" style="24" customWidth="1"/>
    <col min="8" max="8" width="11.42578125" style="24" customWidth="1"/>
    <col min="9" max="9" width="5.5703125" style="24" customWidth="1"/>
    <col min="10" max="15" width="11.42578125" style="24" hidden="1" customWidth="1"/>
    <col min="16" max="95" width="2.7109375" style="24" customWidth="1"/>
    <col min="96" max="104" width="2.42578125" style="24" customWidth="1"/>
    <col min="105" max="105" width="2.7109375" style="24" customWidth="1"/>
    <col min="106" max="114" width="2.42578125" style="24" customWidth="1"/>
    <col min="115" max="115" width="2.7109375" style="24" customWidth="1"/>
    <col min="116" max="124" width="2.42578125" style="24" customWidth="1"/>
    <col min="125" max="125" width="2.5703125" style="24" customWidth="1"/>
    <col min="126" max="134" width="2.42578125" style="24" customWidth="1"/>
    <col min="135" max="165" width="2.7109375" style="24" customWidth="1"/>
    <col min="166" max="16384" width="11.42578125" style="24"/>
  </cols>
  <sheetData>
    <row r="2" spans="2:166" ht="16.5" thickBot="1" x14ac:dyDescent="0.3"/>
    <row r="3" spans="2:166" x14ac:dyDescent="0.25">
      <c r="B3" s="4"/>
      <c r="C3" s="4" t="s">
        <v>23</v>
      </c>
      <c r="P3" s="114">
        <f>COUNTIF(P14:FI39,"p")</f>
        <v>60</v>
      </c>
      <c r="Q3" s="115"/>
      <c r="R3" s="120" t="s">
        <v>12</v>
      </c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1"/>
      <c r="AH3" s="25"/>
      <c r="AI3" s="24" t="s">
        <v>17</v>
      </c>
      <c r="AS3" s="26"/>
      <c r="AT3" s="24" t="s">
        <v>10</v>
      </c>
      <c r="BF3" s="27"/>
      <c r="BG3" s="24" t="s">
        <v>20</v>
      </c>
    </row>
    <row r="4" spans="2:166" x14ac:dyDescent="0.25">
      <c r="B4" s="4"/>
      <c r="C4" s="4" t="s">
        <v>22</v>
      </c>
      <c r="P4" s="112">
        <f>COUNTIF(P14:FI39,"r") -SUM(P13:FI13)</f>
        <v>8</v>
      </c>
      <c r="Q4" s="113"/>
      <c r="R4" s="118" t="s">
        <v>13</v>
      </c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9"/>
      <c r="AH4" s="28"/>
      <c r="AI4" s="24" t="s">
        <v>18</v>
      </c>
      <c r="AS4" s="29"/>
      <c r="AT4" s="24" t="s">
        <v>19</v>
      </c>
    </row>
    <row r="5" spans="2:166" ht="16.5" thickBot="1" x14ac:dyDescent="0.3">
      <c r="B5" s="4"/>
      <c r="C5" s="30">
        <f ca="1">TODAY()</f>
        <v>44839</v>
      </c>
      <c r="P5" s="122">
        <f>COUNTIF(P14:FI39,"a")</f>
        <v>0</v>
      </c>
      <c r="Q5" s="123"/>
      <c r="R5" s="116" t="s">
        <v>14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7"/>
    </row>
    <row r="6" spans="2:166" ht="16.5" thickBot="1" x14ac:dyDescent="0.3"/>
    <row r="7" spans="2:166" ht="16.5" thickTop="1" x14ac:dyDescent="0.25">
      <c r="B7" s="31"/>
      <c r="C7" s="32"/>
      <c r="D7" s="108"/>
      <c r="E7" s="108"/>
      <c r="F7" s="108" t="s">
        <v>7</v>
      </c>
      <c r="G7" s="108" t="s">
        <v>8</v>
      </c>
      <c r="H7" s="32"/>
      <c r="I7" s="103" t="s">
        <v>11</v>
      </c>
      <c r="J7" s="33"/>
      <c r="K7" s="33"/>
      <c r="L7" s="33"/>
      <c r="M7" s="33"/>
      <c r="N7" s="33"/>
      <c r="O7" s="33"/>
      <c r="P7" s="131">
        <v>1</v>
      </c>
      <c r="Q7" s="86"/>
      <c r="R7" s="86"/>
      <c r="S7" s="86"/>
      <c r="T7" s="86"/>
      <c r="U7" s="86"/>
      <c r="V7" s="86"/>
      <c r="W7" s="86"/>
      <c r="X7" s="86"/>
      <c r="Y7" s="87"/>
      <c r="Z7" s="86">
        <f>P7+1</f>
        <v>2</v>
      </c>
      <c r="AA7" s="86"/>
      <c r="AB7" s="86"/>
      <c r="AC7" s="86"/>
      <c r="AD7" s="86"/>
      <c r="AE7" s="86"/>
      <c r="AF7" s="86"/>
      <c r="AG7" s="86"/>
      <c r="AH7" s="86"/>
      <c r="AI7" s="87"/>
      <c r="AJ7" s="86">
        <f t="shared" ref="AJ7" si="0">Z7+1</f>
        <v>3</v>
      </c>
      <c r="AK7" s="86"/>
      <c r="AL7" s="86"/>
      <c r="AM7" s="86"/>
      <c r="AN7" s="86"/>
      <c r="AO7" s="86"/>
      <c r="AP7" s="86"/>
      <c r="AQ7" s="86"/>
      <c r="AR7" s="86"/>
      <c r="AS7" s="87"/>
      <c r="AT7" s="86">
        <f t="shared" ref="AT7" si="1">AJ7+1</f>
        <v>4</v>
      </c>
      <c r="AU7" s="86"/>
      <c r="AV7" s="86"/>
      <c r="AW7" s="86"/>
      <c r="AX7" s="86"/>
      <c r="AY7" s="86"/>
      <c r="AZ7" s="86"/>
      <c r="BA7" s="86"/>
      <c r="BB7" s="86"/>
      <c r="BC7" s="87"/>
      <c r="BD7" s="86">
        <f t="shared" ref="BD7" si="2">AT7+1</f>
        <v>5</v>
      </c>
      <c r="BE7" s="86"/>
      <c r="BF7" s="86"/>
      <c r="BG7" s="86"/>
      <c r="BH7" s="86"/>
      <c r="BI7" s="86"/>
      <c r="BJ7" s="86"/>
      <c r="BK7" s="86"/>
      <c r="BL7" s="86"/>
      <c r="BM7" s="87"/>
      <c r="BN7" s="86">
        <f t="shared" ref="BN7" si="3">BD7+1</f>
        <v>6</v>
      </c>
      <c r="BO7" s="86"/>
      <c r="BP7" s="86"/>
      <c r="BQ7" s="86"/>
      <c r="BR7" s="86"/>
      <c r="BS7" s="86"/>
      <c r="BT7" s="86"/>
      <c r="BU7" s="86"/>
      <c r="BV7" s="86"/>
      <c r="BW7" s="87"/>
      <c r="BX7" s="86">
        <f t="shared" ref="BX7" si="4">BN7+1</f>
        <v>7</v>
      </c>
      <c r="BY7" s="86"/>
      <c r="BZ7" s="86"/>
      <c r="CA7" s="86"/>
      <c r="CB7" s="86"/>
      <c r="CC7" s="86"/>
      <c r="CD7" s="86"/>
      <c r="CE7" s="86"/>
      <c r="CF7" s="86"/>
      <c r="CG7" s="87"/>
      <c r="CH7" s="86">
        <f t="shared" ref="CH7" si="5">BX7+1</f>
        <v>8</v>
      </c>
      <c r="CI7" s="86"/>
      <c r="CJ7" s="86"/>
      <c r="CK7" s="86"/>
      <c r="CL7" s="86"/>
      <c r="CM7" s="86"/>
      <c r="CN7" s="86"/>
      <c r="CO7" s="86"/>
      <c r="CP7" s="86"/>
      <c r="CQ7" s="87"/>
      <c r="CR7" s="86">
        <f t="shared" ref="CR7" si="6">CH7+1</f>
        <v>9</v>
      </c>
      <c r="CS7" s="86"/>
      <c r="CT7" s="86"/>
      <c r="CU7" s="86"/>
      <c r="CV7" s="86"/>
      <c r="CW7" s="86"/>
      <c r="CX7" s="86"/>
      <c r="CY7" s="86"/>
      <c r="CZ7" s="86"/>
      <c r="DA7" s="87"/>
      <c r="DB7" s="86">
        <f t="shared" ref="DB7" si="7">CR7+1</f>
        <v>10</v>
      </c>
      <c r="DC7" s="86"/>
      <c r="DD7" s="86"/>
      <c r="DE7" s="86"/>
      <c r="DF7" s="86"/>
      <c r="DG7" s="86"/>
      <c r="DH7" s="86"/>
      <c r="DI7" s="86"/>
      <c r="DJ7" s="86"/>
      <c r="DK7" s="87"/>
      <c r="DL7" s="86">
        <f t="shared" ref="DL7" si="8">DB7+1</f>
        <v>11</v>
      </c>
      <c r="DM7" s="86"/>
      <c r="DN7" s="86"/>
      <c r="DO7" s="86"/>
      <c r="DP7" s="86"/>
      <c r="DQ7" s="86"/>
      <c r="DR7" s="86"/>
      <c r="DS7" s="86"/>
      <c r="DT7" s="86"/>
      <c r="DU7" s="87"/>
      <c r="DV7" s="86">
        <f t="shared" ref="DV7" si="9">DL7+1</f>
        <v>12</v>
      </c>
      <c r="DW7" s="86"/>
      <c r="DX7" s="86"/>
      <c r="DY7" s="86"/>
      <c r="DZ7" s="86"/>
      <c r="EA7" s="86"/>
      <c r="EB7" s="86"/>
      <c r="EC7" s="86"/>
      <c r="ED7" s="86"/>
      <c r="EE7" s="87"/>
      <c r="EF7" s="86">
        <f t="shared" ref="EF7" si="10">DV7+1</f>
        <v>13</v>
      </c>
      <c r="EG7" s="86"/>
      <c r="EH7" s="86"/>
      <c r="EI7" s="86"/>
      <c r="EJ7" s="86"/>
      <c r="EK7" s="86"/>
      <c r="EL7" s="86"/>
      <c r="EM7" s="86"/>
      <c r="EN7" s="86"/>
      <c r="EO7" s="87"/>
      <c r="EP7" s="86">
        <f t="shared" ref="EP7" si="11">EF7+1</f>
        <v>14</v>
      </c>
      <c r="EQ7" s="86"/>
      <c r="ER7" s="86"/>
      <c r="ES7" s="86"/>
      <c r="ET7" s="86"/>
      <c r="EU7" s="86"/>
      <c r="EV7" s="86"/>
      <c r="EW7" s="86"/>
      <c r="EX7" s="86"/>
      <c r="EY7" s="87"/>
      <c r="EZ7" s="86">
        <f t="shared" ref="EZ7" si="12">EP7+1</f>
        <v>15</v>
      </c>
      <c r="FA7" s="86"/>
      <c r="FB7" s="86"/>
      <c r="FC7" s="86"/>
      <c r="FD7" s="86"/>
      <c r="FE7" s="86"/>
      <c r="FF7" s="86"/>
      <c r="FG7" s="86"/>
      <c r="FH7" s="86"/>
      <c r="FI7" s="87"/>
      <c r="FJ7" s="65"/>
    </row>
    <row r="8" spans="2:166" x14ac:dyDescent="0.25">
      <c r="B8" s="34"/>
      <c r="C8" s="35"/>
      <c r="D8" s="109"/>
      <c r="E8" s="109"/>
      <c r="F8" s="109"/>
      <c r="G8" s="109"/>
      <c r="H8" s="35"/>
      <c r="I8" s="104"/>
      <c r="P8" s="88">
        <f>IFERROR(SMALL(tabDate[[Date TPI]:[Date TPI]],P7),"")</f>
        <v>44825</v>
      </c>
      <c r="Q8" s="89"/>
      <c r="R8" s="89"/>
      <c r="S8" s="89"/>
      <c r="T8" s="89"/>
      <c r="U8" s="89"/>
      <c r="V8" s="89"/>
      <c r="W8" s="89"/>
      <c r="X8" s="89"/>
      <c r="Y8" s="90"/>
      <c r="Z8" s="88">
        <f>IFERROR(SMALL(tabDate[[Date TPI]:[Date TPI]],Z7),"")</f>
        <v>44832</v>
      </c>
      <c r="AA8" s="89"/>
      <c r="AB8" s="89"/>
      <c r="AC8" s="89"/>
      <c r="AD8" s="89"/>
      <c r="AE8" s="89"/>
      <c r="AF8" s="89"/>
      <c r="AG8" s="89"/>
      <c r="AH8" s="89"/>
      <c r="AI8" s="90"/>
      <c r="AJ8" s="88">
        <f>IFERROR(SMALL(tabDate[[Date TPI]:[Date TPI]],AJ7),"")</f>
        <v>44839</v>
      </c>
      <c r="AK8" s="89"/>
      <c r="AL8" s="89"/>
      <c r="AM8" s="89"/>
      <c r="AN8" s="89"/>
      <c r="AO8" s="89"/>
      <c r="AP8" s="89"/>
      <c r="AQ8" s="89"/>
      <c r="AR8" s="89"/>
      <c r="AS8" s="90"/>
      <c r="AT8" s="88">
        <f>IFERROR(SMALL(tabDate[[Date TPI]:[Date TPI]],AT7),"")</f>
        <v>44853</v>
      </c>
      <c r="AU8" s="89"/>
      <c r="AV8" s="89"/>
      <c r="AW8" s="89"/>
      <c r="AX8" s="89"/>
      <c r="AY8" s="89"/>
      <c r="AZ8" s="89"/>
      <c r="BA8" s="89"/>
      <c r="BB8" s="89"/>
      <c r="BC8" s="90"/>
      <c r="BD8" s="88">
        <f>IFERROR(SMALL(tabDate[[Date TPI]:[Date TPI]],BD7),"")</f>
        <v>44860</v>
      </c>
      <c r="BE8" s="89"/>
      <c r="BF8" s="89"/>
      <c r="BG8" s="89"/>
      <c r="BH8" s="89"/>
      <c r="BI8" s="89"/>
      <c r="BJ8" s="89"/>
      <c r="BK8" s="89"/>
      <c r="BL8" s="89"/>
      <c r="BM8" s="90"/>
      <c r="BN8" s="88">
        <f>IFERROR(SMALL(tabDate[[Date TPI]:[Date TPI]],BN7),"")</f>
        <v>44867</v>
      </c>
      <c r="BO8" s="89"/>
      <c r="BP8" s="89"/>
      <c r="BQ8" s="89"/>
      <c r="BR8" s="89"/>
      <c r="BS8" s="89"/>
      <c r="BT8" s="89"/>
      <c r="BU8" s="89"/>
      <c r="BV8" s="89"/>
      <c r="BW8" s="90"/>
      <c r="BX8" s="88">
        <f>IFERROR(SMALL(tabDate[[Date TPI]:[Date TPI]],BX7),"")</f>
        <v>44874</v>
      </c>
      <c r="BY8" s="89"/>
      <c r="BZ8" s="89"/>
      <c r="CA8" s="89"/>
      <c r="CB8" s="89"/>
      <c r="CC8" s="89"/>
      <c r="CD8" s="89"/>
      <c r="CE8" s="89"/>
      <c r="CF8" s="89"/>
      <c r="CG8" s="90"/>
      <c r="CH8" s="88">
        <f>IFERROR(SMALL(tabDate[[Date TPI]:[Date TPI]],CH7),"")</f>
        <v>44881</v>
      </c>
      <c r="CI8" s="89"/>
      <c r="CJ8" s="89"/>
      <c r="CK8" s="89"/>
      <c r="CL8" s="89"/>
      <c r="CM8" s="89"/>
      <c r="CN8" s="89"/>
      <c r="CO8" s="89"/>
      <c r="CP8" s="89"/>
      <c r="CQ8" s="90"/>
      <c r="CR8" s="88">
        <f>IFERROR(SMALL(tabDate[[Date TPI]:[Date TPI]],CR7),"")</f>
        <v>44895</v>
      </c>
      <c r="CS8" s="89"/>
      <c r="CT8" s="89"/>
      <c r="CU8" s="89"/>
      <c r="CV8" s="89"/>
      <c r="CW8" s="89"/>
      <c r="CX8" s="89"/>
      <c r="CY8" s="89"/>
      <c r="CZ8" s="89"/>
      <c r="DA8" s="90"/>
      <c r="DB8" s="88">
        <f>IFERROR(SMALL(tabDate[[Date TPI]:[Date TPI]],DB7),"")</f>
        <v>44902</v>
      </c>
      <c r="DC8" s="89"/>
      <c r="DD8" s="89"/>
      <c r="DE8" s="89"/>
      <c r="DF8" s="89"/>
      <c r="DG8" s="89"/>
      <c r="DH8" s="89"/>
      <c r="DI8" s="89"/>
      <c r="DJ8" s="89"/>
      <c r="DK8" s="90"/>
      <c r="DL8" s="88">
        <f>IFERROR(SMALL(tabDate[[Date TPI]:[Date TPI]],DL7),"")</f>
        <v>44909</v>
      </c>
      <c r="DM8" s="89"/>
      <c r="DN8" s="89"/>
      <c r="DO8" s="89"/>
      <c r="DP8" s="89"/>
      <c r="DQ8" s="89"/>
      <c r="DR8" s="89"/>
      <c r="DS8" s="89"/>
      <c r="DT8" s="89"/>
      <c r="DU8" s="90"/>
      <c r="DV8" s="88">
        <f>IFERROR(SMALL(tabDate[[Date TPI]:[Date TPI]],DV7),"")</f>
        <v>44916</v>
      </c>
      <c r="DW8" s="89"/>
      <c r="DX8" s="89"/>
      <c r="DY8" s="89"/>
      <c r="DZ8" s="89"/>
      <c r="EA8" s="89"/>
      <c r="EB8" s="89"/>
      <c r="EC8" s="89"/>
      <c r="ED8" s="89"/>
      <c r="EE8" s="90"/>
      <c r="EF8" s="88">
        <f>IFERROR(SMALL(tabDate[[Date TPI]:[Date TPI]],EF7),"")</f>
        <v>44937</v>
      </c>
      <c r="EG8" s="89"/>
      <c r="EH8" s="89"/>
      <c r="EI8" s="89"/>
      <c r="EJ8" s="89"/>
      <c r="EK8" s="89"/>
      <c r="EL8" s="89"/>
      <c r="EM8" s="89"/>
      <c r="EN8" s="89"/>
      <c r="EO8" s="90"/>
      <c r="EP8" s="88">
        <f>IFERROR(SMALL(tabDate[[Date TPI]:[Date TPI]],EP7),"")</f>
        <v>44944</v>
      </c>
      <c r="EQ8" s="89"/>
      <c r="ER8" s="89"/>
      <c r="ES8" s="89"/>
      <c r="ET8" s="89"/>
      <c r="EU8" s="89"/>
      <c r="EV8" s="89"/>
      <c r="EW8" s="89"/>
      <c r="EX8" s="89"/>
      <c r="EY8" s="90"/>
      <c r="EZ8" s="88">
        <f>IFERROR(SMALL(tabDate[[Date TPI]:[Date TPI]],EZ7),"")</f>
        <v>44951</v>
      </c>
      <c r="FA8" s="89"/>
      <c r="FB8" s="89"/>
      <c r="FC8" s="89"/>
      <c r="FD8" s="89"/>
      <c r="FE8" s="89"/>
      <c r="FF8" s="89"/>
      <c r="FG8" s="89"/>
      <c r="FH8" s="89"/>
      <c r="FI8" s="89"/>
      <c r="FJ8" s="65"/>
    </row>
    <row r="9" spans="2:166" x14ac:dyDescent="0.25">
      <c r="B9" s="34"/>
      <c r="C9" s="35"/>
      <c r="D9" s="109"/>
      <c r="E9" s="109"/>
      <c r="F9" s="109"/>
      <c r="G9" s="109"/>
      <c r="H9" s="35"/>
      <c r="I9" s="104"/>
      <c r="P9" s="91">
        <f>INDEX(tabDate[[Livrables / infos]:[Livrables / infos]],MATCH(P8,tabDate[[Date TPI]:[Date TPI]],0))</f>
        <v>0</v>
      </c>
      <c r="Q9" s="92"/>
      <c r="R9" s="92"/>
      <c r="S9" s="92"/>
      <c r="T9" s="92"/>
      <c r="U9" s="92"/>
      <c r="V9" s="92"/>
      <c r="W9" s="92"/>
      <c r="X9" s="92"/>
      <c r="Y9" s="93"/>
      <c r="Z9" s="91">
        <f>INDEX(tabDate[[Livrables / infos]:[Livrables / infos]],MATCH(Z8,tabDate[[Date TPI]:[Date TPI]],0))</f>
        <v>0</v>
      </c>
      <c r="AA9" s="92"/>
      <c r="AB9" s="92"/>
      <c r="AC9" s="92"/>
      <c r="AD9" s="92"/>
      <c r="AE9" s="92"/>
      <c r="AF9" s="92"/>
      <c r="AG9" s="92"/>
      <c r="AH9" s="92"/>
      <c r="AI9" s="93"/>
      <c r="AJ9" s="91">
        <f>INDEX(tabDate[[Livrables / infos]:[Livrables / infos]],MATCH(AJ8,tabDate[[Date TPI]:[Date TPI]],0))</f>
        <v>0</v>
      </c>
      <c r="AK9" s="92"/>
      <c r="AL9" s="92"/>
      <c r="AM9" s="92"/>
      <c r="AN9" s="92"/>
      <c r="AO9" s="92"/>
      <c r="AP9" s="92"/>
      <c r="AQ9" s="92"/>
      <c r="AR9" s="92"/>
      <c r="AS9" s="93"/>
      <c r="AT9" s="91">
        <f>INDEX(tabDate[[Livrables / infos]:[Livrables / infos]],MATCH(AT8,tabDate[[Date TPI]:[Date TPI]],0))</f>
        <v>0</v>
      </c>
      <c r="AU9" s="92"/>
      <c r="AV9" s="92"/>
      <c r="AW9" s="92"/>
      <c r="AX9" s="92"/>
      <c r="AY9" s="92"/>
      <c r="AZ9" s="92"/>
      <c r="BA9" s="92"/>
      <c r="BB9" s="92"/>
      <c r="BC9" s="93"/>
      <c r="BD9" s="91">
        <f>INDEX(tabDate[[Livrables / infos]:[Livrables / infos]],MATCH(BD8,tabDate[[Date TPI]:[Date TPI]],0))</f>
        <v>0</v>
      </c>
      <c r="BE9" s="92"/>
      <c r="BF9" s="92"/>
      <c r="BG9" s="92"/>
      <c r="BH9" s="92"/>
      <c r="BI9" s="92"/>
      <c r="BJ9" s="92"/>
      <c r="BK9" s="92"/>
      <c r="BL9" s="92"/>
      <c r="BM9" s="93"/>
      <c r="BN9" s="91">
        <f>INDEX(tabDate[[Livrables / infos]:[Livrables / infos]],MATCH(BN8,tabDate[[Date TPI]:[Date TPI]],0))</f>
        <v>0</v>
      </c>
      <c r="BO9" s="92"/>
      <c r="BP9" s="92"/>
      <c r="BQ9" s="92"/>
      <c r="BR9" s="92"/>
      <c r="BS9" s="92"/>
      <c r="BT9" s="92"/>
      <c r="BU9" s="92"/>
      <c r="BV9" s="92"/>
      <c r="BW9" s="93"/>
      <c r="BX9" s="91">
        <f>INDEX(tabDate[[Livrables / infos]:[Livrables / infos]],MATCH(BX8,tabDate[[Date TPI]:[Date TPI]],0))</f>
        <v>0</v>
      </c>
      <c r="BY9" s="92"/>
      <c r="BZ9" s="92"/>
      <c r="CA9" s="92"/>
      <c r="CB9" s="92"/>
      <c r="CC9" s="92"/>
      <c r="CD9" s="92"/>
      <c r="CE9" s="92"/>
      <c r="CF9" s="92"/>
      <c r="CG9" s="93"/>
      <c r="CH9" s="91">
        <f>INDEX(tabDate[[Livrables / infos]:[Livrables / infos]],MATCH(CH8,tabDate[[Date TPI]:[Date TPI]],0))</f>
        <v>0</v>
      </c>
      <c r="CI9" s="92"/>
      <c r="CJ9" s="92"/>
      <c r="CK9" s="92"/>
      <c r="CL9" s="92"/>
      <c r="CM9" s="92"/>
      <c r="CN9" s="92"/>
      <c r="CO9" s="92"/>
      <c r="CP9" s="92"/>
      <c r="CQ9" s="93"/>
      <c r="CR9" s="91">
        <f>INDEX(tabDate[[Livrables / infos]:[Livrables / infos]],MATCH(CR8,tabDate[[Date TPI]:[Date TPI]],0))</f>
        <v>0</v>
      </c>
      <c r="CS9" s="92"/>
      <c r="CT9" s="92"/>
      <c r="CU9" s="92"/>
      <c r="CV9" s="92"/>
      <c r="CW9" s="92"/>
      <c r="CX9" s="92"/>
      <c r="CY9" s="92"/>
      <c r="CZ9" s="92"/>
      <c r="DA9" s="93"/>
      <c r="DB9" s="91">
        <f>INDEX(tabDate[[Livrables / infos]:[Livrables / infos]],MATCH(DB8,tabDate[[Date TPI]:[Date TPI]],0))</f>
        <v>0</v>
      </c>
      <c r="DC9" s="92"/>
      <c r="DD9" s="92"/>
      <c r="DE9" s="92"/>
      <c r="DF9" s="92"/>
      <c r="DG9" s="92"/>
      <c r="DH9" s="92"/>
      <c r="DI9" s="92"/>
      <c r="DJ9" s="92"/>
      <c r="DK9" s="93"/>
      <c r="DL9" s="91">
        <f>INDEX(tabDate[[Livrables / infos]:[Livrables / infos]],MATCH(DL8,tabDate[[Date TPI]:[Date TPI]],0))</f>
        <v>0</v>
      </c>
      <c r="DM9" s="92"/>
      <c r="DN9" s="92"/>
      <c r="DO9" s="92"/>
      <c r="DP9" s="92"/>
      <c r="DQ9" s="92"/>
      <c r="DR9" s="92"/>
      <c r="DS9" s="92"/>
      <c r="DT9" s="92"/>
      <c r="DU9" s="93"/>
      <c r="DV9" s="91">
        <f>INDEX(tabDate[[Livrables / infos]:[Livrables / infos]],MATCH(DV8,tabDate[[Date TPI]:[Date TPI]],0))</f>
        <v>0</v>
      </c>
      <c r="DW9" s="92"/>
      <c r="DX9" s="92"/>
      <c r="DY9" s="92"/>
      <c r="DZ9" s="92"/>
      <c r="EA9" s="92"/>
      <c r="EB9" s="92"/>
      <c r="EC9" s="92"/>
      <c r="ED9" s="92"/>
      <c r="EE9" s="93"/>
      <c r="EF9" s="91">
        <f>INDEX(tabDate[[Livrables / infos]:[Livrables / infos]],MATCH(EF8,tabDate[[Date TPI]:[Date TPI]],0))</f>
        <v>0</v>
      </c>
      <c r="EG9" s="92"/>
      <c r="EH9" s="92"/>
      <c r="EI9" s="92"/>
      <c r="EJ9" s="92"/>
      <c r="EK9" s="92"/>
      <c r="EL9" s="92"/>
      <c r="EM9" s="92"/>
      <c r="EN9" s="92"/>
      <c r="EO9" s="93"/>
      <c r="EP9" s="91">
        <f>INDEX(tabDate[[Livrables / infos]:[Livrables / infos]],MATCH(EP8,tabDate[[Date TPI]:[Date TPI]],0))</f>
        <v>0</v>
      </c>
      <c r="EQ9" s="92"/>
      <c r="ER9" s="92"/>
      <c r="ES9" s="92"/>
      <c r="ET9" s="92"/>
      <c r="EU9" s="92"/>
      <c r="EV9" s="92"/>
      <c r="EW9" s="92"/>
      <c r="EX9" s="92"/>
      <c r="EY9" s="93"/>
      <c r="EZ9" s="91">
        <f>INDEX(tabDate[[Livrables / infos]:[Livrables / infos]],MATCH(EZ8,tabDate[[Date TPI]:[Date TPI]],0))</f>
        <v>0</v>
      </c>
      <c r="FA9" s="92"/>
      <c r="FB9" s="92"/>
      <c r="FC9" s="92"/>
      <c r="FD9" s="92"/>
      <c r="FE9" s="92"/>
      <c r="FF9" s="92"/>
      <c r="FG9" s="92"/>
      <c r="FH9" s="92"/>
      <c r="FI9" s="92"/>
      <c r="FJ9" s="65"/>
    </row>
    <row r="10" spans="2:166" x14ac:dyDescent="0.25">
      <c r="B10" s="34"/>
      <c r="C10" s="35"/>
      <c r="D10" s="109"/>
      <c r="E10" s="109"/>
      <c r="F10" s="109"/>
      <c r="G10" s="109"/>
      <c r="H10" s="35"/>
      <c r="I10" s="104"/>
      <c r="P10" s="91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3"/>
      <c r="AJ10" s="91"/>
      <c r="AK10" s="92"/>
      <c r="AL10" s="92"/>
      <c r="AM10" s="92"/>
      <c r="AN10" s="92"/>
      <c r="AO10" s="92"/>
      <c r="AP10" s="92"/>
      <c r="AQ10" s="92"/>
      <c r="AR10" s="92"/>
      <c r="AS10" s="93"/>
      <c r="AT10" s="91"/>
      <c r="AU10" s="92"/>
      <c r="AV10" s="92"/>
      <c r="AW10" s="92"/>
      <c r="AX10" s="92"/>
      <c r="AY10" s="92"/>
      <c r="AZ10" s="92"/>
      <c r="BA10" s="92"/>
      <c r="BB10" s="92"/>
      <c r="BC10" s="93"/>
      <c r="BD10" s="91"/>
      <c r="BE10" s="92"/>
      <c r="BF10" s="92"/>
      <c r="BG10" s="92"/>
      <c r="BH10" s="92"/>
      <c r="BI10" s="92"/>
      <c r="BJ10" s="92"/>
      <c r="BK10" s="92"/>
      <c r="BL10" s="92"/>
      <c r="BM10" s="93"/>
      <c r="BN10" s="91"/>
      <c r="BO10" s="92"/>
      <c r="BP10" s="92"/>
      <c r="BQ10" s="92"/>
      <c r="BR10" s="92"/>
      <c r="BS10" s="92"/>
      <c r="BT10" s="92"/>
      <c r="BU10" s="92"/>
      <c r="BV10" s="92"/>
      <c r="BW10" s="93"/>
      <c r="BX10" s="91"/>
      <c r="BY10" s="92"/>
      <c r="BZ10" s="92"/>
      <c r="CA10" s="92"/>
      <c r="CB10" s="92"/>
      <c r="CC10" s="92"/>
      <c r="CD10" s="92"/>
      <c r="CE10" s="92"/>
      <c r="CF10" s="92"/>
      <c r="CG10" s="93"/>
      <c r="CH10" s="91"/>
      <c r="CI10" s="92"/>
      <c r="CJ10" s="92"/>
      <c r="CK10" s="92"/>
      <c r="CL10" s="92"/>
      <c r="CM10" s="92"/>
      <c r="CN10" s="92"/>
      <c r="CO10" s="92"/>
      <c r="CP10" s="92"/>
      <c r="CQ10" s="93"/>
      <c r="CR10" s="91"/>
      <c r="CS10" s="92"/>
      <c r="CT10" s="92"/>
      <c r="CU10" s="92"/>
      <c r="CV10" s="92"/>
      <c r="CW10" s="92"/>
      <c r="CX10" s="92"/>
      <c r="CY10" s="92"/>
      <c r="CZ10" s="92"/>
      <c r="DA10" s="93"/>
      <c r="DB10" s="91"/>
      <c r="DC10" s="92"/>
      <c r="DD10" s="92"/>
      <c r="DE10" s="92"/>
      <c r="DF10" s="92"/>
      <c r="DG10" s="92"/>
      <c r="DH10" s="92"/>
      <c r="DI10" s="92"/>
      <c r="DJ10" s="92"/>
      <c r="DK10" s="93"/>
      <c r="DL10" s="91"/>
      <c r="DM10" s="92"/>
      <c r="DN10" s="92"/>
      <c r="DO10" s="92"/>
      <c r="DP10" s="92"/>
      <c r="DQ10" s="92"/>
      <c r="DR10" s="92"/>
      <c r="DS10" s="92"/>
      <c r="DT10" s="92"/>
      <c r="DU10" s="93"/>
      <c r="DV10" s="91"/>
      <c r="DW10" s="92"/>
      <c r="DX10" s="92"/>
      <c r="DY10" s="92"/>
      <c r="DZ10" s="92"/>
      <c r="EA10" s="92"/>
      <c r="EB10" s="92"/>
      <c r="EC10" s="92"/>
      <c r="ED10" s="92"/>
      <c r="EE10" s="93"/>
      <c r="EF10" s="91"/>
      <c r="EG10" s="92"/>
      <c r="EH10" s="92"/>
      <c r="EI10" s="92"/>
      <c r="EJ10" s="92"/>
      <c r="EK10" s="92"/>
      <c r="EL10" s="92"/>
      <c r="EM10" s="92"/>
      <c r="EN10" s="92"/>
      <c r="EO10" s="93"/>
      <c r="EP10" s="91"/>
      <c r="EQ10" s="92"/>
      <c r="ER10" s="92"/>
      <c r="ES10" s="92"/>
      <c r="ET10" s="92"/>
      <c r="EU10" s="92"/>
      <c r="EV10" s="92"/>
      <c r="EW10" s="92"/>
      <c r="EX10" s="92"/>
      <c r="EY10" s="93"/>
      <c r="EZ10" s="91"/>
      <c r="FA10" s="92"/>
      <c r="FB10" s="92"/>
      <c r="FC10" s="92"/>
      <c r="FD10" s="92"/>
      <c r="FE10" s="92"/>
      <c r="FF10" s="92"/>
      <c r="FG10" s="92"/>
      <c r="FH10" s="92"/>
      <c r="FI10" s="92"/>
      <c r="FJ10" s="65"/>
    </row>
    <row r="11" spans="2:166" ht="6" customHeight="1" x14ac:dyDescent="0.25">
      <c r="B11" s="34"/>
      <c r="C11" s="35"/>
      <c r="D11" s="109"/>
      <c r="E11" s="109"/>
      <c r="F11" s="109"/>
      <c r="G11" s="109"/>
      <c r="H11" s="35"/>
      <c r="I11" s="104"/>
      <c r="P11" s="36"/>
      <c r="Q11" s="37"/>
      <c r="R11" s="37"/>
      <c r="S11" s="37"/>
      <c r="T11" s="37"/>
      <c r="U11" s="37"/>
      <c r="V11" s="37"/>
      <c r="W11" s="37"/>
      <c r="X11" s="37"/>
      <c r="Y11" s="38"/>
      <c r="Z11" s="36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8"/>
      <c r="AT11" s="36"/>
      <c r="AU11" s="37"/>
      <c r="AV11" s="37"/>
      <c r="AW11" s="37"/>
      <c r="AX11" s="37"/>
      <c r="AY11" s="37"/>
      <c r="AZ11" s="37"/>
      <c r="BA11" s="37"/>
      <c r="BB11" s="37"/>
      <c r="BC11" s="38"/>
      <c r="BD11" s="36"/>
      <c r="BE11" s="37"/>
      <c r="BF11" s="37"/>
      <c r="BG11" s="37"/>
      <c r="BH11" s="37"/>
      <c r="BI11" s="37"/>
      <c r="BJ11" s="37"/>
      <c r="BK11" s="37"/>
      <c r="BL11" s="37"/>
      <c r="BM11" s="38"/>
      <c r="BN11" s="36"/>
      <c r="BO11" s="37"/>
      <c r="BP11" s="37"/>
      <c r="BQ11" s="37"/>
      <c r="BR11" s="37"/>
      <c r="BS11" s="37"/>
      <c r="BT11" s="37"/>
      <c r="BU11" s="37"/>
      <c r="BV11" s="37"/>
      <c r="BW11" s="38"/>
      <c r="BX11" s="36"/>
      <c r="BY11" s="37"/>
      <c r="BZ11" s="37"/>
      <c r="CA11" s="37"/>
      <c r="CB11" s="37"/>
      <c r="CC11" s="37"/>
      <c r="CD11" s="37"/>
      <c r="CE11" s="37"/>
      <c r="CF11" s="37"/>
      <c r="CG11" s="38"/>
      <c r="CH11" s="36"/>
      <c r="CI11" s="37"/>
      <c r="CJ11" s="37"/>
      <c r="CK11" s="37"/>
      <c r="CL11" s="37"/>
      <c r="CM11" s="37"/>
      <c r="CN11" s="37"/>
      <c r="CO11" s="37"/>
      <c r="CP11" s="37"/>
      <c r="CQ11" s="38"/>
      <c r="CR11" s="36"/>
      <c r="CS11" s="37"/>
      <c r="CT11" s="37"/>
      <c r="CU11" s="37"/>
      <c r="CV11" s="37"/>
      <c r="CW11" s="37"/>
      <c r="CX11" s="37"/>
      <c r="CY11" s="37"/>
      <c r="CZ11" s="37"/>
      <c r="DA11" s="38"/>
      <c r="DB11" s="36"/>
      <c r="DC11" s="37"/>
      <c r="DD11" s="37"/>
      <c r="DE11" s="37"/>
      <c r="DF11" s="37"/>
      <c r="DG11" s="37"/>
      <c r="DH11" s="37"/>
      <c r="DI11" s="37"/>
      <c r="DJ11" s="37"/>
      <c r="DK11" s="38"/>
      <c r="DL11" s="36"/>
      <c r="DM11" s="37"/>
      <c r="DN11" s="37"/>
      <c r="DO11" s="37"/>
      <c r="DP11" s="37"/>
      <c r="DQ11" s="37"/>
      <c r="DR11" s="37"/>
      <c r="DS11" s="37"/>
      <c r="DT11" s="37"/>
      <c r="DU11" s="38"/>
      <c r="DV11" s="36"/>
      <c r="DW11" s="37"/>
      <c r="DX11" s="37"/>
      <c r="DY11" s="37"/>
      <c r="DZ11" s="37"/>
      <c r="EA11" s="37"/>
      <c r="EB11" s="37"/>
      <c r="EC11" s="37"/>
      <c r="ED11" s="37"/>
      <c r="EE11" s="38"/>
      <c r="EF11" s="37"/>
      <c r="EG11" s="37"/>
      <c r="EH11" s="37"/>
      <c r="EI11" s="37"/>
      <c r="EJ11" s="37"/>
      <c r="EK11" s="37"/>
      <c r="EL11" s="37"/>
      <c r="EM11" s="37"/>
      <c r="EN11" s="37"/>
      <c r="EO11" s="38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6"/>
      <c r="FA11" s="37"/>
      <c r="FB11" s="37"/>
      <c r="FC11" s="37"/>
      <c r="FD11" s="37"/>
      <c r="FE11" s="37"/>
      <c r="FF11" s="37"/>
      <c r="FG11" s="37"/>
      <c r="FH11" s="37"/>
      <c r="FI11" s="37"/>
      <c r="FJ11" s="65"/>
    </row>
    <row r="12" spans="2:166" ht="12.75" customHeight="1" x14ac:dyDescent="0.25">
      <c r="B12" s="34"/>
      <c r="C12" s="5" t="s">
        <v>6</v>
      </c>
      <c r="D12" s="109"/>
      <c r="E12" s="109"/>
      <c r="F12" s="109"/>
      <c r="G12" s="109"/>
      <c r="H12" s="35"/>
      <c r="I12" s="104"/>
      <c r="P12" s="39">
        <v>0</v>
      </c>
      <c r="Q12" s="40">
        <f>P12+1</f>
        <v>1</v>
      </c>
      <c r="R12" s="40">
        <f t="shared" ref="R12:Y12" si="13">Q12+1</f>
        <v>2</v>
      </c>
      <c r="S12" s="40">
        <f t="shared" si="13"/>
        <v>3</v>
      </c>
      <c r="T12" s="40">
        <f t="shared" si="13"/>
        <v>4</v>
      </c>
      <c r="U12" s="40">
        <v>6</v>
      </c>
      <c r="V12" s="40">
        <f t="shared" si="13"/>
        <v>7</v>
      </c>
      <c r="W12" s="40">
        <f t="shared" si="13"/>
        <v>8</v>
      </c>
      <c r="X12" s="40">
        <f t="shared" si="13"/>
        <v>9</v>
      </c>
      <c r="Y12" s="41">
        <f t="shared" si="13"/>
        <v>10</v>
      </c>
      <c r="Z12" s="40">
        <v>0</v>
      </c>
      <c r="AA12" s="40">
        <f>Z12+1</f>
        <v>1</v>
      </c>
      <c r="AB12" s="40">
        <f t="shared" ref="AB12:AD12" si="14">AA12+1</f>
        <v>2</v>
      </c>
      <c r="AC12" s="40">
        <f t="shared" si="14"/>
        <v>3</v>
      </c>
      <c r="AD12" s="40">
        <f t="shared" si="14"/>
        <v>4</v>
      </c>
      <c r="AE12" s="40">
        <v>6</v>
      </c>
      <c r="AF12" s="40">
        <f t="shared" ref="AF12:AI12" si="15">AE12+1</f>
        <v>7</v>
      </c>
      <c r="AG12" s="40">
        <f t="shared" si="15"/>
        <v>8</v>
      </c>
      <c r="AH12" s="40">
        <f t="shared" si="15"/>
        <v>9</v>
      </c>
      <c r="AI12" s="41">
        <f t="shared" si="15"/>
        <v>10</v>
      </c>
      <c r="AJ12" s="40">
        <v>0</v>
      </c>
      <c r="AK12" s="40">
        <f>AJ12+1</f>
        <v>1</v>
      </c>
      <c r="AL12" s="40">
        <f t="shared" ref="AL12:AN12" si="16">AK12+1</f>
        <v>2</v>
      </c>
      <c r="AM12" s="40">
        <f t="shared" si="16"/>
        <v>3</v>
      </c>
      <c r="AN12" s="40">
        <f t="shared" si="16"/>
        <v>4</v>
      </c>
      <c r="AO12" s="40">
        <v>6</v>
      </c>
      <c r="AP12" s="40">
        <f t="shared" ref="AP12:AS12" si="17">AO12+1</f>
        <v>7</v>
      </c>
      <c r="AQ12" s="40">
        <f t="shared" si="17"/>
        <v>8</v>
      </c>
      <c r="AR12" s="40">
        <f t="shared" si="17"/>
        <v>9</v>
      </c>
      <c r="AS12" s="41">
        <f t="shared" si="17"/>
        <v>10</v>
      </c>
      <c r="AT12" s="40">
        <v>0</v>
      </c>
      <c r="AU12" s="40">
        <f>AT12+1</f>
        <v>1</v>
      </c>
      <c r="AV12" s="40">
        <f t="shared" ref="AV12:AX12" si="18">AU12+1</f>
        <v>2</v>
      </c>
      <c r="AW12" s="40">
        <f t="shared" si="18"/>
        <v>3</v>
      </c>
      <c r="AX12" s="40">
        <f t="shared" si="18"/>
        <v>4</v>
      </c>
      <c r="AY12" s="40">
        <v>6</v>
      </c>
      <c r="AZ12" s="40">
        <f t="shared" ref="AZ12:BC12" si="19">AY12+1</f>
        <v>7</v>
      </c>
      <c r="BA12" s="40">
        <f t="shared" si="19"/>
        <v>8</v>
      </c>
      <c r="BB12" s="40">
        <f t="shared" si="19"/>
        <v>9</v>
      </c>
      <c r="BC12" s="41">
        <f t="shared" si="19"/>
        <v>10</v>
      </c>
      <c r="BD12" s="40">
        <v>0</v>
      </c>
      <c r="BE12" s="40">
        <f>BD12+1</f>
        <v>1</v>
      </c>
      <c r="BF12" s="40">
        <f t="shared" ref="BF12:BH12" si="20">BE12+1</f>
        <v>2</v>
      </c>
      <c r="BG12" s="40">
        <f t="shared" si="20"/>
        <v>3</v>
      </c>
      <c r="BH12" s="40">
        <f t="shared" si="20"/>
        <v>4</v>
      </c>
      <c r="BI12" s="40">
        <v>6</v>
      </c>
      <c r="BJ12" s="40">
        <f t="shared" ref="BJ12:BM12" si="21">BI12+1</f>
        <v>7</v>
      </c>
      <c r="BK12" s="40">
        <f t="shared" si="21"/>
        <v>8</v>
      </c>
      <c r="BL12" s="40">
        <f t="shared" si="21"/>
        <v>9</v>
      </c>
      <c r="BM12" s="41">
        <f t="shared" si="21"/>
        <v>10</v>
      </c>
      <c r="BN12" s="40">
        <v>0</v>
      </c>
      <c r="BO12" s="40">
        <f>BN12+1</f>
        <v>1</v>
      </c>
      <c r="BP12" s="40">
        <f t="shared" ref="BP12:BR12" si="22">BO12+1</f>
        <v>2</v>
      </c>
      <c r="BQ12" s="40">
        <f t="shared" si="22"/>
        <v>3</v>
      </c>
      <c r="BR12" s="40">
        <f t="shared" si="22"/>
        <v>4</v>
      </c>
      <c r="BS12" s="40">
        <v>6</v>
      </c>
      <c r="BT12" s="40">
        <f t="shared" ref="BT12:BW12" si="23">BS12+1</f>
        <v>7</v>
      </c>
      <c r="BU12" s="40">
        <f t="shared" si="23"/>
        <v>8</v>
      </c>
      <c r="BV12" s="40">
        <f t="shared" si="23"/>
        <v>9</v>
      </c>
      <c r="BW12" s="41">
        <f t="shared" si="23"/>
        <v>10</v>
      </c>
      <c r="BX12" s="40">
        <v>0</v>
      </c>
      <c r="BY12" s="40">
        <f>BX12+1</f>
        <v>1</v>
      </c>
      <c r="BZ12" s="40">
        <f t="shared" ref="BZ12:CB12" si="24">BY12+1</f>
        <v>2</v>
      </c>
      <c r="CA12" s="40">
        <f t="shared" si="24"/>
        <v>3</v>
      </c>
      <c r="CB12" s="40">
        <f t="shared" si="24"/>
        <v>4</v>
      </c>
      <c r="CC12" s="40">
        <v>6</v>
      </c>
      <c r="CD12" s="40">
        <f t="shared" ref="CD12:CG12" si="25">CC12+1</f>
        <v>7</v>
      </c>
      <c r="CE12" s="40">
        <f t="shared" si="25"/>
        <v>8</v>
      </c>
      <c r="CF12" s="40">
        <f t="shared" si="25"/>
        <v>9</v>
      </c>
      <c r="CG12" s="41">
        <f t="shared" si="25"/>
        <v>10</v>
      </c>
      <c r="CH12" s="40">
        <v>0</v>
      </c>
      <c r="CI12" s="40">
        <f>CH12+1</f>
        <v>1</v>
      </c>
      <c r="CJ12" s="40">
        <f t="shared" ref="CJ12:CL12" si="26">CI12+1</f>
        <v>2</v>
      </c>
      <c r="CK12" s="40">
        <f t="shared" si="26"/>
        <v>3</v>
      </c>
      <c r="CL12" s="40">
        <f t="shared" si="26"/>
        <v>4</v>
      </c>
      <c r="CM12" s="40">
        <v>6</v>
      </c>
      <c r="CN12" s="40">
        <f t="shared" ref="CN12:CP12" si="27">CM12+1</f>
        <v>7</v>
      </c>
      <c r="CO12" s="40">
        <f t="shared" si="27"/>
        <v>8</v>
      </c>
      <c r="CP12" s="40">
        <f t="shared" si="27"/>
        <v>9</v>
      </c>
      <c r="CQ12" s="41">
        <f>CP12+1</f>
        <v>10</v>
      </c>
      <c r="CR12" s="40">
        <v>0</v>
      </c>
      <c r="CS12" s="40">
        <f>CR12+1</f>
        <v>1</v>
      </c>
      <c r="CT12" s="40">
        <f t="shared" ref="CT12:CV12" si="28">CS12+1</f>
        <v>2</v>
      </c>
      <c r="CU12" s="40">
        <f t="shared" si="28"/>
        <v>3</v>
      </c>
      <c r="CV12" s="40">
        <f t="shared" si="28"/>
        <v>4</v>
      </c>
      <c r="CW12" s="40">
        <v>6</v>
      </c>
      <c r="CX12" s="40">
        <f t="shared" ref="CX12:DA12" si="29">CW12+1</f>
        <v>7</v>
      </c>
      <c r="CY12" s="40">
        <f t="shared" si="29"/>
        <v>8</v>
      </c>
      <c r="CZ12" s="40">
        <f t="shared" si="29"/>
        <v>9</v>
      </c>
      <c r="DA12" s="41">
        <f t="shared" si="29"/>
        <v>10</v>
      </c>
      <c r="DB12" s="40">
        <v>0</v>
      </c>
      <c r="DC12" s="40">
        <f>DB12+1</f>
        <v>1</v>
      </c>
      <c r="DD12" s="40">
        <f t="shared" ref="DD12:DF12" si="30">DC12+1</f>
        <v>2</v>
      </c>
      <c r="DE12" s="40">
        <f t="shared" si="30"/>
        <v>3</v>
      </c>
      <c r="DF12" s="40">
        <f t="shared" si="30"/>
        <v>4</v>
      </c>
      <c r="DG12" s="40">
        <v>6</v>
      </c>
      <c r="DH12" s="40">
        <f t="shared" ref="DH12:DK12" si="31">DG12+1</f>
        <v>7</v>
      </c>
      <c r="DI12" s="40">
        <f t="shared" si="31"/>
        <v>8</v>
      </c>
      <c r="DJ12" s="40">
        <f t="shared" si="31"/>
        <v>9</v>
      </c>
      <c r="DK12" s="41">
        <f t="shared" si="31"/>
        <v>10</v>
      </c>
      <c r="DL12" s="40">
        <v>0</v>
      </c>
      <c r="DM12" s="40">
        <f>DL12+1</f>
        <v>1</v>
      </c>
      <c r="DN12" s="40">
        <f t="shared" ref="DN12:DP12" si="32">DM12+1</f>
        <v>2</v>
      </c>
      <c r="DO12" s="40">
        <f t="shared" si="32"/>
        <v>3</v>
      </c>
      <c r="DP12" s="40">
        <f t="shared" si="32"/>
        <v>4</v>
      </c>
      <c r="DQ12" s="40">
        <v>6</v>
      </c>
      <c r="DR12" s="40">
        <f t="shared" ref="DR12:DU12" si="33">DQ12+1</f>
        <v>7</v>
      </c>
      <c r="DS12" s="40">
        <f t="shared" si="33"/>
        <v>8</v>
      </c>
      <c r="DT12" s="40">
        <f t="shared" si="33"/>
        <v>9</v>
      </c>
      <c r="DU12" s="41">
        <f t="shared" si="33"/>
        <v>10</v>
      </c>
      <c r="DV12" s="40">
        <v>0</v>
      </c>
      <c r="DW12" s="40">
        <f>DV12+1</f>
        <v>1</v>
      </c>
      <c r="DX12" s="40">
        <f t="shared" ref="DX12:DZ12" si="34">DW12+1</f>
        <v>2</v>
      </c>
      <c r="DY12" s="40">
        <f t="shared" si="34"/>
        <v>3</v>
      </c>
      <c r="DZ12" s="40">
        <f t="shared" si="34"/>
        <v>4</v>
      </c>
      <c r="EA12" s="40">
        <v>6</v>
      </c>
      <c r="EB12" s="40">
        <f t="shared" ref="EB12:EE12" si="35">EA12+1</f>
        <v>7</v>
      </c>
      <c r="EC12" s="40">
        <f t="shared" si="35"/>
        <v>8</v>
      </c>
      <c r="ED12" s="40">
        <f t="shared" si="35"/>
        <v>9</v>
      </c>
      <c r="EE12" s="41">
        <f t="shared" si="35"/>
        <v>10</v>
      </c>
      <c r="EF12" s="40">
        <v>0</v>
      </c>
      <c r="EG12" s="40">
        <f>EF12+1</f>
        <v>1</v>
      </c>
      <c r="EH12" s="40">
        <f t="shared" ref="EH12" si="36">EG12+1</f>
        <v>2</v>
      </c>
      <c r="EI12" s="40">
        <f t="shared" ref="EI12" si="37">EH12+1</f>
        <v>3</v>
      </c>
      <c r="EJ12" s="40">
        <f t="shared" ref="EJ12" si="38">EI12+1</f>
        <v>4</v>
      </c>
      <c r="EK12" s="40">
        <v>6</v>
      </c>
      <c r="EL12" s="40">
        <f t="shared" ref="EL12" si="39">EK12+1</f>
        <v>7</v>
      </c>
      <c r="EM12" s="40">
        <f t="shared" ref="EM12" si="40">EL12+1</f>
        <v>8</v>
      </c>
      <c r="EN12" s="40">
        <f t="shared" ref="EN12" si="41">EM12+1</f>
        <v>9</v>
      </c>
      <c r="EO12" s="41">
        <f t="shared" ref="EO12" si="42">EN12+1</f>
        <v>10</v>
      </c>
      <c r="EP12" s="40">
        <v>0</v>
      </c>
      <c r="EQ12" s="40">
        <f>EP12+1</f>
        <v>1</v>
      </c>
      <c r="ER12" s="40">
        <f t="shared" ref="ER12" si="43">EQ12+1</f>
        <v>2</v>
      </c>
      <c r="ES12" s="40">
        <f t="shared" ref="ES12" si="44">ER12+1</f>
        <v>3</v>
      </c>
      <c r="ET12" s="40">
        <f t="shared" ref="ET12" si="45">ES12+1</f>
        <v>4</v>
      </c>
      <c r="EU12" s="40">
        <v>6</v>
      </c>
      <c r="EV12" s="40">
        <f t="shared" ref="EV12" si="46">EU12+1</f>
        <v>7</v>
      </c>
      <c r="EW12" s="40">
        <f t="shared" ref="EW12" si="47">EV12+1</f>
        <v>8</v>
      </c>
      <c r="EX12" s="40">
        <f t="shared" ref="EX12" si="48">EW12+1</f>
        <v>9</v>
      </c>
      <c r="EY12" s="41">
        <f t="shared" ref="EY12" si="49">EX12+1</f>
        <v>10</v>
      </c>
      <c r="EZ12" s="40">
        <v>0</v>
      </c>
      <c r="FA12" s="40">
        <f>EZ12+1</f>
        <v>1</v>
      </c>
      <c r="FB12" s="40">
        <f t="shared" ref="FB12:FD12" si="50">FA12+1</f>
        <v>2</v>
      </c>
      <c r="FC12" s="40">
        <f t="shared" si="50"/>
        <v>3</v>
      </c>
      <c r="FD12" s="40">
        <f t="shared" si="50"/>
        <v>4</v>
      </c>
      <c r="FE12" s="40">
        <v>6</v>
      </c>
      <c r="FF12" s="40">
        <f t="shared" ref="FF12:FI12" si="51">FE12+1</f>
        <v>7</v>
      </c>
      <c r="FG12" s="40">
        <f t="shared" si="51"/>
        <v>8</v>
      </c>
      <c r="FH12" s="40">
        <f t="shared" si="51"/>
        <v>9</v>
      </c>
      <c r="FI12" s="40">
        <f t="shared" si="51"/>
        <v>10</v>
      </c>
      <c r="FJ12" s="65"/>
    </row>
    <row r="13" spans="2:166" ht="12.75" hidden="1" customHeight="1" x14ac:dyDescent="0.25">
      <c r="B13" s="34"/>
      <c r="C13" s="5"/>
      <c r="D13" s="23"/>
      <c r="E13" s="23"/>
      <c r="F13" s="23"/>
      <c r="G13" s="23"/>
      <c r="H13" s="35"/>
      <c r="I13" s="23"/>
      <c r="P13" s="42">
        <f>IF(COUNTIF(P14:P39,"r")&gt;0,COUNTIF(P14:P39,"r")-1,0)</f>
        <v>0</v>
      </c>
      <c r="Q13" s="42">
        <f>IF(COUNTIF(Q14:Q39,"r")&gt;0,COUNTIF(Q14:Q39,"r")-1,0)</f>
        <v>0</v>
      </c>
      <c r="R13" s="42">
        <f>IF(COUNTIF(R14:R39,"r")&gt;0,COUNTIF(R14:R39,"r")-1,0)</f>
        <v>0</v>
      </c>
      <c r="S13" s="42">
        <f>IF(COUNTIF(S14:S39,"r")&gt;0,COUNTIF(S14:S39,"r")-1,0)</f>
        <v>0</v>
      </c>
      <c r="T13" s="42">
        <f>IF(COUNTIF(T14:T39,"r")&gt;0,COUNTIF(T14:T39,"r")-1,0)</f>
        <v>0</v>
      </c>
      <c r="U13" s="42">
        <f>IF(COUNTIF(U14:U39,"r")&gt;0,COUNTIF(U14:U39,"r")-1,0)</f>
        <v>0</v>
      </c>
      <c r="V13" s="42">
        <f>IF(COUNTIF(V14:V39,"r")&gt;0,COUNTIF(V14:V39,"r")-1,0)</f>
        <v>0</v>
      </c>
      <c r="W13" s="42">
        <f>IF(COUNTIF(W14:W39,"r")&gt;0,COUNTIF(W14:W39,"r")-1,0)</f>
        <v>0</v>
      </c>
      <c r="X13" s="42">
        <f>IF(COUNTIF(X14:X39,"r")&gt;0,COUNTIF(X14:X39,"r")-1,0)</f>
        <v>0</v>
      </c>
      <c r="Y13" s="42">
        <f>IF(COUNTIF(Y14:Y39,"r")&gt;0,COUNTIF(Y14:Y39,"r")-1,0)</f>
        <v>0</v>
      </c>
      <c r="Z13" s="42">
        <f>IF(COUNTIF(Z14:Z39,"r")&gt;0,COUNTIF(Z14:Z39,"r")-1,0)</f>
        <v>0</v>
      </c>
      <c r="AA13" s="42">
        <f>IF(COUNTIF(AA14:AA39,"r")&gt;0,COUNTIF(AA14:AA39,"r")-1,0)</f>
        <v>0</v>
      </c>
      <c r="AB13" s="42">
        <f>IF(COUNTIF(AB14:AB39,"r")&gt;0,COUNTIF(AB14:AB39,"r")-1,0)</f>
        <v>0</v>
      </c>
      <c r="AC13" s="42">
        <f>IF(COUNTIF(AC14:AC39,"r")&gt;0,COUNTIF(AC14:AC39,"r")-1,0)</f>
        <v>0</v>
      </c>
      <c r="AD13" s="42">
        <f>IF(COUNTIF(AD14:AD39,"r")&gt;0,COUNTIF(AD14:AD39,"r")-1,0)</f>
        <v>0</v>
      </c>
      <c r="AE13" s="42">
        <f>IF(COUNTIF(AE14:AE39,"r")&gt;0,COUNTIF(AE14:AE39,"r")-1,0)</f>
        <v>0</v>
      </c>
      <c r="AF13" s="42">
        <f>IF(COUNTIF(AF14:AF39,"r")&gt;0,COUNTIF(AF14:AF39,"r")-1,0)</f>
        <v>0</v>
      </c>
      <c r="AG13" s="42">
        <f>IF(COUNTIF(AG14:AG39,"r")&gt;0,COUNTIF(AG14:AG39,"r")-1,0)</f>
        <v>0</v>
      </c>
      <c r="AH13" s="42">
        <f>IF(COUNTIF(AH14:AH39,"r")&gt;0,COUNTIF(AH14:AH39,"r")-1,0)</f>
        <v>0</v>
      </c>
      <c r="AI13" s="42">
        <f>IF(COUNTIF(AI14:AI39,"r")&gt;0,COUNTIF(AI14:AI39,"r")-1,0)</f>
        <v>0</v>
      </c>
      <c r="AJ13" s="42">
        <f>IF(COUNTIF(AJ14:AJ39,"r")&gt;0,COUNTIF(AJ14:AJ39,"r")-1,0)</f>
        <v>0</v>
      </c>
      <c r="AK13" s="42">
        <f>IF(COUNTIF(AK14:AK39,"r")&gt;0,COUNTIF(AK14:AK39,"r")-1,0)</f>
        <v>0</v>
      </c>
      <c r="AL13" s="42">
        <f>IF(COUNTIF(AL14:AL39,"r")&gt;0,COUNTIF(AL14:AL39,"r")-1,0)</f>
        <v>0</v>
      </c>
      <c r="AM13" s="42">
        <f>IF(COUNTIF(AM14:AM39,"r")&gt;0,COUNTIF(AM14:AM39,"r")-1,0)</f>
        <v>0</v>
      </c>
      <c r="AN13" s="42">
        <f>IF(COUNTIF(AN14:AN39,"r")&gt;0,COUNTIF(AN14:AN39,"r")-1,0)</f>
        <v>0</v>
      </c>
      <c r="AO13" s="42">
        <f>IF(COUNTIF(AO14:AO39,"r")&gt;0,COUNTIF(AO14:AO39,"r")-1,0)</f>
        <v>0</v>
      </c>
      <c r="AP13" s="42">
        <f>IF(COUNTIF(AP14:AP39,"r")&gt;0,COUNTIF(AP14:AP39,"r")-1,0)</f>
        <v>0</v>
      </c>
      <c r="AQ13" s="42">
        <f>IF(COUNTIF(AQ14:AQ39,"r")&gt;0,COUNTIF(AQ14:AQ39,"r")-1,0)</f>
        <v>0</v>
      </c>
      <c r="AR13" s="42">
        <f>IF(COUNTIF(AR14:AR39,"r")&gt;0,COUNTIF(AR14:AR39,"r")-1,0)</f>
        <v>0</v>
      </c>
      <c r="AS13" s="42">
        <f>IF(COUNTIF(AS14:AS39,"r")&gt;0,COUNTIF(AS14:AS39,"r")-1,0)</f>
        <v>0</v>
      </c>
      <c r="AT13" s="42">
        <f>IF(COUNTIF(AT14:AT39,"r")&gt;0,COUNTIF(AT14:AT39,"r")-1,0)</f>
        <v>0</v>
      </c>
      <c r="AU13" s="42">
        <f>IF(COUNTIF(AU14:AU39,"r")&gt;0,COUNTIF(AU14:AU39,"r")-1,0)</f>
        <v>0</v>
      </c>
      <c r="AV13" s="42">
        <f>IF(COUNTIF(AV14:AV39,"r")&gt;0,COUNTIF(AV14:AV39,"r")-1,0)</f>
        <v>0</v>
      </c>
      <c r="AW13" s="42">
        <f>IF(COUNTIF(AW14:AW39,"r")&gt;0,COUNTIF(AW14:AW39,"r")-1,0)</f>
        <v>0</v>
      </c>
      <c r="AX13" s="42">
        <f>IF(COUNTIF(AX14:AX39,"r")&gt;0,COUNTIF(AX14:AX39,"r")-1,0)</f>
        <v>0</v>
      </c>
      <c r="AY13" s="42">
        <f>IF(COUNTIF(AY14:AY39,"r")&gt;0,COUNTIF(AY14:AY39,"r")-1,0)</f>
        <v>0</v>
      </c>
      <c r="AZ13" s="42">
        <f>IF(COUNTIF(AZ14:AZ39,"r")&gt;0,COUNTIF(AZ14:AZ39,"r")-1,0)</f>
        <v>0</v>
      </c>
      <c r="BA13" s="42">
        <f>IF(COUNTIF(BA14:BA39,"r")&gt;0,COUNTIF(BA14:BA39,"r")-1,0)</f>
        <v>0</v>
      </c>
      <c r="BB13" s="42">
        <f>IF(COUNTIF(BB14:BB39,"r")&gt;0,COUNTIF(BB14:BB39,"r")-1,0)</f>
        <v>0</v>
      </c>
      <c r="BC13" s="42">
        <f>IF(COUNTIF(BC14:BC39,"r")&gt;0,COUNTIF(BC14:BC39,"r")-1,0)</f>
        <v>0</v>
      </c>
      <c r="BD13" s="42">
        <f>IF(COUNTIF(BD14:BD39,"r")&gt;0,COUNTIF(BD14:BD39,"r")-1,0)</f>
        <v>0</v>
      </c>
      <c r="BE13" s="42">
        <f>IF(COUNTIF(BE14:BE39,"r")&gt;0,COUNTIF(BE14:BE39,"r")-1,0)</f>
        <v>0</v>
      </c>
      <c r="BF13" s="42">
        <f>IF(COUNTIF(BF14:BF39,"r")&gt;0,COUNTIF(BF14:BF39,"r")-1,0)</f>
        <v>0</v>
      </c>
      <c r="BG13" s="42">
        <f>IF(COUNTIF(BG14:BG39,"r")&gt;0,COUNTIF(BG14:BG39,"r")-1,0)</f>
        <v>0</v>
      </c>
      <c r="BH13" s="42">
        <f>IF(COUNTIF(BH14:BH39,"r")&gt;0,COUNTIF(BH14:BH39,"r")-1,0)</f>
        <v>0</v>
      </c>
      <c r="BI13" s="42">
        <f>IF(COUNTIF(BI14:BI39,"r")&gt;0,COUNTIF(BI14:BI39,"r")-1,0)</f>
        <v>0</v>
      </c>
      <c r="BJ13" s="42">
        <f>IF(COUNTIF(BJ14:BJ39,"r")&gt;0,COUNTIF(BJ14:BJ39,"r")-1,0)</f>
        <v>0</v>
      </c>
      <c r="BK13" s="42">
        <f>IF(COUNTIF(BK14:BK39,"r")&gt;0,COUNTIF(BK14:BK39,"r")-1,0)</f>
        <v>0</v>
      </c>
      <c r="BL13" s="42">
        <f>IF(COUNTIF(BL14:BL39,"r")&gt;0,COUNTIF(BL14:BL39,"r")-1,0)</f>
        <v>0</v>
      </c>
      <c r="BM13" s="42">
        <f>IF(COUNTIF(BM14:BM39,"r")&gt;0,COUNTIF(BM14:BM39,"r")-1,0)</f>
        <v>0</v>
      </c>
      <c r="BN13" s="42">
        <f>IF(COUNTIF(BN14:BN39,"r")&gt;0,COUNTIF(BN14:BN39,"r")-1,0)</f>
        <v>0</v>
      </c>
      <c r="BO13" s="42">
        <f>IF(COUNTIF(BO14:BO39,"r")&gt;0,COUNTIF(BO14:BO39,"r")-1,0)</f>
        <v>0</v>
      </c>
      <c r="BP13" s="42">
        <f>IF(COUNTIF(BP14:BP39,"r")&gt;0,COUNTIF(BP14:BP39,"r")-1,0)</f>
        <v>0</v>
      </c>
      <c r="BQ13" s="42">
        <f>IF(COUNTIF(BQ14:BQ39,"r")&gt;0,COUNTIF(BQ14:BQ39,"r")-1,0)</f>
        <v>0</v>
      </c>
      <c r="BR13" s="42">
        <f>IF(COUNTIF(BR14:BR39,"r")&gt;0,COUNTIF(BR14:BR39,"r")-1,0)</f>
        <v>0</v>
      </c>
      <c r="BS13" s="42">
        <f>IF(COUNTIF(BS14:BS39,"r")&gt;0,COUNTIF(BS14:BS39,"r")-1,0)</f>
        <v>0</v>
      </c>
      <c r="BT13" s="42">
        <f>IF(COUNTIF(BT14:BT39,"r")&gt;0,COUNTIF(BT14:BT39,"r")-1,0)</f>
        <v>0</v>
      </c>
      <c r="BU13" s="42">
        <f>IF(COUNTIF(BU14:BU39,"r")&gt;0,COUNTIF(BU14:BU39,"r")-1,0)</f>
        <v>0</v>
      </c>
      <c r="BV13" s="42">
        <f>IF(COUNTIF(BV14:BV39,"r")&gt;0,COUNTIF(BV14:BV39,"r")-1,0)</f>
        <v>0</v>
      </c>
      <c r="BW13" s="42">
        <f>IF(COUNTIF(BW14:BW39,"r")&gt;0,COUNTIF(BW14:BW39,"r")-1,0)</f>
        <v>0</v>
      </c>
      <c r="BX13" s="42">
        <f>IF(COUNTIF(BX14:BX39,"r")&gt;0,COUNTIF(BX14:BX39,"r")-1,0)</f>
        <v>0</v>
      </c>
      <c r="BY13" s="42">
        <f>IF(COUNTIF(BY14:BY39,"r")&gt;0,COUNTIF(BY14:BY39,"r")-1,0)</f>
        <v>0</v>
      </c>
      <c r="BZ13" s="42">
        <f>IF(COUNTIF(BZ14:BZ39,"r")&gt;0,COUNTIF(BZ14:BZ39,"r")-1,0)</f>
        <v>0</v>
      </c>
      <c r="CA13" s="42">
        <f>IF(COUNTIF(CA14:CA39,"r")&gt;0,COUNTIF(CA14:CA39,"r")-1,0)</f>
        <v>0</v>
      </c>
      <c r="CB13" s="42">
        <f>IF(COUNTIF(CB14:CB39,"r")&gt;0,COUNTIF(CB14:CB39,"r")-1,0)</f>
        <v>0</v>
      </c>
      <c r="CC13" s="42">
        <f>IF(COUNTIF(CC14:CC39,"r")&gt;0,COUNTIF(CC14:CC39,"r")-1,0)</f>
        <v>0</v>
      </c>
      <c r="CD13" s="42">
        <f>IF(COUNTIF(CD14:CD39,"r")&gt;0,COUNTIF(CD14:CD39,"r")-1,0)</f>
        <v>0</v>
      </c>
      <c r="CE13" s="42">
        <f>IF(COUNTIF(CE14:CE39,"r")&gt;0,COUNTIF(CE14:CE39,"r")-1,0)</f>
        <v>0</v>
      </c>
      <c r="CF13" s="42">
        <f>IF(COUNTIF(CF14:CF39,"r")&gt;0,COUNTIF(CF14:CF39,"r")-1,0)</f>
        <v>0</v>
      </c>
      <c r="CG13" s="42">
        <f>IF(COUNTIF(CG14:CG39,"r")&gt;0,COUNTIF(CG14:CG39,"r")-1,0)</f>
        <v>0</v>
      </c>
      <c r="CH13" s="42">
        <f>IF(COUNTIF(CH14:CH39,"r")&gt;0,COUNTIF(CH14:CH39,"r")-1,0)</f>
        <v>0</v>
      </c>
      <c r="CI13" s="42">
        <f>IF(COUNTIF(CI14:CI39,"r")&gt;0,COUNTIF(CI14:CI39,"r")-1,0)</f>
        <v>0</v>
      </c>
      <c r="CJ13" s="42">
        <f>IF(COUNTIF(CJ14:CJ39,"r")&gt;0,COUNTIF(CJ14:CJ39,"r")-1,0)</f>
        <v>0</v>
      </c>
      <c r="CK13" s="42">
        <f>IF(COUNTIF(CK14:CK39,"r")&gt;0,COUNTIF(CK14:CK39,"r")-1,0)</f>
        <v>0</v>
      </c>
      <c r="CL13" s="42">
        <f>IF(COUNTIF(CL14:CL39,"r")&gt;0,COUNTIF(CL14:CL39,"r")-1,0)</f>
        <v>0</v>
      </c>
      <c r="CM13" s="42">
        <f>IF(COUNTIF(CM14:CM39,"r")&gt;0,COUNTIF(CM14:CM39,"r")-1,0)</f>
        <v>0</v>
      </c>
      <c r="CN13" s="42">
        <f>IF(COUNTIF(CN14:CN39,"r")&gt;0,COUNTIF(CN14:CN39,"r")-1,0)</f>
        <v>0</v>
      </c>
      <c r="CO13" s="42">
        <f>IF(COUNTIF(CO14:CO39,"r")&gt;0,COUNTIF(CO14:CO39,"r")-1,0)</f>
        <v>0</v>
      </c>
      <c r="CP13" s="42">
        <f>IF(COUNTIF(CP14:CP39,"r")&gt;0,COUNTIF(CP14:CP39,"r")-1,0)</f>
        <v>0</v>
      </c>
      <c r="CQ13" s="42">
        <f>IF(COUNTIF(CQ14:CQ39,"r")&gt;0,COUNTIF(CQ14:CQ39,"r")-1,0)</f>
        <v>0</v>
      </c>
      <c r="CR13" s="42">
        <f>IF(COUNTIF(CR14:CR39,"r")&gt;0,COUNTIF(CR14:CR39,"r")-1,0)</f>
        <v>0</v>
      </c>
      <c r="CS13" s="42">
        <f>IF(COUNTIF(CS14:CS39,"r")&gt;0,COUNTIF(CS14:CS39,"r")-1,0)</f>
        <v>0</v>
      </c>
      <c r="CT13" s="42">
        <f>IF(COUNTIF(CT14:CT39,"r")&gt;0,COUNTIF(CT14:CT39,"r")-1,0)</f>
        <v>0</v>
      </c>
      <c r="CU13" s="42">
        <f>IF(COUNTIF(CU14:CU39,"r")&gt;0,COUNTIF(CU14:CU39,"r")-1,0)</f>
        <v>0</v>
      </c>
      <c r="CV13" s="42">
        <f>IF(COUNTIF(CV14:CV39,"r")&gt;0,COUNTIF(CV14:CV39,"r")-1,0)</f>
        <v>0</v>
      </c>
      <c r="CW13" s="42">
        <f>IF(COUNTIF(CW14:CW39,"r")&gt;0,COUNTIF(CW14:CW39,"r")-1,0)</f>
        <v>0</v>
      </c>
      <c r="CX13" s="42">
        <f>IF(COUNTIF(CX14:CX39,"r")&gt;0,COUNTIF(CX14:CX39,"r")-1,0)</f>
        <v>0</v>
      </c>
      <c r="CY13" s="42">
        <f>IF(COUNTIF(CY14:CY39,"r")&gt;0,COUNTIF(CY14:CY39,"r")-1,0)</f>
        <v>0</v>
      </c>
      <c r="CZ13" s="42">
        <f>IF(COUNTIF(CZ14:CZ39,"r")&gt;0,COUNTIF(CZ14:CZ39,"r")-1,0)</f>
        <v>0</v>
      </c>
      <c r="DA13" s="42">
        <f>IF(COUNTIF(DA14:DA39,"r")&gt;0,COUNTIF(DA14:DA39,"r")-1,0)</f>
        <v>0</v>
      </c>
      <c r="DB13" s="42">
        <f>IF(COUNTIF(DB14:DB39,"r")&gt;0,COUNTIF(DB14:DB39,"r")-1,0)</f>
        <v>0</v>
      </c>
      <c r="DC13" s="42">
        <f>IF(COUNTIF(DC14:DC39,"r")&gt;0,COUNTIF(DC14:DC39,"r")-1,0)</f>
        <v>0</v>
      </c>
      <c r="DD13" s="42">
        <f>IF(COUNTIF(DD14:DD39,"r")&gt;0,COUNTIF(DD14:DD39,"r")-1,0)</f>
        <v>0</v>
      </c>
      <c r="DE13" s="42">
        <f>IF(COUNTIF(DE14:DE39,"r")&gt;0,COUNTIF(DE14:DE39,"r")-1,0)</f>
        <v>0</v>
      </c>
      <c r="DF13" s="42">
        <f>IF(COUNTIF(DF14:DF39,"r")&gt;0,COUNTIF(DF14:DF39,"r")-1,0)</f>
        <v>0</v>
      </c>
      <c r="DG13" s="42">
        <f>IF(COUNTIF(DG14:DG39,"r")&gt;0,COUNTIF(DG14:DG39,"r")-1,0)</f>
        <v>0</v>
      </c>
      <c r="DH13" s="42">
        <f>IF(COUNTIF(DH14:DH39,"r")&gt;0,COUNTIF(DH14:DH39,"r")-1,0)</f>
        <v>0</v>
      </c>
      <c r="DI13" s="42">
        <f>IF(COUNTIF(DI14:DI39,"r")&gt;0,COUNTIF(DI14:DI39,"r")-1,0)</f>
        <v>0</v>
      </c>
      <c r="DJ13" s="42">
        <f>IF(COUNTIF(DJ14:DJ39,"r")&gt;0,COUNTIF(DJ14:DJ39,"r")-1,0)</f>
        <v>0</v>
      </c>
      <c r="DK13" s="42">
        <f>IF(COUNTIF(DK14:DK39,"r")&gt;0,COUNTIF(DK14:DK39,"r")-1,0)</f>
        <v>0</v>
      </c>
      <c r="DL13" s="42">
        <f>IF(COUNTIF(DL14:DL39,"r")&gt;0,COUNTIF(DL14:DL39,"r")-1,0)</f>
        <v>0</v>
      </c>
      <c r="DM13" s="42">
        <f>IF(COUNTIF(DM14:DM39,"r")&gt;0,COUNTIF(DM14:DM39,"r")-1,0)</f>
        <v>0</v>
      </c>
      <c r="DN13" s="42">
        <f>IF(COUNTIF(DN14:DN39,"r")&gt;0,COUNTIF(DN14:DN39,"r")-1,0)</f>
        <v>0</v>
      </c>
      <c r="DO13" s="42">
        <f>IF(COUNTIF(DO14:DO39,"r")&gt;0,COUNTIF(DO14:DO39,"r")-1,0)</f>
        <v>0</v>
      </c>
      <c r="DP13" s="42">
        <f>IF(COUNTIF(DP14:DP39,"r")&gt;0,COUNTIF(DP14:DP39,"r")-1,0)</f>
        <v>0</v>
      </c>
      <c r="DQ13" s="42">
        <f>IF(COUNTIF(DQ14:DQ39,"r")&gt;0,COUNTIF(DQ14:DQ39,"r")-1,0)</f>
        <v>0</v>
      </c>
      <c r="DR13" s="42">
        <f>IF(COUNTIF(DR14:DR39,"r")&gt;0,COUNTIF(DR14:DR39,"r")-1,0)</f>
        <v>0</v>
      </c>
      <c r="DS13" s="42">
        <f>IF(COUNTIF(DS14:DS39,"r")&gt;0,COUNTIF(DS14:DS39,"r")-1,0)</f>
        <v>0</v>
      </c>
      <c r="DT13" s="42">
        <f>IF(COUNTIF(DT14:DT39,"r")&gt;0,COUNTIF(DT14:DT39,"r")-1,0)</f>
        <v>0</v>
      </c>
      <c r="DU13" s="42">
        <f>IF(COUNTIF(DU14:DU39,"r")&gt;0,COUNTIF(DU14:DU39,"r")-1,0)</f>
        <v>0</v>
      </c>
      <c r="DV13" s="42">
        <f>IF(COUNTIF(DV14:DV39,"r")&gt;0,COUNTIF(DV14:DV39,"r")-1,0)</f>
        <v>0</v>
      </c>
      <c r="DW13" s="42">
        <f>IF(COUNTIF(DW14:DW39,"r")&gt;0,COUNTIF(DW14:DW39,"r")-1,0)</f>
        <v>0</v>
      </c>
      <c r="DX13" s="42">
        <f>IF(COUNTIF(DX14:DX39,"r")&gt;0,COUNTIF(DX14:DX39,"r")-1,0)</f>
        <v>0</v>
      </c>
      <c r="DY13" s="42">
        <f>IF(COUNTIF(DY14:DY39,"r")&gt;0,COUNTIF(DY14:DY39,"r")-1,0)</f>
        <v>0</v>
      </c>
      <c r="DZ13" s="42">
        <f>IF(COUNTIF(DZ14:DZ39,"r")&gt;0,COUNTIF(DZ14:DZ39,"r")-1,0)</f>
        <v>0</v>
      </c>
      <c r="EA13" s="42">
        <f>IF(COUNTIF(EA14:EA39,"r")&gt;0,COUNTIF(EA14:EA39,"r")-1,0)</f>
        <v>0</v>
      </c>
      <c r="EB13" s="42">
        <f>IF(COUNTIF(EB14:EB39,"r")&gt;0,COUNTIF(EB14:EB39,"r")-1,0)</f>
        <v>0</v>
      </c>
      <c r="EC13" s="42">
        <f>IF(COUNTIF(EC14:EC39,"r")&gt;0,COUNTIF(EC14:EC39,"r")-1,0)</f>
        <v>0</v>
      </c>
      <c r="ED13" s="42">
        <f>IF(COUNTIF(ED14:ED39,"r")&gt;0,COUNTIF(ED14:ED39,"r")-1,0)</f>
        <v>0</v>
      </c>
      <c r="EE13" s="42">
        <f>IF(COUNTIF(EE14:EE39,"r")&gt;0,COUNTIF(EE14:EE39,"r")-1,0)</f>
        <v>0</v>
      </c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>
        <f>IF(COUNTIF(EZ14:EZ39,"r")&gt;0,COUNTIF(EZ14:EZ39,"r")-1,0)</f>
        <v>0</v>
      </c>
      <c r="FA13" s="42">
        <f>IF(COUNTIF(FA14:FA39,"r")&gt;0,COUNTIF(FA14:FA39,"r")-1,0)</f>
        <v>0</v>
      </c>
      <c r="FB13" s="42">
        <f>IF(COUNTIF(FB14:FB39,"r")&gt;0,COUNTIF(FB14:FB39,"r")-1,0)</f>
        <v>0</v>
      </c>
      <c r="FC13" s="42">
        <f>IF(COUNTIF(FC14:FC39,"r")&gt;0,COUNTIF(FC14:FC39,"r")-1,0)</f>
        <v>0</v>
      </c>
      <c r="FD13" s="42">
        <f>IF(COUNTIF(FD14:FD39,"r")&gt;0,COUNTIF(FD14:FD39,"r")-1,0)</f>
        <v>0</v>
      </c>
      <c r="FE13" s="42">
        <f>IF(COUNTIF(FE14:FE39,"r")&gt;0,COUNTIF(FE14:FE39,"r")-1,0)</f>
        <v>0</v>
      </c>
      <c r="FF13" s="42">
        <f>IF(COUNTIF(FF14:FF39,"r")&gt;0,COUNTIF(FF14:FF39,"r")-1,0)</f>
        <v>0</v>
      </c>
      <c r="FG13" s="42">
        <f>IF(COUNTIF(FG14:FG39,"r")&gt;0,COUNTIF(FG14:FG39,"r")-1,0)</f>
        <v>0</v>
      </c>
      <c r="FH13" s="42">
        <f>IF(COUNTIF(FH14:FH39,"r")&gt;0,COUNTIF(FH14:FH39,"r")-1,0)</f>
        <v>0</v>
      </c>
      <c r="FI13" s="42">
        <f>IF(COUNTIF(FI14:FI39,"r")&gt;0,COUNTIF(FI14:FI39,"r")-1,0)</f>
        <v>0</v>
      </c>
      <c r="FJ13" s="65"/>
    </row>
    <row r="14" spans="2:166" x14ac:dyDescent="0.25">
      <c r="B14" s="98"/>
      <c r="C14" s="105" t="s">
        <v>24</v>
      </c>
      <c r="D14" s="110"/>
      <c r="E14" s="110"/>
      <c r="F14" s="129"/>
      <c r="G14" s="126" t="str">
        <f>IF(J15&gt;J14,"!","")</f>
        <v/>
      </c>
      <c r="H14" s="43" t="s">
        <v>9</v>
      </c>
      <c r="I14" s="44">
        <f>COUNTIF(P14:FI14, "p")</f>
        <v>4</v>
      </c>
      <c r="J14" s="24">
        <f>IFERROR(MATCH("pa",P14:FI14,1),0)</f>
        <v>4</v>
      </c>
      <c r="P14" s="45" t="s">
        <v>16</v>
      </c>
      <c r="Q14" s="46" t="s">
        <v>16</v>
      </c>
      <c r="R14" s="46" t="s">
        <v>16</v>
      </c>
      <c r="S14" s="46" t="s">
        <v>16</v>
      </c>
      <c r="T14" s="46"/>
      <c r="U14" s="46"/>
      <c r="V14" s="46"/>
      <c r="W14" s="46"/>
      <c r="X14" s="46"/>
      <c r="Y14" s="47"/>
      <c r="Z14" s="45"/>
      <c r="AA14" s="46"/>
      <c r="AB14" s="46"/>
      <c r="AC14" s="46"/>
      <c r="AD14" s="46"/>
      <c r="AE14" s="46"/>
      <c r="AF14" s="46"/>
      <c r="AG14" s="46"/>
      <c r="AH14" s="46"/>
      <c r="AI14" s="47"/>
      <c r="AJ14" s="45"/>
      <c r="AK14" s="46"/>
      <c r="AL14" s="46"/>
      <c r="AM14" s="46"/>
      <c r="AN14" s="46"/>
      <c r="AO14" s="46"/>
      <c r="AP14" s="46"/>
      <c r="AQ14" s="46"/>
      <c r="AR14" s="46"/>
      <c r="AS14" s="47"/>
      <c r="AT14" s="45"/>
      <c r="AU14" s="46"/>
      <c r="AV14" s="46"/>
      <c r="AW14" s="46"/>
      <c r="AX14" s="46"/>
      <c r="AY14" s="46"/>
      <c r="AZ14" s="46"/>
      <c r="BA14" s="46"/>
      <c r="BB14" s="46"/>
      <c r="BC14" s="47"/>
      <c r="BD14" s="45"/>
      <c r="BE14" s="46"/>
      <c r="BF14" s="46"/>
      <c r="BG14" s="46"/>
      <c r="BH14" s="46"/>
      <c r="BI14" s="46"/>
      <c r="BJ14" s="46"/>
      <c r="BK14" s="46"/>
      <c r="BL14" s="46"/>
      <c r="BM14" s="47"/>
      <c r="BN14" s="45"/>
      <c r="BO14" s="46"/>
      <c r="BP14" s="46"/>
      <c r="BQ14" s="46"/>
      <c r="BR14" s="46"/>
      <c r="BS14" s="46"/>
      <c r="BT14" s="46"/>
      <c r="BU14" s="46"/>
      <c r="BV14" s="46"/>
      <c r="BW14" s="47"/>
      <c r="BX14" s="45"/>
      <c r="BY14" s="46"/>
      <c r="BZ14" s="46"/>
      <c r="CA14" s="46"/>
      <c r="CB14" s="46"/>
      <c r="CC14" s="46"/>
      <c r="CD14" s="46"/>
      <c r="CE14" s="46"/>
      <c r="CF14" s="46"/>
      <c r="CG14" s="47"/>
      <c r="CH14" s="45"/>
      <c r="CI14" s="46"/>
      <c r="CJ14" s="46"/>
      <c r="CK14" s="46"/>
      <c r="CL14" s="46"/>
      <c r="CM14" s="46"/>
      <c r="CN14" s="46"/>
      <c r="CO14" s="46"/>
      <c r="CP14" s="46"/>
      <c r="CQ14" s="47"/>
      <c r="CR14" s="45"/>
      <c r="CS14" s="46"/>
      <c r="CT14" s="46"/>
      <c r="CU14" s="46"/>
      <c r="CV14" s="46"/>
      <c r="CW14" s="46"/>
      <c r="CX14" s="46"/>
      <c r="CY14" s="46"/>
      <c r="CZ14" s="46"/>
      <c r="DA14" s="47"/>
      <c r="DB14" s="45"/>
      <c r="DC14" s="46"/>
      <c r="DD14" s="46"/>
      <c r="DE14" s="46"/>
      <c r="DF14" s="46"/>
      <c r="DG14" s="46"/>
      <c r="DH14" s="46"/>
      <c r="DI14" s="46"/>
      <c r="DJ14" s="46"/>
      <c r="DK14" s="47"/>
      <c r="DL14" s="45"/>
      <c r="DM14" s="46"/>
      <c r="DN14" s="46"/>
      <c r="DO14" s="46"/>
      <c r="DP14" s="46"/>
      <c r="DQ14" s="46"/>
      <c r="DR14" s="46"/>
      <c r="DS14" s="46"/>
      <c r="DT14" s="46"/>
      <c r="DU14" s="47"/>
      <c r="DV14" s="45"/>
      <c r="DW14" s="46"/>
      <c r="DX14" s="46"/>
      <c r="DY14" s="46"/>
      <c r="DZ14" s="46"/>
      <c r="EA14" s="46"/>
      <c r="EB14" s="46"/>
      <c r="EC14" s="46"/>
      <c r="ED14" s="46"/>
      <c r="EE14" s="47"/>
      <c r="EF14" s="45"/>
      <c r="EG14" s="46"/>
      <c r="EH14" s="46"/>
      <c r="EI14" s="46"/>
      <c r="EJ14" s="46"/>
      <c r="EK14" s="46"/>
      <c r="EL14" s="46"/>
      <c r="EM14" s="46"/>
      <c r="EN14" s="46"/>
      <c r="EO14" s="47"/>
      <c r="EP14" s="45"/>
      <c r="EQ14" s="46"/>
      <c r="ER14" s="46"/>
      <c r="ES14" s="46"/>
      <c r="ET14" s="46"/>
      <c r="EU14" s="46"/>
      <c r="EV14" s="46"/>
      <c r="EW14" s="46"/>
      <c r="EX14" s="46"/>
      <c r="EY14" s="47"/>
      <c r="EZ14" s="45"/>
      <c r="FA14" s="46"/>
      <c r="FB14" s="46"/>
      <c r="FC14" s="46"/>
      <c r="FD14" s="46"/>
      <c r="FE14" s="46"/>
      <c r="FF14" s="46"/>
      <c r="FG14" s="46"/>
      <c r="FH14" s="46"/>
      <c r="FI14" s="61"/>
      <c r="FJ14" s="65"/>
    </row>
    <row r="15" spans="2:166" x14ac:dyDescent="0.25">
      <c r="B15" s="97"/>
      <c r="C15" s="85"/>
      <c r="D15" s="101"/>
      <c r="E15" s="101"/>
      <c r="F15" s="107"/>
      <c r="G15" s="95"/>
      <c r="H15" s="48" t="s">
        <v>10</v>
      </c>
      <c r="I15" s="49">
        <f>O15+N15</f>
        <v>4</v>
      </c>
      <c r="J15" s="24">
        <f>IFERROR(MATCH("ra",P15:FI15,1),0)</f>
        <v>4</v>
      </c>
      <c r="N15" s="24">
        <f>COUNTIF($P15:$FI15,"r")</f>
        <v>4</v>
      </c>
      <c r="P15" s="50" t="s">
        <v>15</v>
      </c>
      <c r="Q15" s="51" t="s">
        <v>15</v>
      </c>
      <c r="R15" s="51" t="s">
        <v>15</v>
      </c>
      <c r="S15" s="51" t="s">
        <v>15</v>
      </c>
      <c r="T15" s="51"/>
      <c r="U15" s="51"/>
      <c r="V15" s="51"/>
      <c r="W15" s="51"/>
      <c r="X15" s="51"/>
      <c r="Y15" s="52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0"/>
      <c r="AK15" s="51"/>
      <c r="AL15" s="51"/>
      <c r="AM15" s="51"/>
      <c r="AN15" s="51"/>
      <c r="AO15" s="51"/>
      <c r="AP15" s="51"/>
      <c r="AQ15" s="51"/>
      <c r="AR15" s="51"/>
      <c r="AS15" s="52"/>
      <c r="AT15" s="50"/>
      <c r="AU15" s="51"/>
      <c r="AV15" s="51"/>
      <c r="AW15" s="51"/>
      <c r="AX15" s="51"/>
      <c r="AY15" s="51"/>
      <c r="AZ15" s="51"/>
      <c r="BA15" s="51"/>
      <c r="BB15" s="51"/>
      <c r="BC15" s="52"/>
      <c r="BD15" s="50"/>
      <c r="BE15" s="51"/>
      <c r="BF15" s="51"/>
      <c r="BG15" s="51"/>
      <c r="BH15" s="51"/>
      <c r="BI15" s="51"/>
      <c r="BJ15" s="51"/>
      <c r="BK15" s="51"/>
      <c r="BL15" s="51"/>
      <c r="BM15" s="52"/>
      <c r="BN15" s="50"/>
      <c r="BO15" s="51"/>
      <c r="BP15" s="51"/>
      <c r="BQ15" s="51"/>
      <c r="BR15" s="51"/>
      <c r="BS15" s="51"/>
      <c r="BT15" s="51"/>
      <c r="BU15" s="51"/>
      <c r="BV15" s="51"/>
      <c r="BW15" s="52"/>
      <c r="BX15" s="50"/>
      <c r="BY15" s="51"/>
      <c r="BZ15" s="51"/>
      <c r="CA15" s="51"/>
      <c r="CB15" s="51"/>
      <c r="CC15" s="51"/>
      <c r="CD15" s="51"/>
      <c r="CE15" s="51"/>
      <c r="CF15" s="51"/>
      <c r="CG15" s="52"/>
      <c r="CH15" s="50"/>
      <c r="CI15" s="51"/>
      <c r="CJ15" s="51"/>
      <c r="CK15" s="51"/>
      <c r="CL15" s="51"/>
      <c r="CM15" s="51"/>
      <c r="CN15" s="51"/>
      <c r="CO15" s="51"/>
      <c r="CP15" s="51"/>
      <c r="CQ15" s="52"/>
      <c r="CR15" s="50"/>
      <c r="CS15" s="51"/>
      <c r="CT15" s="51"/>
      <c r="CU15" s="51"/>
      <c r="CV15" s="51"/>
      <c r="CW15" s="51"/>
      <c r="CX15" s="51"/>
      <c r="CY15" s="51"/>
      <c r="CZ15" s="51"/>
      <c r="DA15" s="52"/>
      <c r="DB15" s="50"/>
      <c r="DC15" s="51"/>
      <c r="DD15" s="51"/>
      <c r="DE15" s="51"/>
      <c r="DF15" s="51"/>
      <c r="DG15" s="51"/>
      <c r="DH15" s="51"/>
      <c r="DI15" s="51"/>
      <c r="DJ15" s="51"/>
      <c r="DK15" s="52"/>
      <c r="DL15" s="50"/>
      <c r="DM15" s="51"/>
      <c r="DN15" s="51"/>
      <c r="DO15" s="51"/>
      <c r="DP15" s="51"/>
      <c r="DQ15" s="51"/>
      <c r="DR15" s="51"/>
      <c r="DS15" s="51"/>
      <c r="DT15" s="51"/>
      <c r="DU15" s="52"/>
      <c r="DV15" s="50"/>
      <c r="DW15" s="51"/>
      <c r="DX15" s="51"/>
      <c r="DY15" s="51"/>
      <c r="DZ15" s="51"/>
      <c r="EA15" s="51"/>
      <c r="EB15" s="51"/>
      <c r="EC15" s="51"/>
      <c r="ED15" s="51"/>
      <c r="EE15" s="52"/>
      <c r="EF15" s="50"/>
      <c r="EG15" s="51"/>
      <c r="EH15" s="51"/>
      <c r="EI15" s="51"/>
      <c r="EJ15" s="51"/>
      <c r="EK15" s="51"/>
      <c r="EL15" s="51"/>
      <c r="EM15" s="51"/>
      <c r="EN15" s="51"/>
      <c r="EO15" s="52"/>
      <c r="EP15" s="50"/>
      <c r="EQ15" s="51"/>
      <c r="ER15" s="51"/>
      <c r="ES15" s="51"/>
      <c r="ET15" s="51"/>
      <c r="EU15" s="51"/>
      <c r="EV15" s="51"/>
      <c r="EW15" s="51"/>
      <c r="EX15" s="51"/>
      <c r="EY15" s="52"/>
      <c r="EZ15" s="50"/>
      <c r="FA15" s="51"/>
      <c r="FB15" s="51"/>
      <c r="FC15" s="51"/>
      <c r="FD15" s="51"/>
      <c r="FE15" s="51"/>
      <c r="FF15" s="51"/>
      <c r="FG15" s="51"/>
      <c r="FH15" s="51"/>
      <c r="FI15" s="62"/>
      <c r="FJ15" s="65"/>
    </row>
    <row r="16" spans="2:166" ht="15.75" customHeight="1" x14ac:dyDescent="0.25">
      <c r="B16" s="96"/>
      <c r="C16" s="84" t="s">
        <v>25</v>
      </c>
      <c r="D16" s="100"/>
      <c r="E16" s="100"/>
      <c r="F16" s="106"/>
      <c r="G16" s="94" t="str">
        <f>IF(J17&gt;J16,"!","")</f>
        <v/>
      </c>
      <c r="H16" s="53" t="s">
        <v>9</v>
      </c>
      <c r="I16" s="54">
        <f>COUNTIF(P16:FI16, "p")</f>
        <v>4</v>
      </c>
      <c r="J16" s="24">
        <f>IFERROR(MATCH("pa",P16:FI16,1),0)</f>
        <v>14</v>
      </c>
      <c r="P16" s="55"/>
      <c r="Q16" s="56"/>
      <c r="R16" s="56"/>
      <c r="S16" s="56"/>
      <c r="T16" s="56"/>
      <c r="U16" s="56"/>
      <c r="V16" s="56"/>
      <c r="W16" s="56"/>
      <c r="X16" s="56"/>
      <c r="Y16" s="57"/>
      <c r="Z16" s="55" t="s">
        <v>16</v>
      </c>
      <c r="AA16" s="56" t="s">
        <v>16</v>
      </c>
      <c r="AB16" s="56" t="s">
        <v>16</v>
      </c>
      <c r="AC16" s="56" t="s">
        <v>16</v>
      </c>
      <c r="AD16" s="56"/>
      <c r="AE16" s="56"/>
      <c r="AF16" s="56"/>
      <c r="AG16" s="56"/>
      <c r="AH16" s="56"/>
      <c r="AI16" s="57"/>
      <c r="AJ16" s="55"/>
      <c r="AK16" s="56"/>
      <c r="AL16" s="56"/>
      <c r="AM16" s="56"/>
      <c r="AN16" s="56"/>
      <c r="AO16" s="56"/>
      <c r="AP16" s="56"/>
      <c r="AQ16" s="56"/>
      <c r="AR16" s="56"/>
      <c r="AS16" s="57"/>
      <c r="AT16" s="55"/>
      <c r="AU16" s="56"/>
      <c r="AV16" s="56"/>
      <c r="AW16" s="56"/>
      <c r="AX16" s="56"/>
      <c r="AY16" s="56"/>
      <c r="AZ16" s="56"/>
      <c r="BA16" s="56"/>
      <c r="BB16" s="56"/>
      <c r="BC16" s="57"/>
      <c r="BD16" s="55"/>
      <c r="BE16" s="56"/>
      <c r="BF16" s="56"/>
      <c r="BG16" s="56"/>
      <c r="BH16" s="56"/>
      <c r="BI16" s="56"/>
      <c r="BJ16" s="56"/>
      <c r="BK16" s="56"/>
      <c r="BL16" s="56"/>
      <c r="BM16" s="57"/>
      <c r="BN16" s="55"/>
      <c r="BO16" s="56"/>
      <c r="BP16" s="56"/>
      <c r="BQ16" s="56"/>
      <c r="BR16" s="56"/>
      <c r="BS16" s="56"/>
      <c r="BT16" s="56"/>
      <c r="BU16" s="56"/>
      <c r="BV16" s="56"/>
      <c r="BW16" s="57"/>
      <c r="BX16" s="55"/>
      <c r="BY16" s="56"/>
      <c r="BZ16" s="56"/>
      <c r="CA16" s="56"/>
      <c r="CB16" s="56"/>
      <c r="CC16" s="56"/>
      <c r="CD16" s="56"/>
      <c r="CE16" s="56"/>
      <c r="CF16" s="56"/>
      <c r="CG16" s="57"/>
      <c r="CH16" s="55"/>
      <c r="CI16" s="56"/>
      <c r="CJ16" s="56"/>
      <c r="CK16" s="56"/>
      <c r="CL16" s="56"/>
      <c r="CM16" s="56"/>
      <c r="CN16" s="56"/>
      <c r="CO16" s="56"/>
      <c r="CP16" s="56"/>
      <c r="CQ16" s="57"/>
      <c r="CR16" s="55"/>
      <c r="CS16" s="56"/>
      <c r="CT16" s="56"/>
      <c r="CU16" s="56"/>
      <c r="CV16" s="56"/>
      <c r="CW16" s="56"/>
      <c r="CX16" s="56"/>
      <c r="CY16" s="56"/>
      <c r="CZ16" s="56"/>
      <c r="DA16" s="57"/>
      <c r="DB16" s="55"/>
      <c r="DC16" s="56"/>
      <c r="DD16" s="56"/>
      <c r="DE16" s="56"/>
      <c r="DF16" s="56"/>
      <c r="DG16" s="56"/>
      <c r="DH16" s="56"/>
      <c r="DI16" s="56"/>
      <c r="DJ16" s="56"/>
      <c r="DK16" s="57"/>
      <c r="DL16" s="55"/>
      <c r="DM16" s="56"/>
      <c r="DN16" s="56"/>
      <c r="DO16" s="56"/>
      <c r="DP16" s="56"/>
      <c r="DQ16" s="56"/>
      <c r="DR16" s="56"/>
      <c r="DS16" s="56"/>
      <c r="DT16" s="56"/>
      <c r="DU16" s="57"/>
      <c r="DV16" s="55"/>
      <c r="DW16" s="56"/>
      <c r="DX16" s="56"/>
      <c r="DY16" s="56"/>
      <c r="DZ16" s="56"/>
      <c r="EA16" s="56"/>
      <c r="EB16" s="56"/>
      <c r="EC16" s="56"/>
      <c r="ED16" s="56"/>
      <c r="EE16" s="57"/>
      <c r="EF16" s="55"/>
      <c r="EG16" s="56"/>
      <c r="EH16" s="56"/>
      <c r="EI16" s="56"/>
      <c r="EJ16" s="56"/>
      <c r="EK16" s="56"/>
      <c r="EL16" s="56"/>
      <c r="EM16" s="56"/>
      <c r="EN16" s="56"/>
      <c r="EO16" s="57"/>
      <c r="EP16" s="55"/>
      <c r="EQ16" s="56"/>
      <c r="ER16" s="56"/>
      <c r="ES16" s="56"/>
      <c r="ET16" s="56"/>
      <c r="EU16" s="56"/>
      <c r="EV16" s="56"/>
      <c r="EW16" s="56"/>
      <c r="EX16" s="56"/>
      <c r="EY16" s="57"/>
      <c r="EZ16" s="55"/>
      <c r="FA16" s="56"/>
      <c r="FB16" s="56"/>
      <c r="FC16" s="56"/>
      <c r="FD16" s="56"/>
      <c r="FE16" s="56"/>
      <c r="FF16" s="56"/>
      <c r="FG16" s="56"/>
      <c r="FH16" s="56"/>
      <c r="FI16" s="63"/>
      <c r="FJ16" s="65"/>
    </row>
    <row r="17" spans="2:166" ht="15.75" customHeight="1" x14ac:dyDescent="0.25">
      <c r="B17" s="97"/>
      <c r="C17" s="85"/>
      <c r="D17" s="101"/>
      <c r="E17" s="101"/>
      <c r="F17" s="107"/>
      <c r="G17" s="95"/>
      <c r="H17" s="48" t="s">
        <v>10</v>
      </c>
      <c r="I17" s="49">
        <f>O17+N17</f>
        <v>4</v>
      </c>
      <c r="J17" s="24">
        <f>IFERROR(MATCH("ra",P17:FI17,1),0)</f>
        <v>14</v>
      </c>
      <c r="N17" s="24">
        <f>COUNTIF($P17:$FI17,"r")</f>
        <v>4</v>
      </c>
      <c r="P17" s="50"/>
      <c r="Q17" s="50"/>
      <c r="R17" s="50"/>
      <c r="S17" s="50"/>
      <c r="T17" s="50"/>
      <c r="U17" s="50"/>
      <c r="V17" s="50"/>
      <c r="W17" s="51"/>
      <c r="X17" s="51"/>
      <c r="Y17" s="52"/>
      <c r="Z17" s="50" t="s">
        <v>15</v>
      </c>
      <c r="AA17" s="51" t="s">
        <v>15</v>
      </c>
      <c r="AB17" s="51" t="s">
        <v>15</v>
      </c>
      <c r="AC17" s="51" t="s">
        <v>15</v>
      </c>
      <c r="AD17" s="51"/>
      <c r="AE17" s="51"/>
      <c r="AF17" s="51"/>
      <c r="AG17" s="51"/>
      <c r="AH17" s="51"/>
      <c r="AI17" s="52"/>
      <c r="AJ17" s="50"/>
      <c r="AK17" s="51"/>
      <c r="AL17" s="51"/>
      <c r="AM17" s="51"/>
      <c r="AN17" s="51"/>
      <c r="AO17" s="51"/>
      <c r="AP17" s="51"/>
      <c r="AQ17" s="51"/>
      <c r="AR17" s="51"/>
      <c r="AS17" s="52"/>
      <c r="AT17" s="50"/>
      <c r="AU17" s="51"/>
      <c r="AV17" s="51"/>
      <c r="AW17" s="51"/>
      <c r="AX17" s="51"/>
      <c r="AY17" s="51"/>
      <c r="AZ17" s="51"/>
      <c r="BA17" s="51"/>
      <c r="BB17" s="51"/>
      <c r="BC17" s="52"/>
      <c r="BD17" s="50"/>
      <c r="BE17" s="51"/>
      <c r="BF17" s="51"/>
      <c r="BG17" s="51"/>
      <c r="BH17" s="51"/>
      <c r="BI17" s="51"/>
      <c r="BJ17" s="51"/>
      <c r="BK17" s="51"/>
      <c r="BL17" s="51"/>
      <c r="BM17" s="52"/>
      <c r="BN17" s="50"/>
      <c r="BO17" s="51"/>
      <c r="BP17" s="51"/>
      <c r="BQ17" s="51"/>
      <c r="BR17" s="51"/>
      <c r="BS17" s="51"/>
      <c r="BT17" s="51"/>
      <c r="BU17" s="51"/>
      <c r="BV17" s="51"/>
      <c r="BW17" s="52"/>
      <c r="BX17" s="50"/>
      <c r="BY17" s="51"/>
      <c r="BZ17" s="51"/>
      <c r="CA17" s="51"/>
      <c r="CB17" s="51"/>
      <c r="CC17" s="51"/>
      <c r="CD17" s="51"/>
      <c r="CE17" s="51"/>
      <c r="CF17" s="51"/>
      <c r="CG17" s="52"/>
      <c r="CH17" s="50"/>
      <c r="CI17" s="51"/>
      <c r="CJ17" s="51"/>
      <c r="CK17" s="51"/>
      <c r="CL17" s="51"/>
      <c r="CM17" s="51"/>
      <c r="CN17" s="51"/>
      <c r="CO17" s="51"/>
      <c r="CP17" s="51"/>
      <c r="CQ17" s="52"/>
      <c r="CR17" s="50"/>
      <c r="CS17" s="51"/>
      <c r="CT17" s="51"/>
      <c r="CU17" s="51"/>
      <c r="CV17" s="51"/>
      <c r="CW17" s="51"/>
      <c r="CX17" s="51"/>
      <c r="CY17" s="51"/>
      <c r="CZ17" s="51"/>
      <c r="DA17" s="52"/>
      <c r="DB17" s="50"/>
      <c r="DC17" s="51"/>
      <c r="DD17" s="51"/>
      <c r="DE17" s="51"/>
      <c r="DF17" s="51"/>
      <c r="DG17" s="51"/>
      <c r="DH17" s="51"/>
      <c r="DI17" s="51"/>
      <c r="DJ17" s="51"/>
      <c r="DK17" s="52"/>
      <c r="DL17" s="50"/>
      <c r="DM17" s="51"/>
      <c r="DN17" s="51"/>
      <c r="DO17" s="51"/>
      <c r="DP17" s="51"/>
      <c r="DQ17" s="51"/>
      <c r="DR17" s="51"/>
      <c r="DS17" s="51"/>
      <c r="DT17" s="51"/>
      <c r="DU17" s="52"/>
      <c r="DV17" s="50"/>
      <c r="DW17" s="51"/>
      <c r="DX17" s="51"/>
      <c r="DY17" s="51"/>
      <c r="DZ17" s="51"/>
      <c r="EA17" s="51"/>
      <c r="EB17" s="51"/>
      <c r="EC17" s="51"/>
      <c r="ED17" s="51"/>
      <c r="EE17" s="52"/>
      <c r="EF17" s="50"/>
      <c r="EG17" s="51"/>
      <c r="EH17" s="51"/>
      <c r="EI17" s="51"/>
      <c r="EJ17" s="51"/>
      <c r="EK17" s="51"/>
      <c r="EL17" s="51"/>
      <c r="EM17" s="51"/>
      <c r="EN17" s="51"/>
      <c r="EO17" s="52"/>
      <c r="EP17" s="50"/>
      <c r="EQ17" s="51"/>
      <c r="ER17" s="51"/>
      <c r="ES17" s="51"/>
      <c r="ET17" s="51"/>
      <c r="EU17" s="51"/>
      <c r="EV17" s="51"/>
      <c r="EW17" s="51"/>
      <c r="EX17" s="51"/>
      <c r="EY17" s="52"/>
      <c r="EZ17" s="50"/>
      <c r="FA17" s="51"/>
      <c r="FB17" s="51"/>
      <c r="FC17" s="51"/>
      <c r="FD17" s="51"/>
      <c r="FE17" s="51"/>
      <c r="FF17" s="51"/>
      <c r="FG17" s="51"/>
      <c r="FH17" s="51"/>
      <c r="FI17" s="62"/>
      <c r="FJ17" s="65"/>
    </row>
    <row r="18" spans="2:166" ht="15.75" customHeight="1" x14ac:dyDescent="0.25">
      <c r="B18" s="71"/>
      <c r="C18" s="84" t="s">
        <v>26</v>
      </c>
      <c r="D18" s="72"/>
      <c r="E18" s="72"/>
      <c r="F18" s="73"/>
      <c r="G18" s="94" t="str">
        <f>IF(J19&gt;J18,"!","")</f>
        <v/>
      </c>
      <c r="H18" s="53" t="s">
        <v>9</v>
      </c>
      <c r="I18" s="54">
        <f>COUNTIF(P18:FI18, "p")</f>
        <v>12</v>
      </c>
      <c r="P18" s="55"/>
      <c r="Q18" s="56"/>
      <c r="R18" s="56"/>
      <c r="S18" s="56"/>
      <c r="T18" s="56"/>
      <c r="U18" s="56"/>
      <c r="V18" s="56"/>
      <c r="W18" s="56"/>
      <c r="X18" s="56"/>
      <c r="Y18" s="57"/>
      <c r="Z18" s="55"/>
      <c r="AA18" s="56"/>
      <c r="AB18" s="56"/>
      <c r="AC18" s="56"/>
      <c r="AD18" s="56"/>
      <c r="AE18" s="56"/>
      <c r="AF18" s="56"/>
      <c r="AG18" s="56"/>
      <c r="AH18" s="56"/>
      <c r="AI18" s="57"/>
      <c r="AJ18" s="55" t="s">
        <v>16</v>
      </c>
      <c r="AK18" s="56" t="s">
        <v>16</v>
      </c>
      <c r="AL18" s="56" t="s">
        <v>16</v>
      </c>
      <c r="AM18" s="56" t="s">
        <v>16</v>
      </c>
      <c r="AN18" s="56"/>
      <c r="AO18" s="56"/>
      <c r="AP18" s="56"/>
      <c r="AQ18" s="56"/>
      <c r="AR18" s="56"/>
      <c r="AS18" s="57"/>
      <c r="AT18" s="55" t="s">
        <v>16</v>
      </c>
      <c r="AU18" s="56" t="s">
        <v>16</v>
      </c>
      <c r="AV18" s="56" t="s">
        <v>16</v>
      </c>
      <c r="AW18" s="56" t="s">
        <v>16</v>
      </c>
      <c r="AX18" s="56"/>
      <c r="AY18" s="56"/>
      <c r="AZ18" s="56"/>
      <c r="BA18" s="56"/>
      <c r="BB18" s="56"/>
      <c r="BC18" s="57"/>
      <c r="BD18" s="55" t="s">
        <v>16</v>
      </c>
      <c r="BE18" s="56" t="s">
        <v>16</v>
      </c>
      <c r="BF18" s="56" t="s">
        <v>16</v>
      </c>
      <c r="BG18" s="56" t="s">
        <v>16</v>
      </c>
      <c r="BH18" s="56"/>
      <c r="BI18" s="56"/>
      <c r="BJ18" s="56"/>
      <c r="BK18" s="56"/>
      <c r="BL18" s="56"/>
      <c r="BM18" s="57"/>
      <c r="BN18" s="55"/>
      <c r="BO18" s="56"/>
      <c r="BP18" s="56"/>
      <c r="BQ18" s="56"/>
      <c r="BR18" s="56"/>
      <c r="BS18" s="56"/>
      <c r="BT18" s="56"/>
      <c r="BU18" s="56"/>
      <c r="BV18" s="56"/>
      <c r="BW18" s="57"/>
      <c r="BX18" s="55"/>
      <c r="BY18" s="56"/>
      <c r="BZ18" s="56"/>
      <c r="CA18" s="56"/>
      <c r="CB18" s="56"/>
      <c r="CC18" s="56"/>
      <c r="CD18" s="56"/>
      <c r="CE18" s="56"/>
      <c r="CF18" s="56"/>
      <c r="CG18" s="57"/>
      <c r="CH18" s="55"/>
      <c r="CI18" s="56"/>
      <c r="CJ18" s="56"/>
      <c r="CK18" s="56"/>
      <c r="CL18" s="56"/>
      <c r="CM18" s="56"/>
      <c r="CN18" s="56"/>
      <c r="CO18" s="56"/>
      <c r="CP18" s="56"/>
      <c r="CQ18" s="57"/>
      <c r="CR18" s="55"/>
      <c r="CS18" s="56"/>
      <c r="CT18" s="56"/>
      <c r="CU18" s="56"/>
      <c r="CV18" s="56"/>
      <c r="CW18" s="56"/>
      <c r="CX18" s="56"/>
      <c r="CY18" s="56"/>
      <c r="CZ18" s="56"/>
      <c r="DA18" s="57"/>
      <c r="DB18" s="55"/>
      <c r="DC18" s="56"/>
      <c r="DD18" s="56"/>
      <c r="DE18" s="56"/>
      <c r="DF18" s="56"/>
      <c r="DG18" s="56"/>
      <c r="DH18" s="56"/>
      <c r="DI18" s="56"/>
      <c r="DJ18" s="56"/>
      <c r="DK18" s="57"/>
      <c r="DL18" s="55"/>
      <c r="DM18" s="56"/>
      <c r="DN18" s="56"/>
      <c r="DO18" s="56"/>
      <c r="DP18" s="56"/>
      <c r="DQ18" s="56"/>
      <c r="DR18" s="56"/>
      <c r="DS18" s="56"/>
      <c r="DT18" s="56"/>
      <c r="DU18" s="57"/>
      <c r="DV18" s="55"/>
      <c r="DW18" s="56"/>
      <c r="DX18" s="56"/>
      <c r="DY18" s="56"/>
      <c r="DZ18" s="56"/>
      <c r="EA18" s="56"/>
      <c r="EB18" s="56"/>
      <c r="EC18" s="56"/>
      <c r="ED18" s="56"/>
      <c r="EE18" s="57"/>
      <c r="EF18" s="55"/>
      <c r="EG18" s="56"/>
      <c r="EH18" s="56"/>
      <c r="EI18" s="56"/>
      <c r="EJ18" s="56"/>
      <c r="EK18" s="56"/>
      <c r="EL18" s="56"/>
      <c r="EM18" s="56"/>
      <c r="EN18" s="56"/>
      <c r="EO18" s="57"/>
      <c r="EP18" s="55"/>
      <c r="EQ18" s="56"/>
      <c r="ER18" s="56"/>
      <c r="ES18" s="56"/>
      <c r="ET18" s="56"/>
      <c r="EU18" s="56"/>
      <c r="EV18" s="56"/>
      <c r="EW18" s="56"/>
      <c r="EX18" s="56"/>
      <c r="EY18" s="57"/>
      <c r="EZ18" s="55"/>
      <c r="FA18" s="56"/>
      <c r="FB18" s="56"/>
      <c r="FC18" s="56"/>
      <c r="FD18" s="56"/>
      <c r="FE18" s="56"/>
      <c r="FF18" s="56"/>
      <c r="FG18" s="56"/>
      <c r="FH18" s="56"/>
      <c r="FI18" s="63"/>
      <c r="FJ18" s="65"/>
    </row>
    <row r="19" spans="2:166" ht="15.75" customHeight="1" x14ac:dyDescent="0.25">
      <c r="B19" s="71"/>
      <c r="C19" s="85"/>
      <c r="D19" s="72"/>
      <c r="E19" s="72"/>
      <c r="F19" s="73"/>
      <c r="G19" s="95"/>
      <c r="H19" s="48" t="s">
        <v>10</v>
      </c>
      <c r="I19" s="49">
        <f>O19+N19</f>
        <v>0</v>
      </c>
      <c r="P19" s="68"/>
      <c r="Q19" s="68"/>
      <c r="R19" s="68"/>
      <c r="S19" s="68"/>
      <c r="T19" s="68"/>
      <c r="U19" s="68"/>
      <c r="V19" s="68"/>
      <c r="W19" s="69"/>
      <c r="X19" s="69"/>
      <c r="Y19" s="70"/>
      <c r="Z19" s="68"/>
      <c r="AA19" s="69"/>
      <c r="AB19" s="69"/>
      <c r="AC19" s="69"/>
      <c r="AD19" s="69"/>
      <c r="AE19" s="69"/>
      <c r="AF19" s="69"/>
      <c r="AG19" s="69"/>
      <c r="AH19" s="69"/>
      <c r="AI19" s="70"/>
      <c r="AJ19" s="68"/>
      <c r="AK19" s="69"/>
      <c r="AL19" s="69"/>
      <c r="AM19" s="69"/>
      <c r="AN19" s="69"/>
      <c r="AO19" s="69"/>
      <c r="AP19" s="69"/>
      <c r="AQ19" s="69"/>
      <c r="AR19" s="69"/>
      <c r="AS19" s="70"/>
      <c r="AT19" s="68"/>
      <c r="AU19" s="69"/>
      <c r="AV19" s="69"/>
      <c r="AW19" s="69"/>
      <c r="AX19" s="69"/>
      <c r="AY19" s="69"/>
      <c r="AZ19" s="69"/>
      <c r="BA19" s="69"/>
      <c r="BB19" s="69"/>
      <c r="BC19" s="70"/>
      <c r="BD19" s="68"/>
      <c r="BE19" s="69"/>
      <c r="BF19" s="69"/>
      <c r="BG19" s="69"/>
      <c r="BH19" s="69"/>
      <c r="BI19" s="69"/>
      <c r="BJ19" s="69"/>
      <c r="BK19" s="69"/>
      <c r="BL19" s="69"/>
      <c r="BM19" s="70"/>
      <c r="BN19" s="68"/>
      <c r="BO19" s="69"/>
      <c r="BP19" s="69"/>
      <c r="BQ19" s="69"/>
      <c r="BR19" s="69"/>
      <c r="BS19" s="69"/>
      <c r="BT19" s="69"/>
      <c r="BU19" s="69"/>
      <c r="BV19" s="69"/>
      <c r="BW19" s="70"/>
      <c r="BX19" s="68"/>
      <c r="BY19" s="69"/>
      <c r="BZ19" s="69"/>
      <c r="CA19" s="69"/>
      <c r="CB19" s="69"/>
      <c r="CC19" s="69"/>
      <c r="CD19" s="69"/>
      <c r="CE19" s="69"/>
      <c r="CF19" s="69"/>
      <c r="CG19" s="70"/>
      <c r="CH19" s="68"/>
      <c r="CI19" s="69"/>
      <c r="CJ19" s="69"/>
      <c r="CK19" s="69"/>
      <c r="CL19" s="69"/>
      <c r="CM19" s="69"/>
      <c r="CN19" s="69"/>
      <c r="CO19" s="69"/>
      <c r="CP19" s="69"/>
      <c r="CQ19" s="70"/>
      <c r="CR19" s="68"/>
      <c r="CS19" s="69"/>
      <c r="CT19" s="69"/>
      <c r="CU19" s="69"/>
      <c r="CV19" s="69"/>
      <c r="CW19" s="69"/>
      <c r="CX19" s="69"/>
      <c r="CY19" s="69"/>
      <c r="CZ19" s="69"/>
      <c r="DA19" s="70"/>
      <c r="DB19" s="68"/>
      <c r="DC19" s="69"/>
      <c r="DD19" s="69"/>
      <c r="DE19" s="69"/>
      <c r="DF19" s="69"/>
      <c r="DG19" s="69"/>
      <c r="DH19" s="69"/>
      <c r="DI19" s="69"/>
      <c r="DJ19" s="69"/>
      <c r="DK19" s="70"/>
      <c r="DL19" s="68"/>
      <c r="DM19" s="69"/>
      <c r="DN19" s="69"/>
      <c r="DO19" s="69"/>
      <c r="DP19" s="69"/>
      <c r="DQ19" s="69"/>
      <c r="DR19" s="69"/>
      <c r="DS19" s="69"/>
      <c r="DT19" s="69"/>
      <c r="DU19" s="70"/>
      <c r="DV19" s="68"/>
      <c r="DW19" s="69"/>
      <c r="DX19" s="69"/>
      <c r="DY19" s="69"/>
      <c r="DZ19" s="69"/>
      <c r="EA19" s="69"/>
      <c r="EB19" s="69"/>
      <c r="EC19" s="69"/>
      <c r="ED19" s="69"/>
      <c r="EE19" s="70"/>
      <c r="EF19" s="68"/>
      <c r="EG19" s="69"/>
      <c r="EH19" s="69"/>
      <c r="EI19" s="69"/>
      <c r="EJ19" s="69"/>
      <c r="EK19" s="69"/>
      <c r="EL19" s="69"/>
      <c r="EM19" s="69"/>
      <c r="EN19" s="69"/>
      <c r="EO19" s="70"/>
      <c r="EP19" s="68"/>
      <c r="EQ19" s="69"/>
      <c r="ER19" s="69"/>
      <c r="ES19" s="69"/>
      <c r="ET19" s="69"/>
      <c r="EU19" s="69"/>
      <c r="EV19" s="69"/>
      <c r="EW19" s="69"/>
      <c r="EX19" s="69"/>
      <c r="EY19" s="70"/>
      <c r="EZ19" s="68"/>
      <c r="FA19" s="69"/>
      <c r="FB19" s="69"/>
      <c r="FC19" s="69"/>
      <c r="FD19" s="69"/>
      <c r="FE19" s="69"/>
      <c r="FF19" s="69"/>
      <c r="FG19" s="69"/>
      <c r="FH19" s="69"/>
      <c r="FI19" s="83"/>
      <c r="FJ19" s="65"/>
    </row>
    <row r="20" spans="2:166" ht="15.75" customHeight="1" x14ac:dyDescent="0.25">
      <c r="B20" s="96"/>
      <c r="C20" s="84" t="s">
        <v>27</v>
      </c>
      <c r="D20" s="100"/>
      <c r="E20" s="100"/>
      <c r="F20" s="106"/>
      <c r="G20" s="94" t="str">
        <f t="shared" ref="G20" si="52">IF(J21&gt;J20,"!","")</f>
        <v/>
      </c>
      <c r="H20" s="53" t="s">
        <v>9</v>
      </c>
      <c r="I20" s="54">
        <f>COUNTIF(P20:FI20, "p")</f>
        <v>4</v>
      </c>
      <c r="J20" s="24">
        <f>IFERROR(MATCH("pa",P20:FI20,1),0)</f>
        <v>54</v>
      </c>
      <c r="P20" s="55"/>
      <c r="Q20" s="56"/>
      <c r="R20" s="56"/>
      <c r="S20" s="56"/>
      <c r="T20" s="56"/>
      <c r="U20" s="56"/>
      <c r="V20" s="56"/>
      <c r="W20" s="56"/>
      <c r="X20" s="56"/>
      <c r="Y20" s="57"/>
      <c r="Z20" s="55"/>
      <c r="AA20" s="56"/>
      <c r="AB20" s="56"/>
      <c r="AC20" s="56"/>
      <c r="AD20" s="56"/>
      <c r="AE20" s="56"/>
      <c r="AF20" s="56"/>
      <c r="AG20" s="56"/>
      <c r="AH20" s="56"/>
      <c r="AI20" s="57"/>
      <c r="AJ20" s="55"/>
      <c r="AK20" s="56"/>
      <c r="AL20" s="56"/>
      <c r="AM20" s="56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6"/>
      <c r="BA20" s="56"/>
      <c r="BB20" s="56"/>
      <c r="BC20" s="57"/>
      <c r="BD20" s="55"/>
      <c r="BE20" s="56"/>
      <c r="BF20" s="56"/>
      <c r="BG20" s="56"/>
      <c r="BH20" s="56"/>
      <c r="BI20" s="56"/>
      <c r="BJ20" s="56"/>
      <c r="BK20" s="56"/>
      <c r="BL20" s="56"/>
      <c r="BM20" s="57"/>
      <c r="BN20" s="55" t="s">
        <v>16</v>
      </c>
      <c r="BO20" s="56" t="s">
        <v>16</v>
      </c>
      <c r="BP20" s="56" t="s">
        <v>16</v>
      </c>
      <c r="BQ20" s="56" t="s">
        <v>16</v>
      </c>
      <c r="BR20" s="56"/>
      <c r="BS20" s="56"/>
      <c r="BT20" s="56"/>
      <c r="BU20" s="56"/>
      <c r="BV20" s="56"/>
      <c r="BW20" s="57"/>
      <c r="BX20" s="55"/>
      <c r="BY20" s="56"/>
      <c r="BZ20" s="56"/>
      <c r="CA20" s="56"/>
      <c r="CB20" s="56"/>
      <c r="CC20" s="56"/>
      <c r="CD20" s="56"/>
      <c r="CE20" s="56"/>
      <c r="CF20" s="56"/>
      <c r="CG20" s="57"/>
      <c r="CH20" s="55"/>
      <c r="CI20" s="56"/>
      <c r="CJ20" s="56"/>
      <c r="CK20" s="56"/>
      <c r="CL20" s="56"/>
      <c r="CM20" s="56"/>
      <c r="CN20" s="56"/>
      <c r="CO20" s="56"/>
      <c r="CP20" s="56"/>
      <c r="CQ20" s="57"/>
      <c r="CR20" s="55"/>
      <c r="CS20" s="56"/>
      <c r="CT20" s="56"/>
      <c r="CU20" s="56"/>
      <c r="CV20" s="56"/>
      <c r="CW20" s="56"/>
      <c r="CX20" s="56"/>
      <c r="CY20" s="56"/>
      <c r="CZ20" s="56"/>
      <c r="DA20" s="57"/>
      <c r="DB20" s="55"/>
      <c r="DC20" s="56"/>
      <c r="DD20" s="56"/>
      <c r="DE20" s="56"/>
      <c r="DF20" s="56"/>
      <c r="DG20" s="56"/>
      <c r="DH20" s="56"/>
      <c r="DI20" s="56"/>
      <c r="DJ20" s="56"/>
      <c r="DK20" s="57"/>
      <c r="DL20" s="55"/>
      <c r="DM20" s="56"/>
      <c r="DN20" s="56"/>
      <c r="DO20" s="56"/>
      <c r="DP20" s="56"/>
      <c r="DQ20" s="56"/>
      <c r="DR20" s="56"/>
      <c r="DS20" s="56"/>
      <c r="DT20" s="56"/>
      <c r="DU20" s="57"/>
      <c r="DV20" s="55"/>
      <c r="DW20" s="56"/>
      <c r="DX20" s="56"/>
      <c r="DY20" s="56"/>
      <c r="DZ20" s="56"/>
      <c r="EA20" s="56"/>
      <c r="EB20" s="56"/>
      <c r="EC20" s="56"/>
      <c r="ED20" s="56"/>
      <c r="EE20" s="57"/>
      <c r="EF20" s="55"/>
      <c r="EG20" s="56"/>
      <c r="EH20" s="56"/>
      <c r="EI20" s="56"/>
      <c r="EJ20" s="56"/>
      <c r="EK20" s="56"/>
      <c r="EL20" s="56"/>
      <c r="EM20" s="56"/>
      <c r="EN20" s="56"/>
      <c r="EO20" s="57"/>
      <c r="EP20" s="55"/>
      <c r="EQ20" s="56"/>
      <c r="ER20" s="56"/>
      <c r="ES20" s="56"/>
      <c r="ET20" s="56"/>
      <c r="EU20" s="56"/>
      <c r="EV20" s="56"/>
      <c r="EW20" s="56"/>
      <c r="EX20" s="56"/>
      <c r="EY20" s="57"/>
      <c r="EZ20" s="55"/>
      <c r="FA20" s="56"/>
      <c r="FB20" s="56"/>
      <c r="FC20" s="56"/>
      <c r="FD20" s="56"/>
      <c r="FE20" s="56"/>
      <c r="FF20" s="56"/>
      <c r="FG20" s="56"/>
      <c r="FH20" s="56"/>
      <c r="FI20" s="63"/>
      <c r="FJ20" s="65"/>
    </row>
    <row r="21" spans="2:166" ht="15.75" customHeight="1" x14ac:dyDescent="0.25">
      <c r="B21" s="97"/>
      <c r="C21" s="85"/>
      <c r="D21" s="101"/>
      <c r="E21" s="101"/>
      <c r="F21" s="107"/>
      <c r="G21" s="95"/>
      <c r="H21" s="48" t="s">
        <v>10</v>
      </c>
      <c r="I21" s="49">
        <f>O21+N21</f>
        <v>0</v>
      </c>
      <c r="J21" s="24">
        <f>IFERROR(MATCH("ra",P21:FI21,1),0)</f>
        <v>0</v>
      </c>
      <c r="N21" s="24">
        <f>COUNTIF($P21:$FI21,"r")</f>
        <v>0</v>
      </c>
      <c r="P21" s="50"/>
      <c r="Q21" s="51"/>
      <c r="R21" s="51"/>
      <c r="S21" s="51"/>
      <c r="T21" s="51"/>
      <c r="U21" s="51"/>
      <c r="V21" s="51"/>
      <c r="W21" s="51"/>
      <c r="X21" s="51"/>
      <c r="Y21" s="52"/>
      <c r="Z21" s="50"/>
      <c r="AA21" s="51"/>
      <c r="AB21" s="51"/>
      <c r="AC21" s="51"/>
      <c r="AD21" s="51"/>
      <c r="AE21" s="51"/>
      <c r="AF21" s="51"/>
      <c r="AG21" s="51"/>
      <c r="AH21" s="51"/>
      <c r="AI21" s="52"/>
      <c r="AJ21" s="50"/>
      <c r="AK21" s="51"/>
      <c r="AL21" s="51"/>
      <c r="AM21" s="51"/>
      <c r="AN21" s="51"/>
      <c r="AO21" s="51"/>
      <c r="AP21" s="51"/>
      <c r="AQ21" s="51"/>
      <c r="AR21" s="51"/>
      <c r="AS21" s="52"/>
      <c r="AT21" s="50"/>
      <c r="AU21" s="51"/>
      <c r="AV21" s="51"/>
      <c r="AW21" s="51"/>
      <c r="AX21" s="51"/>
      <c r="AY21" s="51"/>
      <c r="AZ21" s="51"/>
      <c r="BA21" s="51"/>
      <c r="BB21" s="51"/>
      <c r="BC21" s="52"/>
      <c r="BD21" s="50"/>
      <c r="BE21" s="51"/>
      <c r="BF21" s="51"/>
      <c r="BG21" s="51"/>
      <c r="BH21" s="51"/>
      <c r="BI21" s="51"/>
      <c r="BJ21" s="51"/>
      <c r="BK21" s="51"/>
      <c r="BL21" s="51"/>
      <c r="BM21" s="52"/>
      <c r="BN21" s="50"/>
      <c r="BO21" s="51"/>
      <c r="BP21" s="51"/>
      <c r="BQ21" s="51"/>
      <c r="BR21" s="51"/>
      <c r="BS21" s="51"/>
      <c r="BT21" s="51"/>
      <c r="BU21" s="51"/>
      <c r="BV21" s="51"/>
      <c r="BW21" s="52"/>
      <c r="BX21" s="50"/>
      <c r="BY21" s="51"/>
      <c r="BZ21" s="51"/>
      <c r="CA21" s="51"/>
      <c r="CB21" s="51"/>
      <c r="CC21" s="51"/>
      <c r="CD21" s="51"/>
      <c r="CE21" s="51"/>
      <c r="CF21" s="51"/>
      <c r="CG21" s="52"/>
      <c r="CH21" s="50"/>
      <c r="CI21" s="51"/>
      <c r="CJ21" s="51"/>
      <c r="CK21" s="51"/>
      <c r="CL21" s="51"/>
      <c r="CM21" s="51"/>
      <c r="CN21" s="51"/>
      <c r="CO21" s="51"/>
      <c r="CP21" s="51"/>
      <c r="CQ21" s="52"/>
      <c r="CR21" s="50"/>
      <c r="CS21" s="51"/>
      <c r="CT21" s="51"/>
      <c r="CU21" s="51"/>
      <c r="CV21" s="51"/>
      <c r="CW21" s="51"/>
      <c r="CX21" s="51"/>
      <c r="CY21" s="51"/>
      <c r="CZ21" s="51"/>
      <c r="DA21" s="52"/>
      <c r="DB21" s="50"/>
      <c r="DC21" s="51"/>
      <c r="DD21" s="51"/>
      <c r="DE21" s="51"/>
      <c r="DF21" s="51"/>
      <c r="DG21" s="51"/>
      <c r="DH21" s="51"/>
      <c r="DI21" s="51"/>
      <c r="DJ21" s="51"/>
      <c r="DK21" s="52"/>
      <c r="DL21" s="50"/>
      <c r="DM21" s="51"/>
      <c r="DN21" s="51"/>
      <c r="DO21" s="51"/>
      <c r="DP21" s="51"/>
      <c r="DQ21" s="51"/>
      <c r="DR21" s="51"/>
      <c r="DS21" s="51"/>
      <c r="DT21" s="51"/>
      <c r="DU21" s="52"/>
      <c r="DV21" s="50"/>
      <c r="DW21" s="51"/>
      <c r="DX21" s="51"/>
      <c r="DY21" s="51"/>
      <c r="DZ21" s="51"/>
      <c r="EA21" s="51"/>
      <c r="EB21" s="51"/>
      <c r="EC21" s="51"/>
      <c r="ED21" s="51"/>
      <c r="EE21" s="52"/>
      <c r="EF21" s="50"/>
      <c r="EG21" s="51"/>
      <c r="EH21" s="51"/>
      <c r="EI21" s="51"/>
      <c r="EJ21" s="51"/>
      <c r="EK21" s="51"/>
      <c r="EL21" s="51"/>
      <c r="EM21" s="51"/>
      <c r="EN21" s="51"/>
      <c r="EO21" s="52"/>
      <c r="EP21" s="50"/>
      <c r="EQ21" s="51"/>
      <c r="ER21" s="51"/>
      <c r="ES21" s="51"/>
      <c r="ET21" s="51"/>
      <c r="EU21" s="51"/>
      <c r="EV21" s="51"/>
      <c r="EW21" s="51"/>
      <c r="EX21" s="51"/>
      <c r="EY21" s="52"/>
      <c r="EZ21" s="50"/>
      <c r="FA21" s="51"/>
      <c r="FB21" s="51"/>
      <c r="FC21" s="51"/>
      <c r="FD21" s="51"/>
      <c r="FE21" s="51"/>
      <c r="FF21" s="51"/>
      <c r="FG21" s="51"/>
      <c r="FH21" s="51"/>
      <c r="FI21" s="62"/>
      <c r="FJ21" s="65"/>
    </row>
    <row r="22" spans="2:166" ht="15.75" customHeight="1" x14ac:dyDescent="0.25">
      <c r="B22" s="71"/>
      <c r="C22" s="84" t="s">
        <v>28</v>
      </c>
      <c r="D22" s="72"/>
      <c r="E22" s="72"/>
      <c r="F22" s="73"/>
      <c r="G22" s="94" t="str">
        <f>IF(J23&gt;J22,"!","")</f>
        <v/>
      </c>
      <c r="H22" s="53" t="s">
        <v>9</v>
      </c>
      <c r="I22" s="54">
        <f>COUNTIF(P22:FI22, "p")</f>
        <v>6</v>
      </c>
      <c r="P22" s="55"/>
      <c r="Q22" s="56"/>
      <c r="R22" s="56"/>
      <c r="S22" s="56"/>
      <c r="T22" s="56"/>
      <c r="U22" s="56"/>
      <c r="V22" s="56"/>
      <c r="W22" s="56"/>
      <c r="X22" s="56"/>
      <c r="Y22" s="57"/>
      <c r="Z22" s="55"/>
      <c r="AA22" s="56"/>
      <c r="AB22" s="56"/>
      <c r="AC22" s="56"/>
      <c r="AD22" s="56"/>
      <c r="AE22" s="56"/>
      <c r="AF22" s="56"/>
      <c r="AG22" s="56"/>
      <c r="AH22" s="56"/>
      <c r="AI22" s="57"/>
      <c r="AJ22" s="55"/>
      <c r="AK22" s="56"/>
      <c r="AL22" s="56"/>
      <c r="AM22" s="56"/>
      <c r="AN22" s="56"/>
      <c r="AO22" s="56"/>
      <c r="AP22" s="56"/>
      <c r="AQ22" s="56"/>
      <c r="AR22" s="56"/>
      <c r="AS22" s="57"/>
      <c r="AT22" s="55"/>
      <c r="AU22" s="56"/>
      <c r="AV22" s="56"/>
      <c r="AW22" s="56"/>
      <c r="AX22" s="56"/>
      <c r="AY22" s="56"/>
      <c r="AZ22" s="56"/>
      <c r="BA22" s="56"/>
      <c r="BB22" s="56"/>
      <c r="BC22" s="57"/>
      <c r="BD22" s="55"/>
      <c r="BE22" s="56"/>
      <c r="BF22" s="56"/>
      <c r="BG22" s="56"/>
      <c r="BH22" s="56"/>
      <c r="BI22" s="56"/>
      <c r="BJ22" s="56"/>
      <c r="BK22" s="56"/>
      <c r="BL22" s="56"/>
      <c r="BM22" s="57"/>
      <c r="BN22" s="55"/>
      <c r="BO22" s="56"/>
      <c r="BP22" s="56"/>
      <c r="BQ22" s="56"/>
      <c r="BR22" s="56"/>
      <c r="BS22" s="56"/>
      <c r="BT22" s="56"/>
      <c r="BU22" s="56"/>
      <c r="BV22" s="56"/>
      <c r="BW22" s="57"/>
      <c r="BX22" s="55" t="s">
        <v>16</v>
      </c>
      <c r="BY22" s="56" t="s">
        <v>16</v>
      </c>
      <c r="BZ22" s="56" t="s">
        <v>16</v>
      </c>
      <c r="CA22" s="56" t="s">
        <v>16</v>
      </c>
      <c r="CB22" s="56"/>
      <c r="CC22" s="56"/>
      <c r="CD22" s="56"/>
      <c r="CE22" s="56"/>
      <c r="CF22" s="56"/>
      <c r="CG22" s="57"/>
      <c r="CH22" s="55" t="s">
        <v>16</v>
      </c>
      <c r="CI22" s="56" t="s">
        <v>16</v>
      </c>
      <c r="CJ22" s="56"/>
      <c r="CK22" s="56"/>
      <c r="CL22" s="56"/>
      <c r="CM22" s="56"/>
      <c r="CN22" s="56"/>
      <c r="CO22" s="56"/>
      <c r="CP22" s="56"/>
      <c r="CQ22" s="57"/>
      <c r="CR22" s="55"/>
      <c r="CS22" s="56"/>
      <c r="CT22" s="56"/>
      <c r="CU22" s="56"/>
      <c r="CV22" s="56"/>
      <c r="CW22" s="56"/>
      <c r="CX22" s="56"/>
      <c r="CY22" s="56"/>
      <c r="CZ22" s="56"/>
      <c r="DA22" s="57"/>
      <c r="DB22" s="55"/>
      <c r="DC22" s="56"/>
      <c r="DD22" s="56"/>
      <c r="DE22" s="56"/>
      <c r="DF22" s="56"/>
      <c r="DG22" s="56"/>
      <c r="DH22" s="56"/>
      <c r="DI22" s="56"/>
      <c r="DJ22" s="56"/>
      <c r="DK22" s="57"/>
      <c r="DL22" s="55"/>
      <c r="DM22" s="56"/>
      <c r="DN22" s="56"/>
      <c r="DO22" s="56"/>
      <c r="DP22" s="56"/>
      <c r="DQ22" s="56"/>
      <c r="DR22" s="56"/>
      <c r="DS22" s="56"/>
      <c r="DT22" s="56"/>
      <c r="DU22" s="57"/>
      <c r="DV22" s="55"/>
      <c r="DW22" s="56"/>
      <c r="DX22" s="56"/>
      <c r="DY22" s="56"/>
      <c r="DZ22" s="56"/>
      <c r="EA22" s="56"/>
      <c r="EB22" s="56"/>
      <c r="EC22" s="56"/>
      <c r="ED22" s="56"/>
      <c r="EE22" s="57"/>
      <c r="EF22" s="55"/>
      <c r="EG22" s="56"/>
      <c r="EH22" s="56"/>
      <c r="EI22" s="56"/>
      <c r="EJ22" s="56"/>
      <c r="EK22" s="56"/>
      <c r="EL22" s="56"/>
      <c r="EM22" s="56"/>
      <c r="EN22" s="56"/>
      <c r="EO22" s="57"/>
      <c r="EP22" s="55"/>
      <c r="EQ22" s="56"/>
      <c r="ER22" s="56"/>
      <c r="ES22" s="56"/>
      <c r="ET22" s="56"/>
      <c r="EU22" s="56"/>
      <c r="EV22" s="56"/>
      <c r="EW22" s="56"/>
      <c r="EX22" s="56"/>
      <c r="EY22" s="57"/>
      <c r="EZ22" s="55"/>
      <c r="FA22" s="56"/>
      <c r="FB22" s="56"/>
      <c r="FC22" s="56"/>
      <c r="FD22" s="56"/>
      <c r="FE22" s="56"/>
      <c r="FF22" s="56"/>
      <c r="FG22" s="56"/>
      <c r="FH22" s="56"/>
      <c r="FI22" s="63"/>
      <c r="FJ22" s="65"/>
    </row>
    <row r="23" spans="2:166" ht="15.75" customHeight="1" x14ac:dyDescent="0.25">
      <c r="B23" s="71"/>
      <c r="C23" s="85"/>
      <c r="D23" s="72"/>
      <c r="E23" s="72"/>
      <c r="F23" s="73"/>
      <c r="G23" s="95"/>
      <c r="H23" s="48" t="s">
        <v>10</v>
      </c>
      <c r="I23" s="49">
        <f>O23+N23</f>
        <v>0</v>
      </c>
      <c r="P23" s="68"/>
      <c r="Q23" s="69"/>
      <c r="R23" s="69"/>
      <c r="S23" s="69"/>
      <c r="T23" s="69"/>
      <c r="U23" s="69"/>
      <c r="V23" s="69"/>
      <c r="W23" s="69"/>
      <c r="X23" s="69"/>
      <c r="Y23" s="70"/>
      <c r="Z23" s="68"/>
      <c r="AA23" s="69"/>
      <c r="AB23" s="69"/>
      <c r="AC23" s="69"/>
      <c r="AD23" s="69"/>
      <c r="AE23" s="69"/>
      <c r="AF23" s="69"/>
      <c r="AG23" s="69"/>
      <c r="AH23" s="69"/>
      <c r="AI23" s="70"/>
      <c r="AJ23" s="68"/>
      <c r="AK23" s="68"/>
      <c r="AL23" s="68"/>
      <c r="AM23" s="68"/>
      <c r="AN23" s="68"/>
      <c r="AO23" s="68"/>
      <c r="AP23" s="68"/>
      <c r="AQ23" s="68"/>
      <c r="AR23" s="69"/>
      <c r="AS23" s="70"/>
      <c r="AT23" s="68"/>
      <c r="AU23" s="69"/>
      <c r="AV23" s="69"/>
      <c r="AW23" s="69"/>
      <c r="AX23" s="69"/>
      <c r="AY23" s="69"/>
      <c r="AZ23" s="69"/>
      <c r="BA23" s="69"/>
      <c r="BB23" s="69"/>
      <c r="BC23" s="70"/>
      <c r="BD23" s="68"/>
      <c r="BE23" s="69"/>
      <c r="BF23" s="69"/>
      <c r="BG23" s="69"/>
      <c r="BH23" s="69"/>
      <c r="BI23" s="69"/>
      <c r="BJ23" s="69"/>
      <c r="BK23" s="69"/>
      <c r="BL23" s="69"/>
      <c r="BM23" s="70"/>
      <c r="BN23" s="68"/>
      <c r="BO23" s="69"/>
      <c r="BP23" s="69"/>
      <c r="BQ23" s="69"/>
      <c r="BR23" s="69"/>
      <c r="BS23" s="69"/>
      <c r="BT23" s="69"/>
      <c r="BU23" s="69"/>
      <c r="BV23" s="69"/>
      <c r="BW23" s="70"/>
      <c r="BX23" s="68"/>
      <c r="BY23" s="69"/>
      <c r="BZ23" s="69"/>
      <c r="CA23" s="69"/>
      <c r="CB23" s="69"/>
      <c r="CC23" s="69"/>
      <c r="CD23" s="69"/>
      <c r="CE23" s="69"/>
      <c r="CF23" s="69"/>
      <c r="CG23" s="70"/>
      <c r="CH23" s="68"/>
      <c r="CI23" s="69"/>
      <c r="CJ23" s="69"/>
      <c r="CK23" s="69"/>
      <c r="CL23" s="69"/>
      <c r="CM23" s="69"/>
      <c r="CN23" s="69"/>
      <c r="CO23" s="69"/>
      <c r="CP23" s="69"/>
      <c r="CQ23" s="70"/>
      <c r="CR23" s="68"/>
      <c r="CS23" s="69"/>
      <c r="CT23" s="69"/>
      <c r="CU23" s="69"/>
      <c r="CV23" s="69"/>
      <c r="CW23" s="69"/>
      <c r="CX23" s="69"/>
      <c r="CY23" s="69"/>
      <c r="CZ23" s="69"/>
      <c r="DA23" s="70"/>
      <c r="DB23" s="68"/>
      <c r="DC23" s="69"/>
      <c r="DD23" s="69"/>
      <c r="DE23" s="69"/>
      <c r="DF23" s="69"/>
      <c r="DG23" s="69"/>
      <c r="DH23" s="69"/>
      <c r="DI23" s="69"/>
      <c r="DJ23" s="69"/>
      <c r="DK23" s="70"/>
      <c r="DL23" s="68"/>
      <c r="DM23" s="69"/>
      <c r="DN23" s="69"/>
      <c r="DO23" s="69"/>
      <c r="DP23" s="69"/>
      <c r="DQ23" s="69"/>
      <c r="DR23" s="69"/>
      <c r="DS23" s="69"/>
      <c r="DT23" s="69"/>
      <c r="DU23" s="70"/>
      <c r="DV23" s="68"/>
      <c r="DW23" s="69"/>
      <c r="DX23" s="69"/>
      <c r="DY23" s="69"/>
      <c r="DZ23" s="69"/>
      <c r="EA23" s="69"/>
      <c r="EB23" s="69"/>
      <c r="EC23" s="69"/>
      <c r="ED23" s="69"/>
      <c r="EE23" s="70"/>
      <c r="EF23" s="68"/>
      <c r="EG23" s="69"/>
      <c r="EH23" s="69"/>
      <c r="EI23" s="69"/>
      <c r="EJ23" s="69"/>
      <c r="EK23" s="69"/>
      <c r="EL23" s="69"/>
      <c r="EM23" s="69"/>
      <c r="EN23" s="69"/>
      <c r="EO23" s="70"/>
      <c r="EP23" s="68"/>
      <c r="EQ23" s="69"/>
      <c r="ER23" s="69"/>
      <c r="ES23" s="69"/>
      <c r="ET23" s="69"/>
      <c r="EU23" s="69"/>
      <c r="EV23" s="69"/>
      <c r="EW23" s="69"/>
      <c r="EX23" s="69"/>
      <c r="EY23" s="70"/>
      <c r="EZ23" s="68"/>
      <c r="FA23" s="69"/>
      <c r="FB23" s="69"/>
      <c r="FC23" s="69"/>
      <c r="FD23" s="69"/>
      <c r="FE23" s="69"/>
      <c r="FF23" s="69"/>
      <c r="FG23" s="69"/>
      <c r="FH23" s="69"/>
      <c r="FI23" s="83"/>
      <c r="FJ23" s="65"/>
    </row>
    <row r="24" spans="2:166" ht="15.75" customHeight="1" x14ac:dyDescent="0.25">
      <c r="B24" s="96"/>
      <c r="C24" s="84" t="s">
        <v>29</v>
      </c>
      <c r="D24" s="100"/>
      <c r="E24" s="100"/>
      <c r="F24" s="106"/>
      <c r="G24" s="94" t="str">
        <f t="shared" ref="G24" si="53">IF(J25&gt;J24,"!","")</f>
        <v/>
      </c>
      <c r="H24" s="53" t="s">
        <v>9</v>
      </c>
      <c r="I24" s="54">
        <f>COUNTIF(P24:FI24, "p")</f>
        <v>2</v>
      </c>
      <c r="J24" s="24">
        <f>IFERROR(MATCH("pa",P24:FI24,1),0)</f>
        <v>74</v>
      </c>
      <c r="P24" s="55"/>
      <c r="Q24" s="56"/>
      <c r="R24" s="56"/>
      <c r="S24" s="56"/>
      <c r="T24" s="56"/>
      <c r="U24" s="56"/>
      <c r="V24" s="56"/>
      <c r="W24" s="56"/>
      <c r="X24" s="56"/>
      <c r="Y24" s="57"/>
      <c r="Z24" s="55"/>
      <c r="AA24" s="56"/>
      <c r="AB24" s="56"/>
      <c r="AC24" s="56"/>
      <c r="AD24" s="56"/>
      <c r="AE24" s="56"/>
      <c r="AF24" s="56"/>
      <c r="AG24" s="56"/>
      <c r="AH24" s="56"/>
      <c r="AI24" s="57"/>
      <c r="AJ24" s="55"/>
      <c r="AK24" s="55"/>
      <c r="AL24" s="55"/>
      <c r="AM24" s="55"/>
      <c r="AN24" s="55"/>
      <c r="AO24" s="55"/>
      <c r="AP24" s="55"/>
      <c r="AQ24" s="55"/>
      <c r="AR24" s="56"/>
      <c r="AS24" s="57"/>
      <c r="AT24" s="55"/>
      <c r="AU24" s="56"/>
      <c r="AV24" s="56"/>
      <c r="AW24" s="56"/>
      <c r="AX24" s="56"/>
      <c r="AY24" s="56"/>
      <c r="AZ24" s="56"/>
      <c r="BA24" s="56"/>
      <c r="BB24" s="56"/>
      <c r="BC24" s="57"/>
      <c r="BD24" s="55"/>
      <c r="BE24" s="56"/>
      <c r="BF24" s="56"/>
      <c r="BG24" s="56"/>
      <c r="BH24" s="56"/>
      <c r="BI24" s="56"/>
      <c r="BJ24" s="56"/>
      <c r="BK24" s="56"/>
      <c r="BL24" s="56"/>
      <c r="BM24" s="57"/>
      <c r="BN24" s="55"/>
      <c r="BO24" s="56"/>
      <c r="BP24" s="56"/>
      <c r="BQ24" s="56"/>
      <c r="BR24" s="56"/>
      <c r="BS24" s="56"/>
      <c r="BT24" s="56"/>
      <c r="BU24" s="56"/>
      <c r="BV24" s="56"/>
      <c r="BW24" s="57"/>
      <c r="BX24" s="55"/>
      <c r="BY24" s="56"/>
      <c r="BZ24" s="56"/>
      <c r="CA24" s="56"/>
      <c r="CB24" s="56"/>
      <c r="CC24" s="56"/>
      <c r="CD24" s="56"/>
      <c r="CE24" s="56"/>
      <c r="CF24" s="56"/>
      <c r="CG24" s="57"/>
      <c r="CH24" s="55"/>
      <c r="CI24" s="56"/>
      <c r="CJ24" s="56" t="s">
        <v>16</v>
      </c>
      <c r="CK24" s="56" t="s">
        <v>16</v>
      </c>
      <c r="CL24" s="56"/>
      <c r="CM24" s="56"/>
      <c r="CN24" s="56"/>
      <c r="CO24" s="56"/>
      <c r="CP24" s="56"/>
      <c r="CQ24" s="57"/>
      <c r="CR24" s="55"/>
      <c r="CS24" s="56"/>
      <c r="CT24" s="56"/>
      <c r="CU24" s="56"/>
      <c r="CV24" s="56"/>
      <c r="CW24" s="56"/>
      <c r="CX24" s="56"/>
      <c r="CY24" s="56"/>
      <c r="CZ24" s="56"/>
      <c r="DA24" s="57"/>
      <c r="DB24" s="55"/>
      <c r="DC24" s="56"/>
      <c r="DD24" s="56"/>
      <c r="DE24" s="56"/>
      <c r="DF24" s="56"/>
      <c r="DG24" s="56"/>
      <c r="DH24" s="56"/>
      <c r="DI24" s="56"/>
      <c r="DJ24" s="56"/>
      <c r="DK24" s="57"/>
      <c r="DL24" s="55"/>
      <c r="DM24" s="56"/>
      <c r="DN24" s="56"/>
      <c r="DO24" s="56"/>
      <c r="DP24" s="56"/>
      <c r="DQ24" s="56"/>
      <c r="DR24" s="56"/>
      <c r="DS24" s="56"/>
      <c r="DT24" s="56"/>
      <c r="DU24" s="57"/>
      <c r="DV24" s="55"/>
      <c r="DW24" s="56"/>
      <c r="DX24" s="56"/>
      <c r="DY24" s="56"/>
      <c r="DZ24" s="56"/>
      <c r="EA24" s="56"/>
      <c r="EB24" s="56"/>
      <c r="EC24" s="56"/>
      <c r="ED24" s="56"/>
      <c r="EE24" s="57"/>
      <c r="EF24" s="55"/>
      <c r="EG24" s="56"/>
      <c r="EH24" s="56"/>
      <c r="EI24" s="56"/>
      <c r="EJ24" s="56"/>
      <c r="EK24" s="56"/>
      <c r="EL24" s="56"/>
      <c r="EM24" s="56"/>
      <c r="EN24" s="56"/>
      <c r="EO24" s="57"/>
      <c r="EP24" s="55"/>
      <c r="EQ24" s="56"/>
      <c r="ER24" s="56"/>
      <c r="ES24" s="56"/>
      <c r="ET24" s="56"/>
      <c r="EU24" s="56"/>
      <c r="EV24" s="56"/>
      <c r="EW24" s="56"/>
      <c r="EX24" s="56"/>
      <c r="EY24" s="57"/>
      <c r="EZ24" s="55"/>
      <c r="FA24" s="56"/>
      <c r="FB24" s="56"/>
      <c r="FC24" s="56"/>
      <c r="FD24" s="56"/>
      <c r="FE24" s="56"/>
      <c r="FF24" s="56"/>
      <c r="FG24" s="56"/>
      <c r="FH24" s="56"/>
      <c r="FI24" s="63"/>
      <c r="FJ24" s="65"/>
    </row>
    <row r="25" spans="2:166" ht="15.75" customHeight="1" x14ac:dyDescent="0.25">
      <c r="B25" s="97"/>
      <c r="C25" s="85"/>
      <c r="D25" s="101"/>
      <c r="E25" s="101"/>
      <c r="F25" s="107"/>
      <c r="G25" s="95"/>
      <c r="H25" s="48" t="s">
        <v>10</v>
      </c>
      <c r="I25" s="49">
        <f>O25+N25</f>
        <v>0</v>
      </c>
      <c r="J25" s="24">
        <f>IFERROR(MATCH("ra",P25:FI25,1),0)</f>
        <v>0</v>
      </c>
      <c r="N25" s="24">
        <f>COUNTIF($P25:$FI25,"r")</f>
        <v>0</v>
      </c>
      <c r="P25" s="50"/>
      <c r="Q25" s="51"/>
      <c r="R25" s="51"/>
      <c r="S25" s="51"/>
      <c r="T25" s="51"/>
      <c r="U25" s="51"/>
      <c r="V25" s="51"/>
      <c r="W25" s="51"/>
      <c r="X25" s="51"/>
      <c r="Y25" s="52"/>
      <c r="Z25" s="50"/>
      <c r="AA25" s="51"/>
      <c r="AB25" s="51"/>
      <c r="AC25" s="51"/>
      <c r="AD25" s="51"/>
      <c r="AE25" s="51"/>
      <c r="AF25" s="51"/>
      <c r="AG25" s="51"/>
      <c r="AH25" s="51"/>
      <c r="AI25" s="52"/>
      <c r="AJ25" s="50"/>
      <c r="AK25" s="51"/>
      <c r="AL25" s="51"/>
      <c r="AM25" s="51"/>
      <c r="AN25" s="51"/>
      <c r="AO25" s="51"/>
      <c r="AP25" s="51"/>
      <c r="AQ25" s="51"/>
      <c r="AR25" s="51"/>
      <c r="AS25" s="52"/>
      <c r="AT25" s="50"/>
      <c r="AU25" s="51"/>
      <c r="AV25" s="51"/>
      <c r="AW25" s="51"/>
      <c r="AX25" s="51"/>
      <c r="AY25" s="51"/>
      <c r="AZ25" s="51"/>
      <c r="BA25" s="51"/>
      <c r="BB25" s="51"/>
      <c r="BC25" s="52"/>
      <c r="BD25" s="50"/>
      <c r="BE25" s="51"/>
      <c r="BF25" s="51"/>
      <c r="BG25" s="51"/>
      <c r="BH25" s="51"/>
      <c r="BI25" s="51"/>
      <c r="BJ25" s="51"/>
      <c r="BK25" s="51"/>
      <c r="BL25" s="51"/>
      <c r="BM25" s="52"/>
      <c r="BN25" s="50"/>
      <c r="BO25" s="51"/>
      <c r="BP25" s="51"/>
      <c r="BQ25" s="51"/>
      <c r="BR25" s="51"/>
      <c r="BS25" s="51"/>
      <c r="BT25" s="51"/>
      <c r="BU25" s="51"/>
      <c r="BV25" s="51"/>
      <c r="BW25" s="52"/>
      <c r="BX25" s="50"/>
      <c r="BY25" s="51"/>
      <c r="BZ25" s="51"/>
      <c r="CA25" s="51"/>
      <c r="CB25" s="51"/>
      <c r="CC25" s="51"/>
      <c r="CD25" s="51"/>
      <c r="CE25" s="51"/>
      <c r="CF25" s="51"/>
      <c r="CG25" s="52"/>
      <c r="CH25" s="50"/>
      <c r="CI25" s="51"/>
      <c r="CJ25" s="51"/>
      <c r="CK25" s="51"/>
      <c r="CL25" s="51"/>
      <c r="CM25" s="51"/>
      <c r="CN25" s="51"/>
      <c r="CO25" s="51"/>
      <c r="CP25" s="51"/>
      <c r="CQ25" s="52"/>
      <c r="CR25" s="50"/>
      <c r="CS25" s="51"/>
      <c r="CT25" s="51"/>
      <c r="CU25" s="51"/>
      <c r="CV25" s="51"/>
      <c r="CW25" s="51"/>
      <c r="CX25" s="51"/>
      <c r="CY25" s="51"/>
      <c r="CZ25" s="51"/>
      <c r="DA25" s="52"/>
      <c r="DB25" s="50"/>
      <c r="DC25" s="51"/>
      <c r="DD25" s="51"/>
      <c r="DE25" s="51"/>
      <c r="DF25" s="51"/>
      <c r="DG25" s="51"/>
      <c r="DH25" s="51"/>
      <c r="DI25" s="51"/>
      <c r="DJ25" s="51"/>
      <c r="DK25" s="52"/>
      <c r="DL25" s="50"/>
      <c r="DM25" s="51"/>
      <c r="DN25" s="51"/>
      <c r="DO25" s="51"/>
      <c r="DP25" s="51"/>
      <c r="DQ25" s="51"/>
      <c r="DR25" s="51"/>
      <c r="DS25" s="51"/>
      <c r="DT25" s="51"/>
      <c r="DU25" s="52"/>
      <c r="DV25" s="50"/>
      <c r="DW25" s="51"/>
      <c r="DX25" s="51"/>
      <c r="DY25" s="51"/>
      <c r="DZ25" s="51"/>
      <c r="EA25" s="51"/>
      <c r="EB25" s="51"/>
      <c r="EC25" s="51"/>
      <c r="ED25" s="51"/>
      <c r="EE25" s="52"/>
      <c r="EF25" s="50"/>
      <c r="EG25" s="51"/>
      <c r="EH25" s="51"/>
      <c r="EI25" s="51"/>
      <c r="EJ25" s="51"/>
      <c r="EK25" s="51"/>
      <c r="EL25" s="51"/>
      <c r="EM25" s="51"/>
      <c r="EN25" s="51"/>
      <c r="EO25" s="52"/>
      <c r="EP25" s="50"/>
      <c r="EQ25" s="51"/>
      <c r="ER25" s="51"/>
      <c r="ES25" s="51"/>
      <c r="ET25" s="51"/>
      <c r="EU25" s="51"/>
      <c r="EV25" s="51"/>
      <c r="EW25" s="51"/>
      <c r="EX25" s="51"/>
      <c r="EY25" s="52"/>
      <c r="EZ25" s="50"/>
      <c r="FA25" s="51"/>
      <c r="FB25" s="51"/>
      <c r="FC25" s="51"/>
      <c r="FD25" s="51"/>
      <c r="FE25" s="51"/>
      <c r="FF25" s="51"/>
      <c r="FG25" s="51"/>
      <c r="FH25" s="51"/>
      <c r="FI25" s="62"/>
      <c r="FJ25" s="65"/>
    </row>
    <row r="26" spans="2:166" ht="15.75" customHeight="1" x14ac:dyDescent="0.25">
      <c r="B26" s="96"/>
      <c r="C26" s="84" t="s">
        <v>30</v>
      </c>
      <c r="D26" s="100"/>
      <c r="E26" s="100"/>
      <c r="F26" s="106"/>
      <c r="G26" s="94" t="str">
        <f t="shared" ref="G26" si="54">IF(J27&gt;J26,"!","")</f>
        <v/>
      </c>
      <c r="H26" s="53" t="s">
        <v>9</v>
      </c>
      <c r="I26" s="54">
        <f>COUNTIF(P26:FI26, "p")</f>
        <v>16</v>
      </c>
      <c r="J26" s="24">
        <f>IFERROR(MATCH("pa",P26:FI26,1),0)</f>
        <v>114</v>
      </c>
      <c r="P26" s="55"/>
      <c r="Q26" s="56"/>
      <c r="R26" s="56"/>
      <c r="S26" s="56"/>
      <c r="T26" s="56"/>
      <c r="U26" s="56"/>
      <c r="V26" s="56"/>
      <c r="W26" s="56"/>
      <c r="X26" s="56"/>
      <c r="Y26" s="57"/>
      <c r="Z26" s="55"/>
      <c r="AA26" s="56"/>
      <c r="AB26" s="56"/>
      <c r="AC26" s="56"/>
      <c r="AD26" s="56"/>
      <c r="AE26" s="56"/>
      <c r="AF26" s="56"/>
      <c r="AG26" s="56"/>
      <c r="AH26" s="56"/>
      <c r="AI26" s="57"/>
      <c r="AJ26" s="55"/>
      <c r="AK26" s="56"/>
      <c r="AL26" s="56"/>
      <c r="AM26" s="56"/>
      <c r="AN26" s="56"/>
      <c r="AO26" s="56"/>
      <c r="AP26" s="56"/>
      <c r="AQ26" s="56"/>
      <c r="AR26" s="56"/>
      <c r="AS26" s="57"/>
      <c r="AT26" s="55"/>
      <c r="AU26" s="55"/>
      <c r="AV26" s="55"/>
      <c r="AW26" s="55"/>
      <c r="AX26" s="55"/>
      <c r="AY26" s="55"/>
      <c r="AZ26" s="55"/>
      <c r="BA26" s="55"/>
      <c r="BB26" s="56"/>
      <c r="BC26" s="57"/>
      <c r="BD26" s="55"/>
      <c r="BE26" s="56"/>
      <c r="BF26" s="56"/>
      <c r="BG26" s="56"/>
      <c r="BH26" s="56"/>
      <c r="BI26" s="56"/>
      <c r="BJ26" s="56"/>
      <c r="BK26" s="56"/>
      <c r="BL26" s="56"/>
      <c r="BM26" s="57"/>
      <c r="BN26" s="55"/>
      <c r="BO26" s="56"/>
      <c r="BP26" s="56"/>
      <c r="BQ26" s="56"/>
      <c r="BR26" s="56"/>
      <c r="BS26" s="56"/>
      <c r="BT26" s="56"/>
      <c r="BU26" s="56"/>
      <c r="BV26" s="56"/>
      <c r="BW26" s="57"/>
      <c r="BX26" s="55"/>
      <c r="BY26" s="56"/>
      <c r="BZ26" s="56"/>
      <c r="CA26" s="56"/>
      <c r="CB26" s="56"/>
      <c r="CC26" s="56"/>
      <c r="CD26" s="56"/>
      <c r="CE26" s="56"/>
      <c r="CF26" s="56"/>
      <c r="CG26" s="57"/>
      <c r="CH26" s="55"/>
      <c r="CI26" s="56"/>
      <c r="CJ26" s="56"/>
      <c r="CK26" s="56"/>
      <c r="CL26" s="56"/>
      <c r="CM26" s="56"/>
      <c r="CN26" s="56"/>
      <c r="CO26" s="56"/>
      <c r="CP26" s="56"/>
      <c r="CQ26" s="57"/>
      <c r="CR26" s="55" t="s">
        <v>16</v>
      </c>
      <c r="CS26" s="56" t="s">
        <v>16</v>
      </c>
      <c r="CT26" s="56" t="s">
        <v>16</v>
      </c>
      <c r="CU26" s="56" t="s">
        <v>16</v>
      </c>
      <c r="CV26" s="56"/>
      <c r="CW26" s="56"/>
      <c r="CX26" s="56"/>
      <c r="CY26" s="56"/>
      <c r="CZ26" s="56"/>
      <c r="DA26" s="57"/>
      <c r="DB26" s="55" t="s">
        <v>16</v>
      </c>
      <c r="DC26" s="56" t="s">
        <v>16</v>
      </c>
      <c r="DD26" s="56" t="s">
        <v>16</v>
      </c>
      <c r="DE26" s="56" t="s">
        <v>16</v>
      </c>
      <c r="DF26" s="56"/>
      <c r="DG26" s="56"/>
      <c r="DH26" s="56"/>
      <c r="DI26" s="56"/>
      <c r="DJ26" s="56"/>
      <c r="DK26" s="57"/>
      <c r="DL26" s="55" t="s">
        <v>16</v>
      </c>
      <c r="DM26" s="56" t="s">
        <v>16</v>
      </c>
      <c r="DN26" s="56" t="s">
        <v>16</v>
      </c>
      <c r="DO26" s="56" t="s">
        <v>16</v>
      </c>
      <c r="DP26" s="56"/>
      <c r="DQ26" s="56"/>
      <c r="DR26" s="56"/>
      <c r="DS26" s="56"/>
      <c r="DT26" s="56"/>
      <c r="DU26" s="57"/>
      <c r="DV26" s="55" t="s">
        <v>16</v>
      </c>
      <c r="DW26" s="56" t="s">
        <v>16</v>
      </c>
      <c r="DX26" s="56" t="s">
        <v>16</v>
      </c>
      <c r="DY26" s="56" t="s">
        <v>16</v>
      </c>
      <c r="DZ26" s="56"/>
      <c r="EA26" s="56"/>
      <c r="EB26" s="56"/>
      <c r="EC26" s="56"/>
      <c r="ED26" s="56"/>
      <c r="EE26" s="57"/>
      <c r="EF26" s="55"/>
      <c r="EG26" s="56"/>
      <c r="EH26" s="56"/>
      <c r="EI26" s="56"/>
      <c r="EJ26" s="56"/>
      <c r="EK26" s="56"/>
      <c r="EL26" s="56"/>
      <c r="EM26" s="56"/>
      <c r="EN26" s="56"/>
      <c r="EO26" s="57"/>
      <c r="EP26" s="55"/>
      <c r="EQ26" s="56"/>
      <c r="ER26" s="56"/>
      <c r="ES26" s="56"/>
      <c r="ET26" s="56"/>
      <c r="EU26" s="56"/>
      <c r="EV26" s="56"/>
      <c r="EW26" s="56"/>
      <c r="EX26" s="56"/>
      <c r="EY26" s="57"/>
      <c r="EZ26" s="55"/>
      <c r="FA26" s="56"/>
      <c r="FB26" s="56"/>
      <c r="FC26" s="56"/>
      <c r="FD26" s="56"/>
      <c r="FE26" s="56"/>
      <c r="FF26" s="56"/>
      <c r="FG26" s="56"/>
      <c r="FH26" s="56"/>
      <c r="FI26" s="63"/>
      <c r="FJ26" s="65"/>
    </row>
    <row r="27" spans="2:166" ht="15.75" customHeight="1" x14ac:dyDescent="0.25">
      <c r="B27" s="97"/>
      <c r="C27" s="85"/>
      <c r="D27" s="101"/>
      <c r="E27" s="101"/>
      <c r="F27" s="107"/>
      <c r="G27" s="95"/>
      <c r="H27" s="48" t="s">
        <v>10</v>
      </c>
      <c r="I27" s="49">
        <f>O27+N27</f>
        <v>0</v>
      </c>
      <c r="J27" s="24">
        <f>IFERROR(MATCH("ra",P27:FI27,1),0)</f>
        <v>0</v>
      </c>
      <c r="N27" s="24">
        <f>COUNTIF($P27:$FI27,"r")</f>
        <v>0</v>
      </c>
      <c r="P27" s="50"/>
      <c r="Q27" s="51"/>
      <c r="R27" s="51"/>
      <c r="S27" s="51"/>
      <c r="T27" s="51"/>
      <c r="U27" s="51"/>
      <c r="V27" s="51"/>
      <c r="W27" s="51"/>
      <c r="X27" s="51"/>
      <c r="Y27" s="52"/>
      <c r="Z27" s="50"/>
      <c r="AA27" s="51"/>
      <c r="AB27" s="51"/>
      <c r="AC27" s="51"/>
      <c r="AD27" s="51"/>
      <c r="AE27" s="51"/>
      <c r="AF27" s="51"/>
      <c r="AG27" s="51"/>
      <c r="AH27" s="51"/>
      <c r="AI27" s="52"/>
      <c r="AJ27" s="50"/>
      <c r="AK27" s="51"/>
      <c r="AL27" s="51"/>
      <c r="AM27" s="51"/>
      <c r="AN27" s="51"/>
      <c r="AO27" s="51"/>
      <c r="AP27" s="51"/>
      <c r="AQ27" s="51"/>
      <c r="AR27" s="51"/>
      <c r="AS27" s="52"/>
      <c r="AT27" s="50"/>
      <c r="AU27" s="51"/>
      <c r="AV27" s="51"/>
      <c r="AW27" s="51"/>
      <c r="AX27" s="51"/>
      <c r="AY27" s="51"/>
      <c r="AZ27" s="51"/>
      <c r="BA27" s="51"/>
      <c r="BB27" s="51"/>
      <c r="BC27" s="52"/>
      <c r="BD27" s="50"/>
      <c r="BE27" s="51"/>
      <c r="BF27" s="51"/>
      <c r="BG27" s="51"/>
      <c r="BH27" s="51"/>
      <c r="BI27" s="51"/>
      <c r="BJ27" s="51"/>
      <c r="BK27" s="51"/>
      <c r="BL27" s="51"/>
      <c r="BM27" s="52"/>
      <c r="BN27" s="50"/>
      <c r="BO27" s="51"/>
      <c r="BP27" s="51"/>
      <c r="BQ27" s="51"/>
      <c r="BR27" s="51"/>
      <c r="BS27" s="51"/>
      <c r="BT27" s="51"/>
      <c r="BU27" s="51"/>
      <c r="BV27" s="51"/>
      <c r="BW27" s="52"/>
      <c r="BX27" s="50"/>
      <c r="BY27" s="51"/>
      <c r="BZ27" s="51"/>
      <c r="CA27" s="51"/>
      <c r="CB27" s="51"/>
      <c r="CC27" s="51"/>
      <c r="CD27" s="51"/>
      <c r="CE27" s="51"/>
      <c r="CF27" s="51"/>
      <c r="CG27" s="52"/>
      <c r="CH27" s="50"/>
      <c r="CI27" s="51"/>
      <c r="CJ27" s="51"/>
      <c r="CK27" s="51"/>
      <c r="CL27" s="51"/>
      <c r="CM27" s="51"/>
      <c r="CN27" s="51"/>
      <c r="CO27" s="51"/>
      <c r="CP27" s="51"/>
      <c r="CQ27" s="52"/>
      <c r="CR27" s="50"/>
      <c r="CS27" s="51"/>
      <c r="CT27" s="51"/>
      <c r="CU27" s="51"/>
      <c r="CV27" s="51"/>
      <c r="CW27" s="51"/>
      <c r="CX27" s="51"/>
      <c r="CY27" s="51"/>
      <c r="CZ27" s="51"/>
      <c r="DA27" s="52"/>
      <c r="DB27" s="50"/>
      <c r="DC27" s="51"/>
      <c r="DD27" s="51"/>
      <c r="DE27" s="51"/>
      <c r="DF27" s="51"/>
      <c r="DG27" s="51"/>
      <c r="DH27" s="51"/>
      <c r="DI27" s="51"/>
      <c r="DJ27" s="51"/>
      <c r="DK27" s="52"/>
      <c r="DL27" s="50"/>
      <c r="DM27" s="51"/>
      <c r="DN27" s="51"/>
      <c r="DO27" s="51"/>
      <c r="DP27" s="51"/>
      <c r="DQ27" s="51"/>
      <c r="DR27" s="51"/>
      <c r="DS27" s="51"/>
      <c r="DT27" s="51"/>
      <c r="DU27" s="52"/>
      <c r="DV27" s="50"/>
      <c r="DW27" s="51"/>
      <c r="DX27" s="51"/>
      <c r="DY27" s="51"/>
      <c r="DZ27" s="51"/>
      <c r="EA27" s="51"/>
      <c r="EB27" s="51"/>
      <c r="EC27" s="51"/>
      <c r="ED27" s="51"/>
      <c r="EE27" s="52"/>
      <c r="EF27" s="50"/>
      <c r="EG27" s="51"/>
      <c r="EH27" s="51"/>
      <c r="EI27" s="51"/>
      <c r="EJ27" s="51"/>
      <c r="EK27" s="51"/>
      <c r="EL27" s="51"/>
      <c r="EM27" s="51"/>
      <c r="EN27" s="51"/>
      <c r="EO27" s="52"/>
      <c r="EP27" s="50"/>
      <c r="EQ27" s="51"/>
      <c r="ER27" s="51"/>
      <c r="ES27" s="51"/>
      <c r="ET27" s="51"/>
      <c r="EU27" s="51"/>
      <c r="EV27" s="51"/>
      <c r="EW27" s="51"/>
      <c r="EX27" s="51"/>
      <c r="EY27" s="52"/>
      <c r="EZ27" s="50"/>
      <c r="FA27" s="51"/>
      <c r="FB27" s="51"/>
      <c r="FC27" s="51"/>
      <c r="FD27" s="51"/>
      <c r="FE27" s="51"/>
      <c r="FF27" s="51"/>
      <c r="FG27" s="51"/>
      <c r="FH27" s="51"/>
      <c r="FI27" s="62"/>
      <c r="FJ27" s="65"/>
    </row>
    <row r="28" spans="2:166" ht="15.75" customHeight="1" x14ac:dyDescent="0.25">
      <c r="B28" s="96"/>
      <c r="C28" s="84" t="s">
        <v>21</v>
      </c>
      <c r="D28" s="100"/>
      <c r="E28" s="100"/>
      <c r="F28" s="106"/>
      <c r="G28" s="94" t="str">
        <f t="shared" ref="G28" si="55">IF(J29&gt;J28,"!","")</f>
        <v/>
      </c>
      <c r="H28" s="53" t="s">
        <v>9</v>
      </c>
      <c r="I28" s="54">
        <f>COUNTIF(P28:FI28, "p")</f>
        <v>12</v>
      </c>
      <c r="J28" s="24">
        <f>IFERROR(MATCH("pa",P28:FI28,1),0)</f>
        <v>144</v>
      </c>
      <c r="P28" s="55"/>
      <c r="Q28" s="56"/>
      <c r="R28" s="56"/>
      <c r="S28" s="56"/>
      <c r="T28" s="56"/>
      <c r="U28" s="56"/>
      <c r="V28" s="56"/>
      <c r="W28" s="56"/>
      <c r="X28" s="56"/>
      <c r="Y28" s="57"/>
      <c r="Z28" s="55"/>
      <c r="AA28" s="56"/>
      <c r="AB28" s="56"/>
      <c r="AC28" s="56"/>
      <c r="AD28" s="56"/>
      <c r="AE28" s="56"/>
      <c r="AF28" s="56"/>
      <c r="AG28" s="56"/>
      <c r="AH28" s="56"/>
      <c r="AI28" s="57"/>
      <c r="AJ28" s="55"/>
      <c r="AK28" s="56"/>
      <c r="AL28" s="56"/>
      <c r="AM28" s="56"/>
      <c r="AN28" s="56"/>
      <c r="AO28" s="56"/>
      <c r="AP28" s="56"/>
      <c r="AQ28" s="56"/>
      <c r="AR28" s="56"/>
      <c r="AS28" s="57"/>
      <c r="AT28" s="55"/>
      <c r="AU28" s="56"/>
      <c r="AV28" s="56"/>
      <c r="AW28" s="56"/>
      <c r="AX28" s="56"/>
      <c r="AY28" s="56"/>
      <c r="AZ28" s="56"/>
      <c r="BA28" s="56"/>
      <c r="BB28" s="56"/>
      <c r="BC28" s="57"/>
      <c r="BD28" s="55"/>
      <c r="BE28" s="56"/>
      <c r="BF28" s="56"/>
      <c r="BG28" s="56"/>
      <c r="BH28" s="56"/>
      <c r="BI28" s="56"/>
      <c r="BJ28" s="56"/>
      <c r="BK28" s="56"/>
      <c r="BL28" s="56"/>
      <c r="BM28" s="57"/>
      <c r="BN28" s="55"/>
      <c r="BO28" s="56"/>
      <c r="BP28" s="56"/>
      <c r="BQ28" s="56"/>
      <c r="BR28" s="56"/>
      <c r="BS28" s="56"/>
      <c r="BT28" s="56"/>
      <c r="BU28" s="56"/>
      <c r="BV28" s="56"/>
      <c r="BW28" s="57"/>
      <c r="BX28" s="55"/>
      <c r="BY28" s="56"/>
      <c r="BZ28" s="56"/>
      <c r="CA28" s="56"/>
      <c r="CB28" s="56"/>
      <c r="CC28" s="56"/>
      <c r="CD28" s="56"/>
      <c r="CE28" s="56"/>
      <c r="CF28" s="56"/>
      <c r="CG28" s="57"/>
      <c r="CH28" s="55"/>
      <c r="CI28" s="56"/>
      <c r="CJ28" s="56"/>
      <c r="CK28" s="56"/>
      <c r="CL28" s="56"/>
      <c r="CM28" s="56"/>
      <c r="CN28" s="56"/>
      <c r="CO28" s="56"/>
      <c r="CP28" s="56"/>
      <c r="CQ28" s="57"/>
      <c r="CR28" s="55"/>
      <c r="CS28" s="56"/>
      <c r="CT28" s="56"/>
      <c r="CU28" s="56"/>
      <c r="CV28" s="56"/>
      <c r="CW28" s="56"/>
      <c r="CX28" s="56"/>
      <c r="CY28" s="56"/>
      <c r="CZ28" s="56"/>
      <c r="DA28" s="57"/>
      <c r="DB28" s="55"/>
      <c r="DC28" s="56"/>
      <c r="DD28" s="56"/>
      <c r="DE28" s="56"/>
      <c r="DF28" s="56"/>
      <c r="DG28" s="56"/>
      <c r="DH28" s="56"/>
      <c r="DI28" s="56"/>
      <c r="DJ28" s="56"/>
      <c r="DK28" s="57"/>
      <c r="DL28" s="55"/>
      <c r="DM28" s="55"/>
      <c r="DN28" s="55"/>
      <c r="DO28" s="55"/>
      <c r="DP28" s="55"/>
      <c r="DQ28" s="55"/>
      <c r="DR28" s="55"/>
      <c r="DS28" s="55"/>
      <c r="DT28" s="55"/>
      <c r="DU28" s="57"/>
      <c r="DV28" s="55"/>
      <c r="DW28" s="56"/>
      <c r="DX28" s="56"/>
      <c r="DY28" s="56"/>
      <c r="DZ28" s="56"/>
      <c r="EA28" s="56"/>
      <c r="EB28" s="56"/>
      <c r="EC28" s="56"/>
      <c r="ED28" s="56"/>
      <c r="EE28" s="57"/>
      <c r="EF28" s="55" t="s">
        <v>16</v>
      </c>
      <c r="EG28" s="56" t="s">
        <v>16</v>
      </c>
      <c r="EH28" s="56" t="s">
        <v>16</v>
      </c>
      <c r="EI28" s="56" t="s">
        <v>16</v>
      </c>
      <c r="EJ28" s="56"/>
      <c r="EK28" s="56"/>
      <c r="EL28" s="56"/>
      <c r="EM28" s="56"/>
      <c r="EN28" s="56"/>
      <c r="EO28" s="57"/>
      <c r="EP28" s="55" t="s">
        <v>16</v>
      </c>
      <c r="EQ28" s="56" t="s">
        <v>16</v>
      </c>
      <c r="ER28" s="56" t="s">
        <v>16</v>
      </c>
      <c r="ES28" s="56" t="s">
        <v>16</v>
      </c>
      <c r="ET28" s="56"/>
      <c r="EU28" s="56"/>
      <c r="EV28" s="56"/>
      <c r="EW28" s="56"/>
      <c r="EX28" s="56"/>
      <c r="EY28" s="57"/>
      <c r="EZ28" s="55" t="s">
        <v>16</v>
      </c>
      <c r="FA28" s="56" t="s">
        <v>16</v>
      </c>
      <c r="FB28" s="56" t="s">
        <v>16</v>
      </c>
      <c r="FC28" s="56" t="s">
        <v>16</v>
      </c>
      <c r="FD28" s="56"/>
      <c r="FE28" s="56"/>
      <c r="FF28" s="56"/>
      <c r="FG28" s="56"/>
      <c r="FH28" s="56"/>
      <c r="FI28" s="63"/>
      <c r="FJ28" s="65"/>
    </row>
    <row r="29" spans="2:166" ht="15.75" customHeight="1" thickBot="1" x14ac:dyDescent="0.3">
      <c r="B29" s="97"/>
      <c r="C29" s="85"/>
      <c r="D29" s="101"/>
      <c r="E29" s="101"/>
      <c r="F29" s="107"/>
      <c r="G29" s="95"/>
      <c r="H29" s="48" t="s">
        <v>10</v>
      </c>
      <c r="I29" s="49">
        <f>O29+N29</f>
        <v>0</v>
      </c>
      <c r="J29" s="24">
        <f>IFERROR(MATCH("ra",P29:FI29,1),0)</f>
        <v>0</v>
      </c>
      <c r="N29" s="24">
        <f>COUNTIF($P29:$FI29,"r")</f>
        <v>0</v>
      </c>
      <c r="P29" s="50"/>
      <c r="Q29" s="51"/>
      <c r="R29" s="51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1"/>
      <c r="AH29" s="51"/>
      <c r="AI29" s="52"/>
      <c r="AJ29" s="50"/>
      <c r="AK29" s="51"/>
      <c r="AL29" s="51"/>
      <c r="AM29" s="51"/>
      <c r="AN29" s="51"/>
      <c r="AO29" s="51"/>
      <c r="AP29" s="51"/>
      <c r="AQ29" s="51"/>
      <c r="AR29" s="51"/>
      <c r="AS29" s="52"/>
      <c r="AT29" s="50"/>
      <c r="AU29" s="51"/>
      <c r="AV29" s="51"/>
      <c r="AW29" s="51"/>
      <c r="AX29" s="51"/>
      <c r="AY29" s="51"/>
      <c r="AZ29" s="51"/>
      <c r="BA29" s="51"/>
      <c r="BB29" s="51"/>
      <c r="BC29" s="52"/>
      <c r="BD29" s="50"/>
      <c r="BE29" s="51"/>
      <c r="BF29" s="51"/>
      <c r="BG29" s="51"/>
      <c r="BH29" s="51"/>
      <c r="BI29" s="51"/>
      <c r="BJ29" s="51"/>
      <c r="BK29" s="51"/>
      <c r="BL29" s="51"/>
      <c r="BM29" s="52"/>
      <c r="BN29" s="50"/>
      <c r="BO29" s="51"/>
      <c r="BP29" s="51"/>
      <c r="BQ29" s="51"/>
      <c r="BR29" s="51"/>
      <c r="BS29" s="51"/>
      <c r="BT29" s="51"/>
      <c r="BU29" s="51"/>
      <c r="BV29" s="51"/>
      <c r="BW29" s="52"/>
      <c r="BX29" s="50"/>
      <c r="BY29" s="51"/>
      <c r="BZ29" s="51"/>
      <c r="CA29" s="51"/>
      <c r="CB29" s="51"/>
      <c r="CC29" s="51"/>
      <c r="CD29" s="51"/>
      <c r="CE29" s="51"/>
      <c r="CF29" s="51"/>
      <c r="CG29" s="52"/>
      <c r="CH29" s="50"/>
      <c r="CI29" s="51"/>
      <c r="CJ29" s="51"/>
      <c r="CK29" s="51"/>
      <c r="CL29" s="51"/>
      <c r="CM29" s="51"/>
      <c r="CN29" s="51"/>
      <c r="CO29" s="51"/>
      <c r="CP29" s="51"/>
      <c r="CQ29" s="52"/>
      <c r="CR29" s="50"/>
      <c r="CS29" s="51"/>
      <c r="CT29" s="51"/>
      <c r="CU29" s="51"/>
      <c r="CV29" s="51"/>
      <c r="CW29" s="51"/>
      <c r="CX29" s="51"/>
      <c r="CY29" s="51"/>
      <c r="CZ29" s="51"/>
      <c r="DA29" s="52"/>
      <c r="DB29" s="50"/>
      <c r="DC29" s="51"/>
      <c r="DD29" s="51"/>
      <c r="DE29" s="51"/>
      <c r="DF29" s="51"/>
      <c r="DG29" s="51"/>
      <c r="DH29" s="51"/>
      <c r="DI29" s="51"/>
      <c r="DJ29" s="51"/>
      <c r="DK29" s="52"/>
      <c r="DL29" s="50"/>
      <c r="DM29" s="51"/>
      <c r="DN29" s="51"/>
      <c r="DO29" s="51"/>
      <c r="DP29" s="51"/>
      <c r="DQ29" s="51"/>
      <c r="DR29" s="51"/>
      <c r="DS29" s="51"/>
      <c r="DT29" s="51"/>
      <c r="DU29" s="52"/>
      <c r="DV29" s="50"/>
      <c r="DW29" s="51"/>
      <c r="DX29" s="51"/>
      <c r="DY29" s="51"/>
      <c r="DZ29" s="51"/>
      <c r="EA29" s="51"/>
      <c r="EB29" s="51"/>
      <c r="EC29" s="51"/>
      <c r="ED29" s="51"/>
      <c r="EE29" s="52"/>
      <c r="EF29" s="50"/>
      <c r="EG29" s="51"/>
      <c r="EH29" s="51"/>
      <c r="EI29" s="51"/>
      <c r="EJ29" s="51"/>
      <c r="EK29" s="51"/>
      <c r="EL29" s="51"/>
      <c r="EM29" s="51"/>
      <c r="EN29" s="51"/>
      <c r="EO29" s="52"/>
      <c r="EP29" s="50"/>
      <c r="EQ29" s="51"/>
      <c r="ER29" s="51"/>
      <c r="ES29" s="51"/>
      <c r="ET29" s="51"/>
      <c r="EU29" s="51"/>
      <c r="EV29" s="51"/>
      <c r="EW29" s="51"/>
      <c r="EX29" s="51"/>
      <c r="EY29" s="52"/>
      <c r="EZ29" s="50"/>
      <c r="FA29" s="51"/>
      <c r="FB29" s="51"/>
      <c r="FC29" s="51"/>
      <c r="FD29" s="51"/>
      <c r="FE29" s="51"/>
      <c r="FF29" s="51"/>
      <c r="FG29" s="51"/>
      <c r="FH29" s="51"/>
      <c r="FI29" s="62"/>
      <c r="FJ29" s="65"/>
    </row>
    <row r="30" spans="2:166" ht="15.75" hidden="1" customHeight="1" x14ac:dyDescent="0.25">
      <c r="B30" s="96"/>
      <c r="C30" s="84"/>
      <c r="D30" s="100"/>
      <c r="E30" s="111"/>
      <c r="F30" s="106"/>
      <c r="G30" s="94" t="str">
        <f t="shared" ref="G30" si="56">IF(J31&gt;J30,"!","")</f>
        <v/>
      </c>
      <c r="H30" s="53" t="s">
        <v>9</v>
      </c>
      <c r="I30" s="54">
        <f>COUNTIF(P30:FI30, "p")</f>
        <v>0</v>
      </c>
      <c r="J30" s="24">
        <f>IFERROR(MATCH("pa",P30:FI30,1),0)</f>
        <v>0</v>
      </c>
      <c r="P30" s="55"/>
      <c r="Q30" s="56"/>
      <c r="R30" s="56"/>
      <c r="S30" s="56"/>
      <c r="T30" s="56"/>
      <c r="U30" s="56"/>
      <c r="V30" s="56"/>
      <c r="W30" s="56"/>
      <c r="X30" s="56"/>
      <c r="Y30" s="57"/>
      <c r="Z30" s="55"/>
      <c r="AA30" s="56"/>
      <c r="AB30" s="56"/>
      <c r="AC30" s="56"/>
      <c r="AD30" s="56"/>
      <c r="AE30" s="56"/>
      <c r="AF30" s="56"/>
      <c r="AG30" s="56"/>
      <c r="AH30" s="56"/>
      <c r="AI30" s="57"/>
      <c r="AJ30" s="55"/>
      <c r="AK30" s="56"/>
      <c r="AL30" s="56"/>
      <c r="AM30" s="56"/>
      <c r="AN30" s="56"/>
      <c r="AO30" s="56"/>
      <c r="AP30" s="56"/>
      <c r="AQ30" s="56"/>
      <c r="AR30" s="56"/>
      <c r="AS30" s="57"/>
      <c r="AT30" s="55"/>
      <c r="AU30" s="56"/>
      <c r="AV30" s="56"/>
      <c r="AW30" s="56"/>
      <c r="AX30" s="56"/>
      <c r="AY30" s="56"/>
      <c r="AZ30" s="56"/>
      <c r="BA30" s="56"/>
      <c r="BB30" s="56"/>
      <c r="BC30" s="57"/>
      <c r="BD30" s="55"/>
      <c r="BE30" s="56"/>
      <c r="BF30" s="56"/>
      <c r="BG30" s="56"/>
      <c r="BH30" s="56"/>
      <c r="BI30" s="56"/>
      <c r="BJ30" s="56"/>
      <c r="BK30" s="56"/>
      <c r="BL30" s="56"/>
      <c r="BM30" s="57"/>
      <c r="BN30" s="55"/>
      <c r="BO30" s="56"/>
      <c r="BP30" s="56"/>
      <c r="BQ30" s="56"/>
      <c r="BR30" s="56"/>
      <c r="BS30" s="56"/>
      <c r="BT30" s="56"/>
      <c r="BU30" s="56"/>
      <c r="BV30" s="56"/>
      <c r="BW30" s="57"/>
      <c r="BX30" s="55"/>
      <c r="BY30" s="56"/>
      <c r="BZ30" s="56"/>
      <c r="CA30" s="56"/>
      <c r="CB30" s="56"/>
      <c r="CC30" s="56"/>
      <c r="CD30" s="56"/>
      <c r="CE30" s="56"/>
      <c r="CF30" s="56"/>
      <c r="CG30" s="57"/>
      <c r="CH30" s="55"/>
      <c r="CI30" s="56"/>
      <c r="CJ30" s="56"/>
      <c r="CK30" s="56"/>
      <c r="CL30" s="56"/>
      <c r="CM30" s="56"/>
      <c r="CN30" s="56"/>
      <c r="CO30" s="56"/>
      <c r="CP30" s="56"/>
      <c r="CQ30" s="57"/>
      <c r="CR30" s="55"/>
      <c r="CS30" s="56"/>
      <c r="CT30" s="56"/>
      <c r="CU30" s="56"/>
      <c r="CV30" s="56"/>
      <c r="CW30" s="56"/>
      <c r="CX30" s="56"/>
      <c r="CY30" s="56"/>
      <c r="CZ30" s="56"/>
      <c r="DA30" s="57"/>
      <c r="DB30" s="55"/>
      <c r="DC30" s="56"/>
      <c r="DD30" s="56"/>
      <c r="DE30" s="56"/>
      <c r="DF30" s="56"/>
      <c r="DG30" s="56"/>
      <c r="DH30" s="56"/>
      <c r="DI30" s="56"/>
      <c r="DJ30" s="56"/>
      <c r="DK30" s="57"/>
      <c r="DL30" s="55"/>
      <c r="DM30" s="56"/>
      <c r="DN30" s="56"/>
      <c r="DO30" s="56"/>
      <c r="DP30" s="56"/>
      <c r="DQ30" s="56"/>
      <c r="DR30" s="56"/>
      <c r="DS30" s="56"/>
      <c r="DT30" s="56"/>
      <c r="DU30" s="57"/>
      <c r="DV30" s="55"/>
      <c r="DW30" s="56"/>
      <c r="DX30" s="56"/>
      <c r="DY30" s="56"/>
      <c r="DZ30" s="56"/>
      <c r="EA30" s="56"/>
      <c r="EB30" s="56"/>
      <c r="EC30" s="56"/>
      <c r="ED30" s="56"/>
      <c r="EE30" s="57"/>
      <c r="EF30" s="81"/>
      <c r="EG30" s="81"/>
      <c r="EH30" s="81"/>
      <c r="EI30" s="81"/>
      <c r="EJ30" s="81"/>
      <c r="EK30" s="81"/>
      <c r="EL30" s="81"/>
      <c r="EM30" s="81"/>
      <c r="EN30" s="81"/>
      <c r="EO30" s="81"/>
      <c r="EP30" s="81"/>
      <c r="EQ30" s="81"/>
      <c r="ER30" s="81"/>
      <c r="ES30" s="81"/>
      <c r="ET30" s="81"/>
      <c r="EU30" s="81"/>
      <c r="EV30" s="81"/>
      <c r="EW30" s="81"/>
      <c r="EX30" s="81"/>
      <c r="EY30" s="81"/>
      <c r="EZ30" s="55"/>
      <c r="FA30" s="56"/>
      <c r="FB30" s="56"/>
      <c r="FC30" s="56"/>
      <c r="FD30" s="56"/>
      <c r="FE30" s="56"/>
      <c r="FF30" s="56"/>
      <c r="FG30" s="56"/>
      <c r="FH30" s="56"/>
      <c r="FI30" s="63"/>
      <c r="FJ30" s="65"/>
    </row>
    <row r="31" spans="2:166" ht="15.75" hidden="1" customHeight="1" x14ac:dyDescent="0.25">
      <c r="B31" s="97"/>
      <c r="C31" s="85"/>
      <c r="D31" s="101"/>
      <c r="E31" s="101"/>
      <c r="F31" s="107"/>
      <c r="G31" s="95"/>
      <c r="H31" s="48" t="s">
        <v>10</v>
      </c>
      <c r="I31" s="49">
        <f>O31+N31</f>
        <v>0</v>
      </c>
      <c r="J31" s="24">
        <f>IFERROR(MATCH("ra",P31:FI31,1),0)</f>
        <v>0</v>
      </c>
      <c r="N31" s="24">
        <f>COUNTIF($P31:$FI31,"r")</f>
        <v>0</v>
      </c>
      <c r="P31" s="50"/>
      <c r="Q31" s="51"/>
      <c r="R31" s="51"/>
      <c r="S31" s="51"/>
      <c r="T31" s="51"/>
      <c r="U31" s="51"/>
      <c r="V31" s="51"/>
      <c r="W31" s="51"/>
      <c r="X31" s="51"/>
      <c r="Y31" s="52"/>
      <c r="Z31" s="50"/>
      <c r="AA31" s="51"/>
      <c r="AB31" s="51"/>
      <c r="AC31" s="51"/>
      <c r="AD31" s="51"/>
      <c r="AE31" s="51"/>
      <c r="AF31" s="51"/>
      <c r="AG31" s="51"/>
      <c r="AH31" s="51"/>
      <c r="AI31" s="52"/>
      <c r="AJ31" s="50"/>
      <c r="AK31" s="51"/>
      <c r="AL31" s="51"/>
      <c r="AM31" s="51"/>
      <c r="AN31" s="51"/>
      <c r="AO31" s="51"/>
      <c r="AP31" s="51"/>
      <c r="AQ31" s="51"/>
      <c r="AR31" s="51"/>
      <c r="AS31" s="52"/>
      <c r="AT31" s="50"/>
      <c r="AU31" s="51"/>
      <c r="AV31" s="51"/>
      <c r="AW31" s="51"/>
      <c r="AX31" s="51"/>
      <c r="AY31" s="51"/>
      <c r="AZ31" s="51"/>
      <c r="BA31" s="51"/>
      <c r="BB31" s="51"/>
      <c r="BC31" s="52"/>
      <c r="BD31" s="50"/>
      <c r="BE31" s="51"/>
      <c r="BF31" s="51"/>
      <c r="BG31" s="51"/>
      <c r="BH31" s="51"/>
      <c r="BI31" s="51"/>
      <c r="BJ31" s="51"/>
      <c r="BK31" s="51"/>
      <c r="BL31" s="51"/>
      <c r="BM31" s="52"/>
      <c r="BN31" s="50"/>
      <c r="BO31" s="51"/>
      <c r="BP31" s="51"/>
      <c r="BQ31" s="51"/>
      <c r="BR31" s="51"/>
      <c r="BS31" s="51"/>
      <c r="BT31" s="51"/>
      <c r="BU31" s="51"/>
      <c r="BV31" s="51"/>
      <c r="BW31" s="52"/>
      <c r="BX31" s="50"/>
      <c r="BY31" s="51"/>
      <c r="BZ31" s="51"/>
      <c r="CA31" s="51"/>
      <c r="CB31" s="51"/>
      <c r="CC31" s="51"/>
      <c r="CD31" s="51"/>
      <c r="CE31" s="51"/>
      <c r="CF31" s="51"/>
      <c r="CG31" s="52"/>
      <c r="CH31" s="50"/>
      <c r="CI31" s="51"/>
      <c r="CJ31" s="51"/>
      <c r="CK31" s="51"/>
      <c r="CL31" s="51"/>
      <c r="CM31" s="51"/>
      <c r="CN31" s="51"/>
      <c r="CO31" s="51"/>
      <c r="CP31" s="51"/>
      <c r="CQ31" s="52"/>
      <c r="CR31" s="50"/>
      <c r="CS31" s="51"/>
      <c r="CT31" s="51"/>
      <c r="CU31" s="51"/>
      <c r="CV31" s="51"/>
      <c r="CW31" s="51"/>
      <c r="CX31" s="51"/>
      <c r="CY31" s="51"/>
      <c r="CZ31" s="51"/>
      <c r="DA31" s="52"/>
      <c r="DB31" s="50"/>
      <c r="DC31" s="51"/>
      <c r="DD31" s="51"/>
      <c r="DE31" s="51"/>
      <c r="DF31" s="51"/>
      <c r="DG31" s="51"/>
      <c r="DH31" s="51"/>
      <c r="DI31" s="51"/>
      <c r="DJ31" s="51"/>
      <c r="DK31" s="52"/>
      <c r="DL31" s="50"/>
      <c r="DM31" s="51"/>
      <c r="DN31" s="51"/>
      <c r="DO31" s="51"/>
      <c r="DP31" s="51"/>
      <c r="DQ31" s="51"/>
      <c r="DR31" s="51"/>
      <c r="DS31" s="51"/>
      <c r="DT31" s="51"/>
      <c r="DU31" s="52"/>
      <c r="DV31" s="50"/>
      <c r="DW31" s="51"/>
      <c r="DX31" s="51"/>
      <c r="DY31" s="51"/>
      <c r="DZ31" s="51"/>
      <c r="EA31" s="51"/>
      <c r="EB31" s="51"/>
      <c r="EC31" s="51"/>
      <c r="ED31" s="51"/>
      <c r="EE31" s="52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50"/>
      <c r="FA31" s="51"/>
      <c r="FB31" s="51"/>
      <c r="FC31" s="51"/>
      <c r="FD31" s="51"/>
      <c r="FE31" s="51"/>
      <c r="FF31" s="51"/>
      <c r="FG31" s="51"/>
      <c r="FH31" s="51"/>
      <c r="FI31" s="62"/>
      <c r="FJ31" s="65"/>
    </row>
    <row r="32" spans="2:166" ht="15.75" hidden="1" customHeight="1" x14ac:dyDescent="0.25">
      <c r="B32" s="96"/>
      <c r="C32" s="84"/>
      <c r="D32" s="100"/>
      <c r="E32" s="100"/>
      <c r="F32" s="106"/>
      <c r="G32" s="94" t="str">
        <f t="shared" ref="G32" si="57">IF(J33&gt;J32,"!","")</f>
        <v/>
      </c>
      <c r="H32" s="53" t="s">
        <v>9</v>
      </c>
      <c r="I32" s="54">
        <f>COUNTIF(P32:FI32, "p")</f>
        <v>0</v>
      </c>
      <c r="J32" s="24">
        <f>IFERROR(MATCH("pa",P32:FI32,1),0)</f>
        <v>0</v>
      </c>
      <c r="P32" s="55"/>
      <c r="Q32" s="56"/>
      <c r="R32" s="56"/>
      <c r="S32" s="56"/>
      <c r="T32" s="56"/>
      <c r="U32" s="56"/>
      <c r="V32" s="56"/>
      <c r="W32" s="56"/>
      <c r="X32" s="56"/>
      <c r="Y32" s="57"/>
      <c r="Z32" s="55"/>
      <c r="AA32" s="56"/>
      <c r="AB32" s="56"/>
      <c r="AC32" s="56"/>
      <c r="AD32" s="56"/>
      <c r="AE32" s="56"/>
      <c r="AF32" s="56"/>
      <c r="AG32" s="56"/>
      <c r="AH32" s="56"/>
      <c r="AI32" s="57"/>
      <c r="AJ32" s="55"/>
      <c r="AK32" s="56"/>
      <c r="AL32" s="56"/>
      <c r="AM32" s="56"/>
      <c r="AN32" s="56"/>
      <c r="AO32" s="56"/>
      <c r="AP32" s="56"/>
      <c r="AQ32" s="56"/>
      <c r="AR32" s="56"/>
      <c r="AS32" s="57"/>
      <c r="AT32" s="55"/>
      <c r="AU32" s="56"/>
      <c r="AV32" s="56"/>
      <c r="AW32" s="56"/>
      <c r="AX32" s="56"/>
      <c r="AY32" s="56"/>
      <c r="AZ32" s="56"/>
      <c r="BA32" s="56"/>
      <c r="BB32" s="56"/>
      <c r="BC32" s="57"/>
      <c r="BD32" s="55"/>
      <c r="BE32" s="56"/>
      <c r="BF32" s="56"/>
      <c r="BG32" s="56"/>
      <c r="BH32" s="56"/>
      <c r="BI32" s="56"/>
      <c r="BJ32" s="56"/>
      <c r="BK32" s="56"/>
      <c r="BL32" s="56"/>
      <c r="BM32" s="57"/>
      <c r="BN32" s="55"/>
      <c r="BO32" s="56"/>
      <c r="BP32" s="56"/>
      <c r="BQ32" s="56"/>
      <c r="BR32" s="56"/>
      <c r="BS32" s="56"/>
      <c r="BT32" s="56"/>
      <c r="BU32" s="56"/>
      <c r="BV32" s="56"/>
      <c r="BW32" s="57"/>
      <c r="BX32" s="55"/>
      <c r="BY32" s="56"/>
      <c r="BZ32" s="56"/>
      <c r="CA32" s="56"/>
      <c r="CB32" s="56"/>
      <c r="CC32" s="56"/>
      <c r="CD32" s="56"/>
      <c r="CE32" s="56"/>
      <c r="CF32" s="56"/>
      <c r="CG32" s="57"/>
      <c r="CH32" s="55"/>
      <c r="CI32" s="56"/>
      <c r="CJ32" s="56"/>
      <c r="CK32" s="56"/>
      <c r="CL32" s="56"/>
      <c r="CM32" s="56"/>
      <c r="CN32" s="56"/>
      <c r="CO32" s="56"/>
      <c r="CP32" s="56"/>
      <c r="CQ32" s="57"/>
      <c r="CR32" s="55"/>
      <c r="CS32" s="56"/>
      <c r="CT32" s="56"/>
      <c r="CU32" s="56"/>
      <c r="CV32" s="56"/>
      <c r="CW32" s="56"/>
      <c r="CX32" s="56"/>
      <c r="CY32" s="56"/>
      <c r="CZ32" s="56"/>
      <c r="DA32" s="57"/>
      <c r="DB32" s="55"/>
      <c r="DC32" s="56"/>
      <c r="DD32" s="56"/>
      <c r="DE32" s="56"/>
      <c r="DF32" s="56"/>
      <c r="DG32" s="56"/>
      <c r="DH32" s="56"/>
      <c r="DI32" s="56"/>
      <c r="DJ32" s="56"/>
      <c r="DK32" s="57"/>
      <c r="DL32" s="55"/>
      <c r="DM32" s="56"/>
      <c r="DN32" s="56"/>
      <c r="DO32" s="56"/>
      <c r="DP32" s="56"/>
      <c r="DQ32" s="56"/>
      <c r="DR32" s="56"/>
      <c r="DS32" s="56"/>
      <c r="DT32" s="56"/>
      <c r="DU32" s="57"/>
      <c r="DV32" s="55"/>
      <c r="DW32" s="56"/>
      <c r="DX32" s="56"/>
      <c r="DY32" s="56"/>
      <c r="DZ32" s="56"/>
      <c r="EA32" s="56"/>
      <c r="EB32" s="56"/>
      <c r="EC32" s="56"/>
      <c r="ED32" s="56"/>
      <c r="EE32" s="57"/>
      <c r="EF32" s="81"/>
      <c r="EG32" s="81"/>
      <c r="EH32" s="81"/>
      <c r="EI32" s="81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  <c r="EY32" s="81"/>
      <c r="EZ32" s="55"/>
      <c r="FA32" s="56"/>
      <c r="FB32" s="56"/>
      <c r="FC32" s="56"/>
      <c r="FD32" s="56"/>
      <c r="FE32" s="56"/>
      <c r="FF32" s="56"/>
      <c r="FG32" s="56"/>
      <c r="FH32" s="56"/>
      <c r="FI32" s="63"/>
      <c r="FJ32" s="65"/>
    </row>
    <row r="33" spans="2:166" ht="15.75" hidden="1" customHeight="1" x14ac:dyDescent="0.25">
      <c r="B33" s="97"/>
      <c r="C33" s="85"/>
      <c r="D33" s="101"/>
      <c r="E33" s="101"/>
      <c r="F33" s="107"/>
      <c r="G33" s="95"/>
      <c r="H33" s="48" t="s">
        <v>10</v>
      </c>
      <c r="I33" s="49">
        <f>O33+N33</f>
        <v>0</v>
      </c>
      <c r="J33" s="24">
        <f>IFERROR(MATCH("ra",P33:FI33,1),0)</f>
        <v>0</v>
      </c>
      <c r="N33" s="24">
        <f>COUNTIF($P33:$FI33,"r")</f>
        <v>0</v>
      </c>
      <c r="P33" s="50"/>
      <c r="Q33" s="51"/>
      <c r="R33" s="51"/>
      <c r="S33" s="51"/>
      <c r="T33" s="51"/>
      <c r="U33" s="51"/>
      <c r="V33" s="51"/>
      <c r="W33" s="51"/>
      <c r="X33" s="51"/>
      <c r="Y33" s="52"/>
      <c r="Z33" s="50"/>
      <c r="AA33" s="51"/>
      <c r="AB33" s="51"/>
      <c r="AC33" s="51"/>
      <c r="AD33" s="51"/>
      <c r="AE33" s="51"/>
      <c r="AF33" s="51"/>
      <c r="AG33" s="51"/>
      <c r="AH33" s="51"/>
      <c r="AI33" s="52"/>
      <c r="AJ33" s="50"/>
      <c r="AK33" s="51"/>
      <c r="AL33" s="51"/>
      <c r="AM33" s="51"/>
      <c r="AN33" s="51"/>
      <c r="AO33" s="51"/>
      <c r="AP33" s="51"/>
      <c r="AQ33" s="51"/>
      <c r="AR33" s="51"/>
      <c r="AS33" s="52"/>
      <c r="AT33" s="50"/>
      <c r="AU33" s="51"/>
      <c r="AV33" s="51"/>
      <c r="AW33" s="51"/>
      <c r="AX33" s="51"/>
      <c r="AY33" s="51"/>
      <c r="AZ33" s="51"/>
      <c r="BA33" s="51"/>
      <c r="BB33" s="51"/>
      <c r="BC33" s="52"/>
      <c r="BD33" s="50"/>
      <c r="BE33" s="51"/>
      <c r="BF33" s="51"/>
      <c r="BG33" s="51"/>
      <c r="BH33" s="51"/>
      <c r="BI33" s="51"/>
      <c r="BJ33" s="51"/>
      <c r="BK33" s="51"/>
      <c r="BL33" s="51"/>
      <c r="BM33" s="52"/>
      <c r="BN33" s="50"/>
      <c r="BO33" s="51"/>
      <c r="BP33" s="51"/>
      <c r="BQ33" s="51"/>
      <c r="BR33" s="51"/>
      <c r="BS33" s="51"/>
      <c r="BT33" s="51"/>
      <c r="BU33" s="51"/>
      <c r="BV33" s="51"/>
      <c r="BW33" s="52"/>
      <c r="BX33" s="50"/>
      <c r="BY33" s="51"/>
      <c r="BZ33" s="51"/>
      <c r="CA33" s="51"/>
      <c r="CB33" s="51"/>
      <c r="CC33" s="51"/>
      <c r="CD33" s="51"/>
      <c r="CE33" s="51"/>
      <c r="CF33" s="51"/>
      <c r="CG33" s="52"/>
      <c r="CH33" s="50"/>
      <c r="CI33" s="51"/>
      <c r="CJ33" s="51"/>
      <c r="CK33" s="51"/>
      <c r="CL33" s="51"/>
      <c r="CM33" s="51"/>
      <c r="CN33" s="51"/>
      <c r="CO33" s="51"/>
      <c r="CP33" s="51"/>
      <c r="CQ33" s="52"/>
      <c r="CR33" s="50"/>
      <c r="CS33" s="51"/>
      <c r="CT33" s="51"/>
      <c r="CU33" s="51"/>
      <c r="CV33" s="51"/>
      <c r="CW33" s="51"/>
      <c r="CX33" s="51"/>
      <c r="CY33" s="51"/>
      <c r="CZ33" s="51"/>
      <c r="DA33" s="52"/>
      <c r="DB33" s="50"/>
      <c r="DC33" s="51"/>
      <c r="DD33" s="51"/>
      <c r="DE33" s="51"/>
      <c r="DF33" s="51"/>
      <c r="DG33" s="51"/>
      <c r="DH33" s="51"/>
      <c r="DI33" s="51"/>
      <c r="DJ33" s="51"/>
      <c r="DK33" s="52"/>
      <c r="DL33" s="50"/>
      <c r="DM33" s="51"/>
      <c r="DN33" s="51"/>
      <c r="DO33" s="51"/>
      <c r="DP33" s="51"/>
      <c r="DQ33" s="51"/>
      <c r="DR33" s="51"/>
      <c r="DS33" s="51"/>
      <c r="DT33" s="51"/>
      <c r="DU33" s="52"/>
      <c r="DV33" s="50"/>
      <c r="DW33" s="51"/>
      <c r="DX33" s="51"/>
      <c r="DY33" s="51"/>
      <c r="DZ33" s="51"/>
      <c r="EA33" s="51"/>
      <c r="EB33" s="51"/>
      <c r="EC33" s="51"/>
      <c r="ED33" s="51"/>
      <c r="EE33" s="52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50"/>
      <c r="FA33" s="51"/>
      <c r="FB33" s="51"/>
      <c r="FC33" s="51"/>
      <c r="FD33" s="51"/>
      <c r="FE33" s="51"/>
      <c r="FF33" s="51"/>
      <c r="FG33" s="51"/>
      <c r="FH33" s="51"/>
      <c r="FI33" s="62"/>
      <c r="FJ33" s="65"/>
    </row>
    <row r="34" spans="2:166" ht="15.75" hidden="1" customHeight="1" x14ac:dyDescent="0.25">
      <c r="B34" s="96"/>
      <c r="C34" s="84"/>
      <c r="D34" s="100"/>
      <c r="E34" s="100"/>
      <c r="F34" s="106"/>
      <c r="G34" s="94" t="str">
        <f t="shared" ref="G34" si="58">IF(J35&gt;J34,"!","")</f>
        <v/>
      </c>
      <c r="H34" s="53" t="s">
        <v>9</v>
      </c>
      <c r="I34" s="54">
        <f>COUNTIF(P34:FI34, "p")</f>
        <v>0</v>
      </c>
      <c r="J34" s="24">
        <f>IFERROR(MATCH("pa",P34:FI34,1),0)</f>
        <v>0</v>
      </c>
      <c r="P34" s="55"/>
      <c r="Q34" s="56"/>
      <c r="R34" s="56"/>
      <c r="S34" s="56"/>
      <c r="T34" s="56"/>
      <c r="U34" s="56"/>
      <c r="V34" s="56"/>
      <c r="W34" s="56"/>
      <c r="X34" s="56"/>
      <c r="Y34" s="57"/>
      <c r="Z34" s="55"/>
      <c r="AA34" s="56"/>
      <c r="AB34" s="56"/>
      <c r="AC34" s="56"/>
      <c r="AD34" s="56"/>
      <c r="AE34" s="56"/>
      <c r="AF34" s="56"/>
      <c r="AG34" s="56"/>
      <c r="AH34" s="56"/>
      <c r="AI34" s="57"/>
      <c r="AJ34" s="55"/>
      <c r="AK34" s="56"/>
      <c r="AL34" s="56"/>
      <c r="AM34" s="56"/>
      <c r="AN34" s="56"/>
      <c r="AO34" s="56"/>
      <c r="AP34" s="56"/>
      <c r="AQ34" s="56"/>
      <c r="AR34" s="56"/>
      <c r="AS34" s="57"/>
      <c r="AT34" s="55"/>
      <c r="AU34" s="56"/>
      <c r="AV34" s="56"/>
      <c r="AW34" s="56"/>
      <c r="AX34" s="56"/>
      <c r="AY34" s="56"/>
      <c r="AZ34" s="56"/>
      <c r="BA34" s="56"/>
      <c r="BB34" s="56"/>
      <c r="BC34" s="57"/>
      <c r="BD34" s="55"/>
      <c r="BE34" s="56"/>
      <c r="BF34" s="56"/>
      <c r="BG34" s="56"/>
      <c r="BH34" s="56"/>
      <c r="BI34" s="56"/>
      <c r="BJ34" s="56"/>
      <c r="BK34" s="56"/>
      <c r="BL34" s="56"/>
      <c r="BM34" s="57"/>
      <c r="BN34" s="55"/>
      <c r="BO34" s="56"/>
      <c r="BP34" s="56"/>
      <c r="BQ34" s="56"/>
      <c r="BR34" s="56"/>
      <c r="BS34" s="56"/>
      <c r="BT34" s="56"/>
      <c r="BU34" s="56"/>
      <c r="BV34" s="56"/>
      <c r="BW34" s="57"/>
      <c r="BX34" s="55"/>
      <c r="BY34" s="56"/>
      <c r="BZ34" s="56"/>
      <c r="CA34" s="56"/>
      <c r="CB34" s="56"/>
      <c r="CC34" s="56"/>
      <c r="CD34" s="56"/>
      <c r="CE34" s="56"/>
      <c r="CF34" s="56"/>
      <c r="CG34" s="57"/>
      <c r="CH34" s="55"/>
      <c r="CI34" s="56"/>
      <c r="CJ34" s="56"/>
      <c r="CK34" s="56"/>
      <c r="CL34" s="56"/>
      <c r="CM34" s="56"/>
      <c r="CN34" s="56"/>
      <c r="CO34" s="56"/>
      <c r="CP34" s="56"/>
      <c r="CQ34" s="57"/>
      <c r="CR34" s="55"/>
      <c r="CS34" s="56"/>
      <c r="CT34" s="56"/>
      <c r="CU34" s="56"/>
      <c r="CV34" s="56"/>
      <c r="CW34" s="56"/>
      <c r="CX34" s="56"/>
      <c r="CY34" s="56"/>
      <c r="CZ34" s="56"/>
      <c r="DA34" s="57"/>
      <c r="DB34" s="55"/>
      <c r="DC34" s="56"/>
      <c r="DD34" s="56"/>
      <c r="DE34" s="56"/>
      <c r="DF34" s="56"/>
      <c r="DG34" s="56"/>
      <c r="DH34" s="56"/>
      <c r="DI34" s="56"/>
      <c r="DJ34" s="56"/>
      <c r="DK34" s="57"/>
      <c r="DL34" s="55"/>
      <c r="DM34" s="56"/>
      <c r="DN34" s="56"/>
      <c r="DO34" s="56"/>
      <c r="DP34" s="56"/>
      <c r="DQ34" s="56"/>
      <c r="DR34" s="56"/>
      <c r="DS34" s="56"/>
      <c r="DT34" s="56"/>
      <c r="DU34" s="57"/>
      <c r="DV34" s="55"/>
      <c r="DW34" s="56"/>
      <c r="DX34" s="56"/>
      <c r="DY34" s="56"/>
      <c r="DZ34" s="56"/>
      <c r="EA34" s="56"/>
      <c r="EB34" s="56"/>
      <c r="EC34" s="56"/>
      <c r="ED34" s="56"/>
      <c r="EE34" s="57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  <c r="EY34" s="81"/>
      <c r="EZ34" s="55"/>
      <c r="FA34" s="56"/>
      <c r="FB34" s="56"/>
      <c r="FC34" s="56"/>
      <c r="FD34" s="56"/>
      <c r="FE34" s="56"/>
      <c r="FF34" s="56"/>
      <c r="FG34" s="56"/>
      <c r="FH34" s="56"/>
      <c r="FI34" s="63"/>
      <c r="FJ34" s="65"/>
    </row>
    <row r="35" spans="2:166" ht="15.75" hidden="1" customHeight="1" x14ac:dyDescent="0.25">
      <c r="B35" s="97"/>
      <c r="C35" s="85"/>
      <c r="D35" s="101"/>
      <c r="E35" s="101"/>
      <c r="F35" s="107"/>
      <c r="G35" s="95"/>
      <c r="H35" s="48" t="s">
        <v>10</v>
      </c>
      <c r="I35" s="49">
        <f>O35+N35</f>
        <v>0</v>
      </c>
      <c r="J35" s="24">
        <f>IFERROR(MATCH("ra",P35:FI35,1),0)</f>
        <v>0</v>
      </c>
      <c r="N35" s="24">
        <f>COUNTIF($P35:$FI35,"r")</f>
        <v>0</v>
      </c>
      <c r="P35" s="50"/>
      <c r="Q35" s="51"/>
      <c r="R35" s="51"/>
      <c r="S35" s="51"/>
      <c r="T35" s="51"/>
      <c r="U35" s="51"/>
      <c r="V35" s="51"/>
      <c r="W35" s="51"/>
      <c r="X35" s="51"/>
      <c r="Y35" s="52"/>
      <c r="Z35" s="50"/>
      <c r="AA35" s="51"/>
      <c r="AB35" s="51"/>
      <c r="AC35" s="51"/>
      <c r="AD35" s="51"/>
      <c r="AE35" s="51"/>
      <c r="AF35" s="51"/>
      <c r="AG35" s="51"/>
      <c r="AH35" s="51"/>
      <c r="AI35" s="52"/>
      <c r="AJ35" s="50"/>
      <c r="AK35" s="51"/>
      <c r="AL35" s="51"/>
      <c r="AM35" s="51"/>
      <c r="AN35" s="51"/>
      <c r="AO35" s="51"/>
      <c r="AP35" s="51"/>
      <c r="AQ35" s="51"/>
      <c r="AR35" s="51"/>
      <c r="AS35" s="52"/>
      <c r="AT35" s="50"/>
      <c r="AU35" s="51"/>
      <c r="AV35" s="51"/>
      <c r="AW35" s="51"/>
      <c r="AX35" s="51"/>
      <c r="AY35" s="51"/>
      <c r="AZ35" s="51"/>
      <c r="BA35" s="51"/>
      <c r="BB35" s="51"/>
      <c r="BC35" s="52"/>
      <c r="BD35" s="50"/>
      <c r="BE35" s="51"/>
      <c r="BF35" s="51"/>
      <c r="BG35" s="51"/>
      <c r="BH35" s="51"/>
      <c r="BI35" s="51"/>
      <c r="BJ35" s="51"/>
      <c r="BK35" s="51"/>
      <c r="BL35" s="51"/>
      <c r="BM35" s="52"/>
      <c r="BN35" s="50"/>
      <c r="BO35" s="51"/>
      <c r="BP35" s="51"/>
      <c r="BQ35" s="51"/>
      <c r="BR35" s="51"/>
      <c r="BS35" s="51"/>
      <c r="BT35" s="51"/>
      <c r="BU35" s="51"/>
      <c r="BV35" s="51"/>
      <c r="BW35" s="52"/>
      <c r="BX35" s="50"/>
      <c r="BY35" s="51"/>
      <c r="BZ35" s="51"/>
      <c r="CA35" s="51"/>
      <c r="CB35" s="51"/>
      <c r="CC35" s="51"/>
      <c r="CD35" s="51"/>
      <c r="CE35" s="51"/>
      <c r="CF35" s="51"/>
      <c r="CG35" s="52"/>
      <c r="CH35" s="50"/>
      <c r="CI35" s="51"/>
      <c r="CJ35" s="51"/>
      <c r="CK35" s="51"/>
      <c r="CL35" s="51"/>
      <c r="CM35" s="51"/>
      <c r="CN35" s="51"/>
      <c r="CO35" s="51"/>
      <c r="CP35" s="51"/>
      <c r="CQ35" s="52"/>
      <c r="CR35" s="50"/>
      <c r="CS35" s="51"/>
      <c r="CT35" s="51"/>
      <c r="CU35" s="51"/>
      <c r="CV35" s="51"/>
      <c r="CW35" s="51"/>
      <c r="CX35" s="51"/>
      <c r="CY35" s="51"/>
      <c r="CZ35" s="51"/>
      <c r="DA35" s="52"/>
      <c r="DB35" s="50"/>
      <c r="DC35" s="51"/>
      <c r="DD35" s="51"/>
      <c r="DE35" s="51"/>
      <c r="DF35" s="51"/>
      <c r="DG35" s="51"/>
      <c r="DH35" s="51"/>
      <c r="DI35" s="51"/>
      <c r="DJ35" s="51"/>
      <c r="DK35" s="52"/>
      <c r="DL35" s="50"/>
      <c r="DM35" s="51"/>
      <c r="DN35" s="51"/>
      <c r="DO35" s="51"/>
      <c r="DP35" s="51"/>
      <c r="DQ35" s="51"/>
      <c r="DR35" s="51"/>
      <c r="DS35" s="51"/>
      <c r="DT35" s="51"/>
      <c r="DU35" s="52"/>
      <c r="DV35" s="50"/>
      <c r="DW35" s="51"/>
      <c r="DX35" s="51"/>
      <c r="DY35" s="51"/>
      <c r="DZ35" s="51"/>
      <c r="EA35" s="51"/>
      <c r="EB35" s="51"/>
      <c r="EC35" s="51"/>
      <c r="ED35" s="51"/>
      <c r="EE35" s="52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50"/>
      <c r="FA35" s="51"/>
      <c r="FB35" s="51"/>
      <c r="FC35" s="51"/>
      <c r="FD35" s="51"/>
      <c r="FE35" s="51"/>
      <c r="FF35" s="51"/>
      <c r="FG35" s="51"/>
      <c r="FH35" s="51"/>
      <c r="FI35" s="62"/>
      <c r="FJ35" s="65"/>
    </row>
    <row r="36" spans="2:166" ht="15.75" hidden="1" customHeight="1" x14ac:dyDescent="0.25">
      <c r="B36" s="96"/>
      <c r="C36" s="84"/>
      <c r="D36" s="100"/>
      <c r="E36" s="100"/>
      <c r="F36" s="106"/>
      <c r="G36" s="94" t="str">
        <f t="shared" ref="G36" si="59">IF(J37&gt;J36,"!","")</f>
        <v/>
      </c>
      <c r="H36" s="53" t="s">
        <v>9</v>
      </c>
      <c r="I36" s="54">
        <f>COUNTIF(P36:FI36, "p")</f>
        <v>0</v>
      </c>
      <c r="J36" s="24">
        <f>IFERROR(MATCH("pa",P36:FI36,1),0)</f>
        <v>0</v>
      </c>
      <c r="P36" s="55"/>
      <c r="Q36" s="56"/>
      <c r="R36" s="56"/>
      <c r="S36" s="56"/>
      <c r="T36" s="56"/>
      <c r="U36" s="56"/>
      <c r="V36" s="56"/>
      <c r="W36" s="56"/>
      <c r="X36" s="56"/>
      <c r="Y36" s="57"/>
      <c r="Z36" s="55"/>
      <c r="AA36" s="56"/>
      <c r="AB36" s="56"/>
      <c r="AC36" s="56"/>
      <c r="AD36" s="56"/>
      <c r="AE36" s="56"/>
      <c r="AF36" s="56"/>
      <c r="AG36" s="56"/>
      <c r="AH36" s="56"/>
      <c r="AI36" s="57"/>
      <c r="AJ36" s="55"/>
      <c r="AK36" s="56"/>
      <c r="AL36" s="56"/>
      <c r="AM36" s="56"/>
      <c r="AN36" s="56"/>
      <c r="AO36" s="56"/>
      <c r="AP36" s="56"/>
      <c r="AQ36" s="56"/>
      <c r="AR36" s="56"/>
      <c r="AS36" s="57"/>
      <c r="AT36" s="55"/>
      <c r="AU36" s="56"/>
      <c r="AV36" s="56"/>
      <c r="AW36" s="56"/>
      <c r="AX36" s="56"/>
      <c r="AY36" s="56"/>
      <c r="AZ36" s="56"/>
      <c r="BA36" s="56"/>
      <c r="BB36" s="56"/>
      <c r="BC36" s="57"/>
      <c r="BD36" s="55"/>
      <c r="BE36" s="56"/>
      <c r="BF36" s="56"/>
      <c r="BG36" s="56"/>
      <c r="BH36" s="56"/>
      <c r="BI36" s="56"/>
      <c r="BJ36" s="56"/>
      <c r="BK36" s="56"/>
      <c r="BL36" s="56"/>
      <c r="BM36" s="57"/>
      <c r="BN36" s="55"/>
      <c r="BO36" s="56"/>
      <c r="BP36" s="56"/>
      <c r="BQ36" s="56"/>
      <c r="BR36" s="56"/>
      <c r="BS36" s="56"/>
      <c r="BT36" s="56"/>
      <c r="BU36" s="56"/>
      <c r="BV36" s="56"/>
      <c r="BW36" s="57"/>
      <c r="BX36" s="55"/>
      <c r="BY36" s="56"/>
      <c r="BZ36" s="56"/>
      <c r="CA36" s="56"/>
      <c r="CB36" s="56"/>
      <c r="CC36" s="56"/>
      <c r="CD36" s="56"/>
      <c r="CE36" s="56"/>
      <c r="CF36" s="56"/>
      <c r="CG36" s="57"/>
      <c r="CH36" s="55"/>
      <c r="CI36" s="56"/>
      <c r="CJ36" s="56"/>
      <c r="CK36" s="56"/>
      <c r="CL36" s="56"/>
      <c r="CM36" s="56"/>
      <c r="CN36" s="56"/>
      <c r="CO36" s="56"/>
      <c r="CP36" s="56"/>
      <c r="CQ36" s="57"/>
      <c r="CR36" s="55"/>
      <c r="CS36" s="56"/>
      <c r="CT36" s="56"/>
      <c r="CU36" s="56"/>
      <c r="CV36" s="56"/>
      <c r="CW36" s="56"/>
      <c r="CX36" s="56"/>
      <c r="CY36" s="56"/>
      <c r="CZ36" s="56"/>
      <c r="DA36" s="57"/>
      <c r="DB36" s="55"/>
      <c r="DC36" s="56"/>
      <c r="DD36" s="56"/>
      <c r="DE36" s="56"/>
      <c r="DF36" s="56"/>
      <c r="DG36" s="56"/>
      <c r="DH36" s="56"/>
      <c r="DI36" s="56"/>
      <c r="DJ36" s="56"/>
      <c r="DK36" s="57"/>
      <c r="DL36" s="55"/>
      <c r="DM36" s="56"/>
      <c r="DN36" s="56"/>
      <c r="DO36" s="56"/>
      <c r="DP36" s="56"/>
      <c r="DQ36" s="56"/>
      <c r="DR36" s="56"/>
      <c r="DS36" s="56"/>
      <c r="DT36" s="56"/>
      <c r="DU36" s="57"/>
      <c r="DV36" s="55"/>
      <c r="DW36" s="56"/>
      <c r="DX36" s="56"/>
      <c r="DY36" s="56"/>
      <c r="DZ36" s="56"/>
      <c r="EA36" s="56"/>
      <c r="EB36" s="56"/>
      <c r="EC36" s="56"/>
      <c r="ED36" s="56"/>
      <c r="EE36" s="57"/>
      <c r="EF36" s="81"/>
      <c r="EG36" s="81"/>
      <c r="EH36" s="81"/>
      <c r="EI36" s="81"/>
      <c r="EJ36" s="81"/>
      <c r="EK36" s="81"/>
      <c r="EL36" s="81"/>
      <c r="EM36" s="81"/>
      <c r="EN36" s="81"/>
      <c r="EO36" s="81"/>
      <c r="EP36" s="81"/>
      <c r="EQ36" s="81"/>
      <c r="ER36" s="81"/>
      <c r="ES36" s="81"/>
      <c r="ET36" s="81"/>
      <c r="EU36" s="81"/>
      <c r="EV36" s="81"/>
      <c r="EW36" s="81"/>
      <c r="EX36" s="81"/>
      <c r="EY36" s="81"/>
      <c r="EZ36" s="55"/>
      <c r="FA36" s="56"/>
      <c r="FB36" s="56"/>
      <c r="FC36" s="56"/>
      <c r="FD36" s="56"/>
      <c r="FE36" s="56"/>
      <c r="FF36" s="56"/>
      <c r="FG36" s="56"/>
      <c r="FH36" s="56"/>
      <c r="FI36" s="63"/>
      <c r="FJ36" s="65"/>
    </row>
    <row r="37" spans="2:166" ht="15.75" hidden="1" customHeight="1" x14ac:dyDescent="0.25">
      <c r="B37" s="97"/>
      <c r="C37" s="85"/>
      <c r="D37" s="101"/>
      <c r="E37" s="101"/>
      <c r="F37" s="107"/>
      <c r="G37" s="95"/>
      <c r="H37" s="48" t="s">
        <v>10</v>
      </c>
      <c r="I37" s="49">
        <f>O37+N37</f>
        <v>0</v>
      </c>
      <c r="J37" s="24">
        <f>IFERROR(MATCH("ra",P37:FI37,1),0)</f>
        <v>0</v>
      </c>
      <c r="N37" s="24">
        <f>COUNTIF($P37:$FI37,"r")</f>
        <v>0</v>
      </c>
      <c r="P37" s="50"/>
      <c r="Q37" s="51"/>
      <c r="R37" s="51"/>
      <c r="S37" s="51"/>
      <c r="T37" s="51"/>
      <c r="U37" s="51"/>
      <c r="V37" s="51"/>
      <c r="W37" s="51"/>
      <c r="X37" s="51"/>
      <c r="Y37" s="52"/>
      <c r="Z37" s="50"/>
      <c r="AA37" s="51"/>
      <c r="AB37" s="51"/>
      <c r="AC37" s="51"/>
      <c r="AD37" s="51"/>
      <c r="AE37" s="51"/>
      <c r="AF37" s="51"/>
      <c r="AG37" s="51"/>
      <c r="AH37" s="51"/>
      <c r="AI37" s="52"/>
      <c r="AJ37" s="50"/>
      <c r="AK37" s="51"/>
      <c r="AL37" s="51"/>
      <c r="AM37" s="51"/>
      <c r="AN37" s="51"/>
      <c r="AO37" s="51"/>
      <c r="AP37" s="51"/>
      <c r="AQ37" s="51"/>
      <c r="AR37" s="51"/>
      <c r="AS37" s="52"/>
      <c r="AT37" s="50"/>
      <c r="AU37" s="51"/>
      <c r="AV37" s="51"/>
      <c r="AW37" s="51"/>
      <c r="AX37" s="51"/>
      <c r="AY37" s="51"/>
      <c r="AZ37" s="51"/>
      <c r="BA37" s="51"/>
      <c r="BB37" s="51"/>
      <c r="BC37" s="52"/>
      <c r="BD37" s="50"/>
      <c r="BE37" s="51"/>
      <c r="BF37" s="51"/>
      <c r="BG37" s="51"/>
      <c r="BH37" s="51"/>
      <c r="BI37" s="51"/>
      <c r="BJ37" s="51"/>
      <c r="BK37" s="51"/>
      <c r="BL37" s="51"/>
      <c r="BM37" s="52"/>
      <c r="BN37" s="50"/>
      <c r="BO37" s="51"/>
      <c r="BP37" s="51"/>
      <c r="BQ37" s="51"/>
      <c r="BR37" s="51"/>
      <c r="BS37" s="51"/>
      <c r="BT37" s="51"/>
      <c r="BU37" s="51"/>
      <c r="BV37" s="51"/>
      <c r="BW37" s="52"/>
      <c r="BX37" s="50"/>
      <c r="BY37" s="51"/>
      <c r="BZ37" s="51"/>
      <c r="CA37" s="51"/>
      <c r="CB37" s="51"/>
      <c r="CC37" s="51"/>
      <c r="CD37" s="51"/>
      <c r="CE37" s="51"/>
      <c r="CF37" s="51"/>
      <c r="CG37" s="52"/>
      <c r="CH37" s="50"/>
      <c r="CI37" s="51"/>
      <c r="CJ37" s="51"/>
      <c r="CK37" s="51"/>
      <c r="CL37" s="51"/>
      <c r="CM37" s="51"/>
      <c r="CN37" s="51"/>
      <c r="CO37" s="51"/>
      <c r="CP37" s="51"/>
      <c r="CQ37" s="52"/>
      <c r="CR37" s="50"/>
      <c r="CS37" s="51"/>
      <c r="CT37" s="51"/>
      <c r="CU37" s="51"/>
      <c r="CV37" s="51"/>
      <c r="CW37" s="51"/>
      <c r="CX37" s="51"/>
      <c r="CY37" s="51"/>
      <c r="CZ37" s="51"/>
      <c r="DA37" s="52"/>
      <c r="DB37" s="50"/>
      <c r="DC37" s="51"/>
      <c r="DD37" s="51"/>
      <c r="DE37" s="51"/>
      <c r="DF37" s="51"/>
      <c r="DG37" s="51"/>
      <c r="DH37" s="51"/>
      <c r="DI37" s="51"/>
      <c r="DJ37" s="51"/>
      <c r="DK37" s="52"/>
      <c r="DL37" s="50"/>
      <c r="DM37" s="51"/>
      <c r="DN37" s="51"/>
      <c r="DO37" s="51"/>
      <c r="DP37" s="51"/>
      <c r="DQ37" s="51"/>
      <c r="DR37" s="51"/>
      <c r="DS37" s="51"/>
      <c r="DT37" s="51"/>
      <c r="DU37" s="52"/>
      <c r="DV37" s="50"/>
      <c r="DW37" s="51"/>
      <c r="DX37" s="51"/>
      <c r="DY37" s="51"/>
      <c r="DZ37" s="51"/>
      <c r="EA37" s="51"/>
      <c r="EB37" s="51"/>
      <c r="EC37" s="51"/>
      <c r="ED37" s="51"/>
      <c r="EE37" s="52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50"/>
      <c r="FA37" s="51"/>
      <c r="FB37" s="51"/>
      <c r="FC37" s="51"/>
      <c r="FD37" s="51"/>
      <c r="FE37" s="51"/>
      <c r="FF37" s="51"/>
      <c r="FG37" s="51"/>
      <c r="FH37" s="51"/>
      <c r="FI37" s="62"/>
      <c r="FJ37" s="65"/>
    </row>
    <row r="38" spans="2:166" ht="15.75" hidden="1" customHeight="1" x14ac:dyDescent="0.25">
      <c r="B38" s="96"/>
      <c r="C38" s="84"/>
      <c r="D38" s="100"/>
      <c r="E38" s="100"/>
      <c r="F38" s="106"/>
      <c r="G38" s="94" t="str">
        <f>IF(J39&gt;J38,"!","")</f>
        <v/>
      </c>
      <c r="H38" s="53" t="s">
        <v>9</v>
      </c>
      <c r="I38" s="54">
        <f>COUNTIF(P38:FI38, "p")</f>
        <v>0</v>
      </c>
      <c r="J38" s="24">
        <f>IFERROR(MATCH("pa",P38:FI38,1),0)</f>
        <v>0</v>
      </c>
      <c r="P38" s="55"/>
      <c r="Q38" s="56"/>
      <c r="R38" s="56"/>
      <c r="S38" s="56"/>
      <c r="T38" s="56"/>
      <c r="U38" s="56"/>
      <c r="V38" s="56"/>
      <c r="W38" s="56"/>
      <c r="X38" s="56"/>
      <c r="Y38" s="57"/>
      <c r="Z38" s="55"/>
      <c r="AA38" s="56"/>
      <c r="AB38" s="56"/>
      <c r="AC38" s="56"/>
      <c r="AD38" s="56"/>
      <c r="AE38" s="56"/>
      <c r="AF38" s="56"/>
      <c r="AG38" s="56"/>
      <c r="AH38" s="56"/>
      <c r="AI38" s="57"/>
      <c r="AJ38" s="55"/>
      <c r="AK38" s="56"/>
      <c r="AL38" s="56"/>
      <c r="AM38" s="56"/>
      <c r="AN38" s="56"/>
      <c r="AO38" s="56"/>
      <c r="AP38" s="56"/>
      <c r="AQ38" s="56"/>
      <c r="AR38" s="56"/>
      <c r="AS38" s="57"/>
      <c r="AT38" s="55"/>
      <c r="AU38" s="56"/>
      <c r="AV38" s="56"/>
      <c r="AW38" s="56"/>
      <c r="AX38" s="56"/>
      <c r="AY38" s="56"/>
      <c r="AZ38" s="56"/>
      <c r="BA38" s="56"/>
      <c r="BB38" s="56"/>
      <c r="BC38" s="57"/>
      <c r="BD38" s="55"/>
      <c r="BE38" s="56"/>
      <c r="BF38" s="56"/>
      <c r="BG38" s="56"/>
      <c r="BH38" s="56"/>
      <c r="BI38" s="56"/>
      <c r="BJ38" s="56"/>
      <c r="BK38" s="56"/>
      <c r="BL38" s="56"/>
      <c r="BM38" s="57"/>
      <c r="BN38" s="55"/>
      <c r="BO38" s="56"/>
      <c r="BP38" s="56"/>
      <c r="BQ38" s="56"/>
      <c r="BR38" s="56"/>
      <c r="BS38" s="56"/>
      <c r="BT38" s="56"/>
      <c r="BU38" s="56"/>
      <c r="BV38" s="56"/>
      <c r="BW38" s="57"/>
      <c r="BX38" s="55"/>
      <c r="BY38" s="56"/>
      <c r="BZ38" s="56"/>
      <c r="CA38" s="56"/>
      <c r="CB38" s="56"/>
      <c r="CC38" s="56"/>
      <c r="CD38" s="56"/>
      <c r="CE38" s="56"/>
      <c r="CF38" s="56"/>
      <c r="CG38" s="57"/>
      <c r="CH38" s="55"/>
      <c r="CI38" s="56"/>
      <c r="CJ38" s="56"/>
      <c r="CK38" s="56"/>
      <c r="CL38" s="56"/>
      <c r="CM38" s="56"/>
      <c r="CN38" s="56"/>
      <c r="CO38" s="56"/>
      <c r="CP38" s="56"/>
      <c r="CQ38" s="57"/>
      <c r="CR38" s="55"/>
      <c r="CS38" s="56"/>
      <c r="CT38" s="56"/>
      <c r="CU38" s="56"/>
      <c r="CV38" s="56"/>
      <c r="CW38" s="56"/>
      <c r="CX38" s="56"/>
      <c r="CY38" s="56"/>
      <c r="CZ38" s="56"/>
      <c r="DA38" s="57"/>
      <c r="DB38" s="55"/>
      <c r="DC38" s="56"/>
      <c r="DD38" s="56"/>
      <c r="DE38" s="56"/>
      <c r="DF38" s="56"/>
      <c r="DG38" s="56"/>
      <c r="DH38" s="56"/>
      <c r="DI38" s="56"/>
      <c r="DJ38" s="56"/>
      <c r="DK38" s="57"/>
      <c r="DL38" s="55"/>
      <c r="DM38" s="56"/>
      <c r="DN38" s="56"/>
      <c r="DO38" s="56"/>
      <c r="DP38" s="56"/>
      <c r="DQ38" s="56"/>
      <c r="DR38" s="56"/>
      <c r="DS38" s="56"/>
      <c r="DT38" s="56"/>
      <c r="DU38" s="57"/>
      <c r="DV38" s="55"/>
      <c r="DW38" s="56"/>
      <c r="DX38" s="56"/>
      <c r="DY38" s="56"/>
      <c r="DZ38" s="56"/>
      <c r="EA38" s="56"/>
      <c r="EB38" s="56"/>
      <c r="EC38" s="56"/>
      <c r="ED38" s="56"/>
      <c r="EE38" s="57"/>
      <c r="EF38" s="81"/>
      <c r="EG38" s="81"/>
      <c r="EH38" s="81"/>
      <c r="EI38" s="81"/>
      <c r="EJ38" s="81"/>
      <c r="EK38" s="81"/>
      <c r="EL38" s="81"/>
      <c r="EM38" s="81"/>
      <c r="EN38" s="81"/>
      <c r="EO38" s="81"/>
      <c r="EP38" s="81"/>
      <c r="EQ38" s="81"/>
      <c r="ER38" s="81"/>
      <c r="ES38" s="81"/>
      <c r="ET38" s="81"/>
      <c r="EU38" s="81"/>
      <c r="EV38" s="81"/>
      <c r="EW38" s="81"/>
      <c r="EX38" s="81"/>
      <c r="EY38" s="81"/>
      <c r="EZ38" s="55"/>
      <c r="FA38" s="56"/>
      <c r="FB38" s="56"/>
      <c r="FC38" s="56"/>
      <c r="FD38" s="56"/>
      <c r="FE38" s="56"/>
      <c r="FF38" s="56"/>
      <c r="FG38" s="56"/>
      <c r="FH38" s="56"/>
      <c r="FI38" s="63"/>
      <c r="FJ38" s="65"/>
    </row>
    <row r="39" spans="2:166" ht="16.5" hidden="1" customHeight="1" thickBot="1" x14ac:dyDescent="0.3">
      <c r="B39" s="102"/>
      <c r="C39" s="99"/>
      <c r="D39" s="130"/>
      <c r="E39" s="130"/>
      <c r="F39" s="127"/>
      <c r="G39" s="128"/>
      <c r="H39" s="66" t="s">
        <v>10</v>
      </c>
      <c r="I39" s="67">
        <f>O39+N39</f>
        <v>0</v>
      </c>
      <c r="J39" s="24">
        <f>IFERROR(MATCH("ra",P39:FI39,1),0)</f>
        <v>0</v>
      </c>
      <c r="N39" s="24">
        <f>COUNTIF($P39:$FI39,"r")</f>
        <v>0</v>
      </c>
      <c r="P39" s="68"/>
      <c r="Q39" s="69"/>
      <c r="R39" s="69"/>
      <c r="S39" s="69"/>
      <c r="T39" s="69"/>
      <c r="U39" s="69"/>
      <c r="V39" s="69"/>
      <c r="W39" s="69"/>
      <c r="X39" s="69"/>
      <c r="Y39" s="70"/>
      <c r="Z39" s="68"/>
      <c r="AA39" s="69"/>
      <c r="AB39" s="69"/>
      <c r="AC39" s="69"/>
      <c r="AD39" s="69"/>
      <c r="AE39" s="69"/>
      <c r="AF39" s="69"/>
      <c r="AG39" s="69"/>
      <c r="AH39" s="69"/>
      <c r="AI39" s="70"/>
      <c r="AJ39" s="68"/>
      <c r="AK39" s="69"/>
      <c r="AL39" s="69"/>
      <c r="AM39" s="69"/>
      <c r="AN39" s="69"/>
      <c r="AO39" s="69"/>
      <c r="AP39" s="69"/>
      <c r="AQ39" s="69"/>
      <c r="AR39" s="69"/>
      <c r="AS39" s="70"/>
      <c r="AT39" s="68"/>
      <c r="AU39" s="69"/>
      <c r="AV39" s="69"/>
      <c r="AW39" s="69"/>
      <c r="AX39" s="69"/>
      <c r="AY39" s="69"/>
      <c r="AZ39" s="69"/>
      <c r="BA39" s="69"/>
      <c r="BB39" s="69"/>
      <c r="BC39" s="70"/>
      <c r="BD39" s="68"/>
      <c r="BE39" s="69"/>
      <c r="BF39" s="69"/>
      <c r="BG39" s="69"/>
      <c r="BH39" s="69"/>
      <c r="BI39" s="69"/>
      <c r="BJ39" s="69"/>
      <c r="BK39" s="69"/>
      <c r="BL39" s="69"/>
      <c r="BM39" s="70"/>
      <c r="BN39" s="68"/>
      <c r="BO39" s="69"/>
      <c r="BP39" s="69"/>
      <c r="BQ39" s="69"/>
      <c r="BR39" s="69"/>
      <c r="BS39" s="69"/>
      <c r="BT39" s="69"/>
      <c r="BU39" s="69"/>
      <c r="BV39" s="69"/>
      <c r="BW39" s="70"/>
      <c r="BX39" s="68"/>
      <c r="BY39" s="69"/>
      <c r="BZ39" s="69"/>
      <c r="CA39" s="69"/>
      <c r="CB39" s="69"/>
      <c r="CC39" s="69"/>
      <c r="CD39" s="69"/>
      <c r="CE39" s="69"/>
      <c r="CF39" s="69"/>
      <c r="CG39" s="70"/>
      <c r="CH39" s="68"/>
      <c r="CI39" s="69"/>
      <c r="CJ39" s="69"/>
      <c r="CK39" s="69"/>
      <c r="CL39" s="69"/>
      <c r="CM39" s="69"/>
      <c r="CN39" s="69"/>
      <c r="CO39" s="69"/>
      <c r="CP39" s="69"/>
      <c r="CQ39" s="70"/>
      <c r="CR39" s="68"/>
      <c r="CS39" s="69"/>
      <c r="CT39" s="69"/>
      <c r="CU39" s="69"/>
      <c r="CV39" s="69"/>
      <c r="CW39" s="69"/>
      <c r="CX39" s="69"/>
      <c r="CY39" s="69"/>
      <c r="CZ39" s="69"/>
      <c r="DA39" s="70"/>
      <c r="DB39" s="68"/>
      <c r="DC39" s="69"/>
      <c r="DD39" s="69"/>
      <c r="DE39" s="69"/>
      <c r="DF39" s="69"/>
      <c r="DG39" s="69"/>
      <c r="DH39" s="69"/>
      <c r="DI39" s="69"/>
      <c r="DJ39" s="69"/>
      <c r="DK39" s="70"/>
      <c r="DL39" s="68"/>
      <c r="DM39" s="69"/>
      <c r="DN39" s="69"/>
      <c r="DO39" s="69"/>
      <c r="DP39" s="69"/>
      <c r="DQ39" s="69"/>
      <c r="DR39" s="69"/>
      <c r="DS39" s="69"/>
      <c r="DT39" s="69"/>
      <c r="DU39" s="70"/>
      <c r="DV39" s="58"/>
      <c r="DW39" s="59"/>
      <c r="DX39" s="59"/>
      <c r="DY39" s="59"/>
      <c r="DZ39" s="59"/>
      <c r="EA39" s="59"/>
      <c r="EB39" s="59"/>
      <c r="EC39" s="59"/>
      <c r="ED39" s="59"/>
      <c r="EE39" s="60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58"/>
      <c r="FA39" s="59"/>
      <c r="FB39" s="59"/>
      <c r="FC39" s="59"/>
      <c r="FD39" s="59"/>
      <c r="FE39" s="59"/>
      <c r="FF39" s="59"/>
      <c r="FG39" s="59"/>
      <c r="FH39" s="59"/>
      <c r="FI39" s="64"/>
      <c r="FJ39" s="65"/>
    </row>
    <row r="40" spans="2:166" ht="16.5" thickTop="1" x14ac:dyDescent="0.25">
      <c r="B40" s="124"/>
      <c r="C40" s="124"/>
      <c r="D40" s="33"/>
      <c r="E40" s="33"/>
      <c r="F40" s="124"/>
      <c r="G40" s="124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</row>
    <row r="41" spans="2:166" x14ac:dyDescent="0.25">
      <c r="B41" s="125"/>
      <c r="C41" s="125"/>
      <c r="F41" s="125"/>
      <c r="G41" s="125"/>
    </row>
  </sheetData>
  <mergeCells count="130">
    <mergeCell ref="D38:D39"/>
    <mergeCell ref="DV7:EE7"/>
    <mergeCell ref="DV8:EE8"/>
    <mergeCell ref="EZ7:FI7"/>
    <mergeCell ref="EZ8:FI8"/>
    <mergeCell ref="EZ9:FI10"/>
    <mergeCell ref="DV9:EE10"/>
    <mergeCell ref="F40:F41"/>
    <mergeCell ref="DL7:DU7"/>
    <mergeCell ref="DL8:DU8"/>
    <mergeCell ref="DL9:DU10"/>
    <mergeCell ref="DB9:DK10"/>
    <mergeCell ref="CR9:DA10"/>
    <mergeCell ref="CR7:DA7"/>
    <mergeCell ref="CR8:DA8"/>
    <mergeCell ref="DB7:DK7"/>
    <mergeCell ref="DB8:DK8"/>
    <mergeCell ref="F34:F35"/>
    <mergeCell ref="F36:F37"/>
    <mergeCell ref="P8:Y8"/>
    <mergeCell ref="P7:Y7"/>
    <mergeCell ref="B40:B41"/>
    <mergeCell ref="C40:C41"/>
    <mergeCell ref="AT9:BC10"/>
    <mergeCell ref="AJ9:AS10"/>
    <mergeCell ref="Z9:AI10"/>
    <mergeCell ref="P9:Y10"/>
    <mergeCell ref="G14:G15"/>
    <mergeCell ref="G40:G41"/>
    <mergeCell ref="F38:F39"/>
    <mergeCell ref="G36:G37"/>
    <mergeCell ref="G38:G39"/>
    <mergeCell ref="F14:F15"/>
    <mergeCell ref="F16:F17"/>
    <mergeCell ref="F20:F21"/>
    <mergeCell ref="F24:F25"/>
    <mergeCell ref="D16:D17"/>
    <mergeCell ref="D20:D21"/>
    <mergeCell ref="G28:G29"/>
    <mergeCell ref="C20:C21"/>
    <mergeCell ref="C16:C17"/>
    <mergeCell ref="E38:E39"/>
    <mergeCell ref="E36:E37"/>
    <mergeCell ref="E34:E35"/>
    <mergeCell ref="E32:E33"/>
    <mergeCell ref="P4:Q4"/>
    <mergeCell ref="P3:Q3"/>
    <mergeCell ref="R5:AD5"/>
    <mergeCell ref="R4:AD4"/>
    <mergeCell ref="R3:AD3"/>
    <mergeCell ref="CH9:CQ10"/>
    <mergeCell ref="BX9:CG10"/>
    <mergeCell ref="BN9:BW10"/>
    <mergeCell ref="BD9:BM10"/>
    <mergeCell ref="P5:Q5"/>
    <mergeCell ref="CH7:CQ7"/>
    <mergeCell ref="CH8:CQ8"/>
    <mergeCell ref="BD7:BM7"/>
    <mergeCell ref="BD8:BM8"/>
    <mergeCell ref="BN7:BW7"/>
    <mergeCell ref="BN8:BW8"/>
    <mergeCell ref="BX7:CG7"/>
    <mergeCell ref="BX8:CG8"/>
    <mergeCell ref="Z7:AI7"/>
    <mergeCell ref="Z8:AI8"/>
    <mergeCell ref="AJ7:AS7"/>
    <mergeCell ref="AJ8:AS8"/>
    <mergeCell ref="AT7:BC7"/>
    <mergeCell ref="AT8:BC8"/>
    <mergeCell ref="F28:F29"/>
    <mergeCell ref="F30:F31"/>
    <mergeCell ref="F32:F33"/>
    <mergeCell ref="G30:G31"/>
    <mergeCell ref="G32:G33"/>
    <mergeCell ref="G34:G35"/>
    <mergeCell ref="D24:D25"/>
    <mergeCell ref="G7:G12"/>
    <mergeCell ref="F7:F12"/>
    <mergeCell ref="E7:E12"/>
    <mergeCell ref="D7:D12"/>
    <mergeCell ref="E14:E15"/>
    <mergeCell ref="E30:E31"/>
    <mergeCell ref="E28:E29"/>
    <mergeCell ref="D14:D15"/>
    <mergeCell ref="G22:G23"/>
    <mergeCell ref="C24:C25"/>
    <mergeCell ref="F26:F27"/>
    <mergeCell ref="G16:G17"/>
    <mergeCell ref="G20:G21"/>
    <mergeCell ref="G24:G25"/>
    <mergeCell ref="G26:G27"/>
    <mergeCell ref="E26:E27"/>
    <mergeCell ref="E24:E25"/>
    <mergeCell ref="E20:E21"/>
    <mergeCell ref="E16:E17"/>
    <mergeCell ref="C36:C37"/>
    <mergeCell ref="C34:C35"/>
    <mergeCell ref="C32:C33"/>
    <mergeCell ref="C30:C31"/>
    <mergeCell ref="C28:C29"/>
    <mergeCell ref="C26:C27"/>
    <mergeCell ref="B26:B27"/>
    <mergeCell ref="B24:B25"/>
    <mergeCell ref="B20:B21"/>
    <mergeCell ref="B16:B17"/>
    <mergeCell ref="B14:B15"/>
    <mergeCell ref="C38:C39"/>
    <mergeCell ref="D26:D27"/>
    <mergeCell ref="D28:D29"/>
    <mergeCell ref="D30:D31"/>
    <mergeCell ref="D32:D33"/>
    <mergeCell ref="D34:D35"/>
    <mergeCell ref="B38:B39"/>
    <mergeCell ref="B36:B37"/>
    <mergeCell ref="B34:B35"/>
    <mergeCell ref="B32:B33"/>
    <mergeCell ref="B30:B31"/>
    <mergeCell ref="B28:B29"/>
    <mergeCell ref="D36:D37"/>
    <mergeCell ref="C22:C23"/>
    <mergeCell ref="EF7:EO7"/>
    <mergeCell ref="EF8:EO8"/>
    <mergeCell ref="EP7:EY7"/>
    <mergeCell ref="EP8:EY8"/>
    <mergeCell ref="EF9:EO10"/>
    <mergeCell ref="EP9:EY10"/>
    <mergeCell ref="C18:C19"/>
    <mergeCell ref="G18:G19"/>
    <mergeCell ref="I7:I12"/>
    <mergeCell ref="C14:C15"/>
  </mergeCells>
  <conditionalFormatting sqref="P14:DA14 P16:DA16 P20:DA20 P28:DA28 P30:DA30 P32:DA32 P34:DA34 P36:DA36 P38:DA38 P24:DA24 P26:DA26">
    <cfRule type="cellIs" dxfId="50" priority="90" operator="equal">
      <formula>"p"</formula>
    </cfRule>
  </conditionalFormatting>
  <conditionalFormatting sqref="P15:DA15 P21:DA23 P25:DA25 P27:DA27 P29:DA29 P31:DA31 P33:DA33 P35:DA35 P37:DA37 P39:DA39 P17:DA19">
    <cfRule type="cellIs" dxfId="49" priority="88" operator="equal">
      <formula>"r"</formula>
    </cfRule>
    <cfRule type="cellIs" dxfId="48" priority="89" operator="equal">
      <formula>"a"</formula>
    </cfRule>
  </conditionalFormatting>
  <conditionalFormatting sqref="DL14:DU14 DL16:DU16 DL20:DU20 DL24:DU24 DL26:DU26 DL30:DU30 DL32:DU32 DL34:DU34 DL36:DU36 DL38:DU38 DL28:DU28">
    <cfRule type="cellIs" dxfId="47" priority="85" operator="equal">
      <formula>"p"</formula>
    </cfRule>
  </conditionalFormatting>
  <conditionalFormatting sqref="DL15:DU15 DL17:DU19 DL21:DU23 DL25:DU25 DL27:DU27 DL29:DU29 DL31:DU31 DL33:DU33 DL35:DU35 DL37:DU37 DL39:DU39">
    <cfRule type="cellIs" dxfId="46" priority="83" operator="equal">
      <formula>"r"</formula>
    </cfRule>
    <cfRule type="cellIs" dxfId="45" priority="84" operator="equal">
      <formula>"a"</formula>
    </cfRule>
  </conditionalFormatting>
  <conditionalFormatting sqref="DV30:EY30 DV32:EY32 DV34:EY34 DV36:EY36 DV38:EY38 DV14:EY14 DV16:EY16 DV20:EY20 DV24:EY24 DV26:EY26 DV28:EY28">
    <cfRule type="cellIs" dxfId="44" priority="80" operator="equal">
      <formula>"p"</formula>
    </cfRule>
  </conditionalFormatting>
  <conditionalFormatting sqref="DV31:EY31 DV33:EY33 DV35:EY35 DV37:EY37 DV39:EY39 DV15:EY15 DV17:EY19 DV21:EY23 DV25:EY25 DV27:EY27 DV29:EY29">
    <cfRule type="cellIs" dxfId="43" priority="78" operator="equal">
      <formula>"r"</formula>
    </cfRule>
    <cfRule type="cellIs" dxfId="42" priority="79" operator="equal">
      <formula>"a"</formula>
    </cfRule>
  </conditionalFormatting>
  <conditionalFormatting sqref="EZ14:FI14 EZ16:FI16 EZ20:FI20 EZ24:FI24 EZ26:FI26 EZ28:FI28 EZ30:FI30 EZ32:FI32 EZ34:FI34 EZ36:FI36 EZ38:FI38">
    <cfRule type="cellIs" dxfId="41" priority="70" operator="equal">
      <formula>"p"</formula>
    </cfRule>
  </conditionalFormatting>
  <conditionalFormatting sqref="EZ15:FI15 EZ17:FI19 EZ21:FI23 EZ25:FI25 EZ27:FI27 EZ29:FI29 EZ31:FI31 EZ33:FI33 EZ35:FI35 EZ37:FI37 EZ39:FI39">
    <cfRule type="cellIs" dxfId="40" priority="68" operator="equal">
      <formula>"r"</formula>
    </cfRule>
    <cfRule type="cellIs" dxfId="39" priority="69" operator="equal">
      <formula>"a"</formula>
    </cfRule>
  </conditionalFormatting>
  <conditionalFormatting sqref="DB14:DK14 DB16:DK16 DB20:DK20 DB24:DK24 DB26:DK26 DB28:DK28 DB30:DK30 DB32:DK32 DB34:DK34 DB36:DK36 DB38:DK38">
    <cfRule type="cellIs" dxfId="38" priority="65" operator="equal">
      <formula>"p"</formula>
    </cfRule>
  </conditionalFormatting>
  <conditionalFormatting sqref="DB15:DK15 DB17:DK19 DB21:DK23 DB25:DK25 DB27:DK27 DB29:DK29 DB31:DK31 DB33:DK33 DB35:DK35 DB37:DK37 DB39:DK39">
    <cfRule type="cellIs" dxfId="37" priority="63" operator="equal">
      <formula>"r"</formula>
    </cfRule>
    <cfRule type="cellIs" dxfId="36" priority="64" operator="equal">
      <formula>"a"</formula>
    </cfRule>
  </conditionalFormatting>
  <conditionalFormatting sqref="P7:FI8">
    <cfRule type="expression" dxfId="35" priority="61">
      <formula>P$8=TODAY()</formula>
    </cfRule>
  </conditionalFormatting>
  <conditionalFormatting sqref="P9:FI10">
    <cfRule type="cellIs" dxfId="34" priority="60" operator="notEqual">
      <formula>0</formula>
    </cfRule>
  </conditionalFormatting>
  <conditionalFormatting sqref="P30:FI30 P32:FI32 P34:FI34 P36:FI36 P38:FI38 P14:FI14 P16:FI16 P20:FI20 P24:FI24 P26:FI26 P28:FI28">
    <cfRule type="expression" dxfId="33" priority="58">
      <formula>AND(P14="p",$F14="x")</formula>
    </cfRule>
  </conditionalFormatting>
  <conditionalFormatting sqref="P31:FI31 P33:FI33 P35:FI35 P37:FI37 P39:FI39 P15:FI15 P21:FI23 P25:FI25 P29:FI29 P17:FI19 P27:FI27">
    <cfRule type="expression" dxfId="32" priority="57">
      <formula>AND(P15="r",ISBLANK(P14))</formula>
    </cfRule>
  </conditionalFormatting>
  <conditionalFormatting sqref="B22:B23 D22:FI23 B30:FI39 B16:FI19 B26:FI27">
    <cfRule type="expression" dxfId="31" priority="48">
      <formula>AND(ISBLANK($E14),$E16&gt;0)</formula>
    </cfRule>
    <cfRule type="expression" dxfId="30" priority="50">
      <formula>$E14&lt;&gt;$E16</formula>
    </cfRule>
  </conditionalFormatting>
  <conditionalFormatting sqref="B22:B23 D22:FI23 B30:FI39 B16:FI19 B26:FI27">
    <cfRule type="expression" dxfId="29" priority="47">
      <formula>AND(ISBLANK($E16),$E14&gt;0)</formula>
    </cfRule>
  </conditionalFormatting>
  <conditionalFormatting sqref="B24:FI25 B20:G21 J20:FI21">
    <cfRule type="expression" dxfId="28" priority="96">
      <formula>AND(ISBLANK($E16),$E20&gt;0)</formula>
    </cfRule>
    <cfRule type="expression" dxfId="27" priority="97">
      <formula>$E16&lt;&gt;$E20</formula>
    </cfRule>
  </conditionalFormatting>
  <conditionalFormatting sqref="B24:FI25 B20:G21 J20:FI21">
    <cfRule type="expression" dxfId="26" priority="101">
      <formula>AND(ISBLANK($E20),$E16&gt;0)</formula>
    </cfRule>
  </conditionalFormatting>
  <conditionalFormatting sqref="P18:DA18">
    <cfRule type="cellIs" dxfId="25" priority="43" operator="equal">
      <formula>"p"</formula>
    </cfRule>
  </conditionalFormatting>
  <conditionalFormatting sqref="DL18:DU18">
    <cfRule type="cellIs" dxfId="24" priority="42" operator="equal">
      <formula>"p"</formula>
    </cfRule>
  </conditionalFormatting>
  <conditionalFormatting sqref="DV18:EY18">
    <cfRule type="cellIs" dxfId="23" priority="41" operator="equal">
      <formula>"p"</formula>
    </cfRule>
  </conditionalFormatting>
  <conditionalFormatting sqref="EZ18:FI18">
    <cfRule type="cellIs" dxfId="22" priority="40" operator="equal">
      <formula>"p"</formula>
    </cfRule>
  </conditionalFormatting>
  <conditionalFormatting sqref="DB18:DK18">
    <cfRule type="cellIs" dxfId="21" priority="39" operator="equal">
      <formula>"p"</formula>
    </cfRule>
  </conditionalFormatting>
  <conditionalFormatting sqref="P18:FI18">
    <cfRule type="expression" dxfId="20" priority="38">
      <formula>AND(P18="p",$F18="x")</formula>
    </cfRule>
  </conditionalFormatting>
  <conditionalFormatting sqref="P22:DA22">
    <cfRule type="cellIs" dxfId="19" priority="37" operator="equal">
      <formula>"p"</formula>
    </cfRule>
  </conditionalFormatting>
  <conditionalFormatting sqref="DL22:DU22">
    <cfRule type="cellIs" dxfId="18" priority="36" operator="equal">
      <formula>"p"</formula>
    </cfRule>
  </conditionalFormatting>
  <conditionalFormatting sqref="DV22:EY22">
    <cfRule type="cellIs" dxfId="17" priority="35" operator="equal">
      <formula>"p"</formula>
    </cfRule>
  </conditionalFormatting>
  <conditionalFormatting sqref="EZ22:FI22">
    <cfRule type="cellIs" dxfId="16" priority="34" operator="equal">
      <formula>"p"</formula>
    </cfRule>
  </conditionalFormatting>
  <conditionalFormatting sqref="DB22:DK22">
    <cfRule type="cellIs" dxfId="15" priority="33" operator="equal">
      <formula>"p"</formula>
    </cfRule>
  </conditionalFormatting>
  <conditionalFormatting sqref="P22:FI22">
    <cfRule type="expression" dxfId="14" priority="32">
      <formula>AND(P22="p",$F22="x")</formula>
    </cfRule>
  </conditionalFormatting>
  <conditionalFormatting sqref="C22:C23">
    <cfRule type="expression" dxfId="13" priority="5">
      <formula>AND(ISBLANK($E18),$E22&gt;0)</formula>
    </cfRule>
    <cfRule type="expression" dxfId="12" priority="6">
      <formula>$E18&lt;&gt;$E22</formula>
    </cfRule>
  </conditionalFormatting>
  <conditionalFormatting sqref="C22:C23">
    <cfRule type="expression" dxfId="11" priority="7">
      <formula>AND(ISBLANK($E22),$E18&gt;0)</formula>
    </cfRule>
  </conditionalFormatting>
  <conditionalFormatting sqref="H20:I21">
    <cfRule type="expression" dxfId="10" priority="3">
      <formula>AND(ISBLANK($E18),$E20&gt;0)</formula>
    </cfRule>
    <cfRule type="expression" dxfId="9" priority="4">
      <formula>$E18&lt;&gt;$E20</formula>
    </cfRule>
  </conditionalFormatting>
  <conditionalFormatting sqref="H20:I21">
    <cfRule type="expression" dxfId="8" priority="2">
      <formula>AND(ISBLANK($E20),$E18&gt;0)</formula>
    </cfRule>
  </conditionalFormatting>
  <conditionalFormatting sqref="B28:FI29">
    <cfRule type="expression" dxfId="6" priority="143">
      <formula>AND(ISBLANK(#REF!),$E28&gt;0)</formula>
    </cfRule>
    <cfRule type="expression" dxfId="5" priority="144">
      <formula>#REF!&lt;&gt;$E28</formula>
    </cfRule>
  </conditionalFormatting>
  <conditionalFormatting sqref="B28:FI29">
    <cfRule type="expression" dxfId="4" priority="147">
      <formula>AND(ISBLANK($E28),#REF!&gt;0)</formula>
    </cfRule>
  </conditionalFormatting>
  <conditionalFormatting sqref="DU28">
    <cfRule type="cellIs" dxfId="3" priority="1" operator="equal">
      <formula>"p"</formula>
    </cfRule>
  </conditionalFormatting>
  <conditionalFormatting sqref="P12:FI12">
    <cfRule type="expression" dxfId="2" priority="156">
      <formula>AND(COUNTIF(P$14:P$39,"p"),OR(COUNTIF(P$14:P$39,"r"),COUNTIF(P$14:P$39,"a")))</formula>
    </cfRule>
    <cfRule type="expression" dxfId="1" priority="157">
      <formula>COUNTIF(P$14:P$39,"p")</formula>
    </cfRule>
  </conditionalFormatting>
  <conditionalFormatting sqref="E14:E39">
    <cfRule type="expression" dxfId="0" priority="158">
      <formula>$E14&gt;0</formula>
    </cfRule>
    <cfRule type="dataBar" priority="159">
      <dataBar>
        <cfvo type="min"/>
        <cfvo type="max"/>
        <color rgb="FF7A0000"/>
      </dataBar>
      <extLst>
        <ext xmlns:x14="http://schemas.microsoft.com/office/spreadsheetml/2009/9/main" uri="{B025F937-C7B1-47D3-B67F-A62EFF666E3E}">
          <x14:id>{0F1E976B-BAEE-4F94-8D2E-CF70230DCC3A}</x14:id>
        </ext>
      </extLst>
    </cfRule>
  </conditionalFormatting>
  <pageMargins left="0.7" right="0.7" top="0.75" bottom="0.75" header="0.3" footer="0.3"/>
  <pageSetup paperSize="8" scale="5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9" operator="containsText" id="{099DDE3E-DC04-4611-AF86-9389BA8D2684}">
            <xm:f>NOT(ISERROR(SEARCH("*[L*]*",P9)))</xm:f>
            <xm:f>"*[L*]*"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m:sqref>P9:FI10</xm:sqref>
        </x14:conditionalFormatting>
        <x14:conditionalFormatting xmlns:xm="http://schemas.microsoft.com/office/excel/2006/main">
          <x14:cfRule type="dataBar" id="{0F1E976B-BAEE-4F94-8D2E-CF70230DCC3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E14:E39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TabDate</vt:lpstr>
      <vt:lpstr>Échéancier</vt:lpstr>
    </vt:vector>
  </TitlesOfParts>
  <Company>CIFOM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Hajda Altin</dc:creator>
  <cp:lastModifiedBy>Hajda Altin</cp:lastModifiedBy>
  <cp:lastPrinted>2022-08-25T07:18:07Z</cp:lastPrinted>
  <dcterms:created xsi:type="dcterms:W3CDTF">2020-03-05T13:01:41Z</dcterms:created>
  <dcterms:modified xsi:type="dcterms:W3CDTF">2022-10-05T07:15:11Z</dcterms:modified>
</cp:coreProperties>
</file>