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_commit" sheetId="1" r:id="rId4"/>
    <sheet state="visible" name="Copy of fixingcommits" sheetId="2" r:id="rId5"/>
  </sheets>
  <definedNames/>
  <calcPr/>
</workbook>
</file>

<file path=xl/sharedStrings.xml><?xml version="1.0" encoding="utf-8"?>
<sst xmlns="http://schemas.openxmlformats.org/spreadsheetml/2006/main" count="2513" uniqueCount="1644">
  <si>
    <t>commit</t>
  </si>
  <si>
    <t>topic</t>
  </si>
  <si>
    <t>commit url</t>
  </si>
  <si>
    <t>repo</t>
  </si>
  <si>
    <t>https://api.github.com/repos/web3p/ethereum-tx/commits/83d9305ba4782bc310b4b4e6f86024e27198d8e2</t>
  </si>
  <si>
    <t>https://api.github.com/repos/web3p/ethereum-tx</t>
  </si>
  <si>
    <t>https://api.github.com/repos/OrchardCMS/OrchardCore.Commerce/commits/d17d6e821763a60dc7791bfd6c1b5b11c4447abd</t>
  </si>
  <si>
    <t>https://api.github.com/repos/web3p/ethereum-tx/commits/0f56c03186f09255a3dca6b015e7d275d66d84af</t>
  </si>
  <si>
    <t>https://api.github.com/repos/0xPrateek/Stardox/commits/6bc146df2ad626c72ed0f91ec26ec82ebdb6fe20</t>
  </si>
  <si>
    <t>https://api.github.com/repos/0xPrateek/Stardox</t>
  </si>
  <si>
    <t>https://api.github.com/repos/0xPrateek/Stardox/commits/06961b7df462ba9664e7fe327b4434b1563aeb6c</t>
  </si>
  <si>
    <t>https://api.github.com/repos/notanumber/xapian-haystack/commits/fc0a9f71d23284927cdb39d6d0afa27de0b2877a</t>
  </si>
  <si>
    <t>https://api.github.com/repos/notanumber/xapian-haystack</t>
  </si>
  <si>
    <t>https://api.github.com/repos/notanumber/xapian-haystack/commits/ab26c30d90aafe3103f299760e672d3312f0c92a</t>
  </si>
  <si>
    <t>https://api.github.com/repos/notanumber/xapian-haystack/commits/b623ea2556ec5f1ea5ef578b01275be2d632ad09</t>
  </si>
  <si>
    <t>https://api.github.com/repos/notanumber/xapian-haystack/commits/5d16d1aca7ccb7261ae72317c51a1cdeddb7e27f</t>
  </si>
  <si>
    <t>https://api.github.com/repos/notanumber/xapian-haystack/commits/4d51f5e9af985c8172947e1600bcc9345210c822</t>
  </si>
  <si>
    <t>https://api.github.com/repos/notanumber/xapian-haystack/commits/a27676a8509d8cf8bf723f785b8c730db1c6a7ed</t>
  </si>
  <si>
    <t>https://api.github.com/repos/notanumber/xapian-haystack/commits/01805d08f8c3cdf048f65865ca95b2ddc7000ed8</t>
  </si>
  <si>
    <t>https://api.github.com/repos/OrchardCMS/OrchardCore.Commerce/commits/7b8dcd69bb92db6f522ba4fa805fe6c101faaeb1</t>
  </si>
  <si>
    <t>https://api.github.com/repos/OrchardCMS/OrchardCore.Commerce</t>
  </si>
  <si>
    <t>https://api.github.com/repos/OrchardCMS/OrchardCore.Commerce/commits/9ca51553e080230cbfbdc93592b161280beb453e</t>
  </si>
  <si>
    <t>https://api.github.com/repos/cmprescott/ansible-xml/commits/0e3a84dca6d4433491a6590f9e9752455e45c701</t>
  </si>
  <si>
    <t>https://api.github.com/repos/cmprescott/ansible-xml</t>
  </si>
  <si>
    <t>https://api.github.com/repos/cmprescott/ansible-xml/commits/a48cdd16f4f3836aece04ff597faa4298abe482c</t>
  </si>
  <si>
    <t>https://api.github.com/repos/openfl/actuate/commits/a860cedc85a12d47c15730258fa9a4e7dd061006</t>
  </si>
  <si>
    <t>https://api.github.com/repos/openfl/actuate</t>
  </si>
  <si>
    <t>https://api.github.com/repos/openfl/actuate/commits/660525b9c8793219c659ac85643189ae3ae9b300</t>
  </si>
  <si>
    <t>https://api.github.com/repos/openfl/actuate/commits/60c14df693532821f861ac8eb8a2e7a88da11297</t>
  </si>
  <si>
    <t>https://api.github.com/repos/tao12345666333/tornado-zh/commits/45ba4160114fdd3f94e85e8db67b350d81274e34</t>
  </si>
  <si>
    <t>https://api.github.com/repos/tao12345666333/tornado-zh</t>
  </si>
  <si>
    <t>https://api.github.com/repos/ansiblebit/oracle-java/commits/617c8f2de47d53b11ebed60c6cdfe7d020a120a7</t>
  </si>
  <si>
    <t>https://api.github.com/repos/ansiblebit/oracle-java</t>
  </si>
  <si>
    <t>https://api.github.com/repos/thiagobustamante/typescript-rest-swagger/commits/28708df9ca3a06ffecaecab1248bafb8f38b76de</t>
  </si>
  <si>
    <t>https://api.github.com/repos/thiagobustamante/typescript-rest-swagger</t>
  </si>
  <si>
    <t>https://api.github.com/repos/thiagobustamante/typescript-rest-swagger/commits/1109f03925039512479c671dddaf5c29df7efb3e</t>
  </si>
  <si>
    <t>https://api.github.com/repos/thiagobustamante/typescript-rest-swagger/commits/c606d461bbc3e893c87b323164a0ce7d29d4a8e4</t>
  </si>
  <si>
    <t>https://api.github.com/repos/thiagobustamante/typescript-rest-swagger/commits/46364dcd9a223cf82b4b2e1d31c96cea9a03c24f</t>
  </si>
  <si>
    <t>https://api.github.com/repos/thiagobustamante/typescript-rest-swagger/commits/97b170aefd8ec0358b0ca8c7d81648b88e9b9c3a</t>
  </si>
  <si>
    <t>https://api.github.com/repos/thiagobustamante/typescript-rest-swagger/commits/4d76e2ac994ecfd8782d0cb635d06647c93f2bb2</t>
  </si>
  <si>
    <t>https://api.github.com/repos/thiagobustamante/typescript-rest-swagger/commits/82e1f8799ff6c0621407206460a3c11153557666</t>
  </si>
  <si>
    <t>https://api.github.com/repos/astockwell/countries-and-provinces-states-regions/commits/d2e9e5e36dffda99d8d519d2be624ef4d2e47f67</t>
  </si>
  <si>
    <t>https://api.github.com/repos/astockwell/countries-and-provinces-states-regions</t>
  </si>
  <si>
    <t>https://api.github.com/repos/kazu-yamamoto/logger/commits/7665ace0e51cd30cfdada55f0e1faca21a2cbd2e</t>
  </si>
  <si>
    <t>https://api.github.com/repos/kazu-yamamoto/logger</t>
  </si>
  <si>
    <t>https://api.github.com/repos/kazu-yamamoto/logger/commits/95bb3359006d7a5a0f61c6167b5b6295fd1881d8</t>
  </si>
  <si>
    <t>https://api.github.com/repos/kazu-yamamoto/logger/commits/0fe40038c5856dd605b0613a974faf9b6820a585</t>
  </si>
  <si>
    <t>https://api.github.com/repos/kazu-yamamoto/logger/commits/21c7a11ca3ac976dd26da1e5cc9ce7b12e9fce69</t>
  </si>
  <si>
    <t>https://api.github.com/repos/tamasmeszaros/libnest2d/commits/bc2bd7f33cafcdc327a762e4b6447f6d1165444f</t>
  </si>
  <si>
    <t>https://api.github.com/repos/tamasmeszaros/libnest2d</t>
  </si>
  <si>
    <t>https://api.github.com/repos/mattermoran/map_launcher/commits/fe8fdf80e49773a3a904b25abe7adba99378dd55</t>
  </si>
  <si>
    <t>https://api.github.com/repos/mattermoran/map_launcher</t>
  </si>
  <si>
    <t>https://api.github.com/repos/fabio-miranda/csv-to-influxdb/commits/6f7c46dc0a05df07f9048fed9b75adf428db8881</t>
  </si>
  <si>
    <t>https://api.github.com/repos/fabio-miranda/csv-to-influxdb</t>
  </si>
  <si>
    <t>https://api.github.com/repos/leonid-shevtsov/unobtrusive_flash/commits/260b3fd197364580539c690712c2a493f5731c94</t>
  </si>
  <si>
    <t>https://api.github.com/repos/leonid-shevtsov/unobtrusive_flash</t>
  </si>
  <si>
    <t>https://api.github.com/repos/hakandilek/play2-crud/commits/e413fd6df81d6e5e0d13f20ef8c94624ec60a02a</t>
  </si>
  <si>
    <t>https://api.github.com/repos/hakandilek/play2-crud</t>
  </si>
  <si>
    <t>https://api.github.com/repos/hakandilek/play2-crud/commits/989f6e1fa244a6cc857b12e1b8535dc64f4670e1</t>
  </si>
  <si>
    <t>https://api.github.com/repos/hakandilek/play2-crud/commits/7bd300c482d8de30af47e748f6dd386aed2e25a9</t>
  </si>
  <si>
    <t>https://api.github.com/repos/richardschneider/net-mdns/commits/94e34167e794e64e13baa58f21ca92cdc603f0df</t>
  </si>
  <si>
    <t>https://api.github.com/repos/richardschneider/net-mdns</t>
  </si>
  <si>
    <t>https://api.github.com/repos/richardschneider/net-mdns/commits/3326c93e703eb5dc1a55db24bb079a1a6ad6fe35</t>
  </si>
  <si>
    <t>https://api.github.com/repos/rrweb-io/rrweb-snapshot/commits/8307c87cedf603190fd898832d06df9bf12237bf</t>
  </si>
  <si>
    <t>https://api.github.com/repos/rrweb-io/rrweb-snapshot</t>
  </si>
  <si>
    <t>https://api.github.com/repos/rrweb-io/rrweb-snapshot/commits/1cc7164f2ca138be2278119f1ab37dc17ee16375</t>
  </si>
  <si>
    <t>https://api.github.com/repos/rrweb-io/rrweb-snapshot/commits/555398d3f522b788e253b61c31d70ba82191c3c3</t>
  </si>
  <si>
    <t>https://api.github.com/repos/rrweb-io/rrweb-snapshot/commits/b5e9b40f4d624854564bb433900606232cdc3b5b</t>
  </si>
  <si>
    <t>https://api.github.com/repos/pipermerriam/flex/commits/cdb46b42ee3a9e0b46afe596dcb8cef3fa4a0c9b</t>
  </si>
  <si>
    <t>https://api.github.com/repos/pipermerriam/flex</t>
  </si>
  <si>
    <t>https://api.github.com/repos/pipermerriam/flex/commits/9c13c74d577b7d6e161e441109dd13254ebbb0f5</t>
  </si>
  <si>
    <t>https://api.github.com/repos/pipermerriam/flex/commits/16fb665e5ea96d90cf940fd457ef61f3c7064b1b</t>
  </si>
  <si>
    <t>https://api.github.com/repos/pipermerriam/flex/commits/6f07e64c987437ec4dce008d295e6b1d030ba321</t>
  </si>
  <si>
    <t>https://api.github.com/repos/pipermerriam/flex/commits/64b13505ca16be1209d6086d81067766d2ebcefe</t>
  </si>
  <si>
    <t>https://api.github.com/repos/pipermerriam/flex/commits/43408df1fb313b851329c244b48a60c7b4c1884e</t>
  </si>
  <si>
    <t>https://api.github.com/repos/jruby/joni/commits/70de47c4f23fd869335de694f0c29badfa3d0f9f</t>
  </si>
  <si>
    <t>https://api.github.com/repos/jruby/joni</t>
  </si>
  <si>
    <t>https://api.github.com/repos/jruby/joni/commits/fec066a3e36a42ac2b782f73479632dbb88d2f0a</t>
  </si>
  <si>
    <t>https://api.github.com/repos/IsraelOrtuno/pipedrive/commits/f050101f08f95f4c6c8a768565363fd8762eb2a2</t>
  </si>
  <si>
    <t>https://api.github.com/repos/IsraelOrtuno/pipedrive</t>
  </si>
  <si>
    <t>https://api.github.com/repos/IsraelOrtuno/pipedrive/commits/d3a76e4792400c9dabeb371d26b33e123da8ef03</t>
  </si>
  <si>
    <t>https://api.github.com/repos/mafintosh/dns-packet/commits/db4e271a59e5038b7c091efbccf4753378682877</t>
  </si>
  <si>
    <t>https://api.github.com/repos/mafintosh/dns-packet</t>
  </si>
  <si>
    <t>https://api.github.com/repos/mafintosh/dns-packet/commits/84589e7026f98bf8e010e121761ad19eb307b1ae</t>
  </si>
  <si>
    <t>https://api.github.com/repos/mafintosh/dns-packet/commits/eabaaa51567174d6d61504f96c2635aa2cf3c784</t>
  </si>
  <si>
    <t>https://api.github.com/repos/gonzalocasas/node-proxy-middleware/commits/b78badded996bd4a81375c815ea410a6cbc2b670</t>
  </si>
  <si>
    <t>https://api.github.com/repos/gonzalocasas/node-proxy-middleware</t>
  </si>
  <si>
    <t>https://api.github.com/repos/benbalter/gman/commits/02f4384e7d1c9bfb102648761542493137b8164e</t>
  </si>
  <si>
    <t>https://api.github.com/repos/benbalter/gman</t>
  </si>
  <si>
    <t>https://api.github.com/repos/bsm/grape-kaminari/commits/869506cf0105d58ccc3e2f8e090daa04b949eaee</t>
  </si>
  <si>
    <t>https://api.github.com/repos/bsm/grape-kaminari</t>
  </si>
  <si>
    <t>https://api.github.com/repos/evernote/evernote-cloud-sdk-php/commits/bf0aa32c05b5befb6aad2b4f6075b93331e71fd8</t>
  </si>
  <si>
    <t>https://api.github.com/repos/evernote/evernote-cloud-sdk-php</t>
  </si>
  <si>
    <t>https://api.github.com/repos/evernote/evernote-cloud-sdk-php/commits/1371f6613f04ea2dde6c4129083c8bd081e59f27</t>
  </si>
  <si>
    <t>https://api.github.com/repos/zohararad/sails-rest/commits/3a4f393929a7d2d72ea0fc62fa9d78739e065162</t>
  </si>
  <si>
    <t>https://api.github.com/repos/zohararad/sails-rest</t>
  </si>
  <si>
    <t>https://api.github.com/repos/zohararad/sails-rest/commits/52c89e7e15474f9a77d1481ecce77d6f8a413ad6</t>
  </si>
  <si>
    <t>https://api.github.com/repos/zohararad/sails-rest/commits/b9befeda3c92932d28c71e5da42eac40e91367d4</t>
  </si>
  <si>
    <t>https://api.github.com/repos/zohararad/sails-rest/commits/b3d457717a49f5bfe257a46cbf93519b21f80550</t>
  </si>
  <si>
    <t>https://api.github.com/repos/tullamods/Bagnon/commits/6ed7b6a8b24005cb3783db1144a95c28506e8952</t>
  </si>
  <si>
    <t>https://api.github.com/repos/tullamods/Bagnon</t>
  </si>
  <si>
    <t>https://api.github.com/repos/tullamods/Bagnon/commits/93bf6ac12d0b9a741e0930750f6848818714caee</t>
  </si>
  <si>
    <t>https://api.github.com/repos/tullamods/Bagnon/commits/f3a0c2d324a2f7257d66e65390e2705336453aa4</t>
  </si>
  <si>
    <t>https://api.github.com/repos/tullamods/Bagnon/commits/181000261f19c52d6774828fb926692be015e247</t>
  </si>
  <si>
    <t>https://api.github.com/repos/tullamods/Bagnon/commits/c117e90e7fd1cadd85cdee4cc297654439fd76e1</t>
  </si>
  <si>
    <t>https://api.github.com/repos/tullamods/Bagnon/commits/e80d9541aeaf860ec0f5024c7c98637239b82796</t>
  </si>
  <si>
    <t>https://api.github.com/repos/tullamods/Bagnon/commits/2ac87e197fee7b96a69b79a6249c8b7fe7787144</t>
  </si>
  <si>
    <t>https://api.github.com/repos/tullamods/Bagnon/commits/6af7b2daee536e0714ea440af818513bf8a3d68b</t>
  </si>
  <si>
    <t>https://api.github.com/repos/tullamods/Bagnon/commits/6c29ab54b9e06adbf08ad3e63af45da0c3af5c7b</t>
  </si>
  <si>
    <t>https://api.github.com/repos/tullamods/Bagnon/commits/e00d6c8fee1ac2e683e8833c4046be562a9ebf61</t>
  </si>
  <si>
    <t>https://api.github.com/repos/tullamods/Bagnon/commits/3022dd04c08dcd119d17db9e4d033cdb47c56504</t>
  </si>
  <si>
    <t>https://api.github.com/repos/tullamods/Bagnon/commits/8dc7960e0fa09e3e2ce7bca9f9736545b74540c6</t>
  </si>
  <si>
    <t>https://api.github.com/repos/tullamods/Bagnon/commits/ca01b0827d7f0e20044c55120b17eeb01b2f27df</t>
  </si>
  <si>
    <t>https://api.github.com/repos/tullamods/Bagnon/commits/87baa670867466c0bd8e7802d2d437c364d9e4ed</t>
  </si>
  <si>
    <t>https://api.github.com/repos/tullamods/Bagnon/commits/7d5a3f3381d2670c76994b2851cd1c648873ee9b</t>
  </si>
  <si>
    <t>https://api.github.com/repos/tullamods/Bagnon/commits/b04ee48180a68acba6271520e9cfd9195bc89aeb</t>
  </si>
  <si>
    <t>https://api.github.com/repos/tullamods/Bagnon/commits/63fdcbe06d702d48c225d4906a6f883c3f3d1003</t>
  </si>
  <si>
    <t>https://api.github.com/repos/tullamods/Bagnon/commits/f17cb80081ab892ddd36d17c107bd814d7af6856</t>
  </si>
  <si>
    <t>https://api.github.com/repos/slyapustin/django-classified/commits/80df6017019bcc3c6d7abc7f9e07372dbc38e8a9</t>
  </si>
  <si>
    <t>https://api.github.com/repos/slyapustin/django-classified</t>
  </si>
  <si>
    <t>https://api.github.com/repos/tmcgee123/karma-spec-reporter/commits/b8b76ba2c09bdb650c02da0f61af3e586f0273e7</t>
  </si>
  <si>
    <t>https://api.github.com/repos/tmcgee123/karma-spec-reporter</t>
  </si>
  <si>
    <t>https://api.github.com/repos/tmcgee123/karma-spec-reporter/commits/44007742053d52d2e612f718779da88d6699b114</t>
  </si>
  <si>
    <t>https://api.github.com/repos/xjdrew/lua-zset/commits/b1a67d59730e1e003d2e28ec9735ca4f622c7f09</t>
  </si>
  <si>
    <t>https://api.github.com/repos/xjdrew/lua-zset</t>
  </si>
  <si>
    <t>https://api.github.com/repos/pimoroni/scroll-phat-hd/commits/3d86d360b4a3bc715c186988434771f981418235</t>
  </si>
  <si>
    <t>https://api.github.com/repos/pimoroni/scroll-phat-hd</t>
  </si>
  <si>
    <t>https://api.github.com/repos/scottlaurent/accounting/commits/94306a46273a59dca626fec93050f196d61c7146</t>
  </si>
  <si>
    <t>https://api.github.com/repos/scottlaurent/accounting</t>
  </si>
  <si>
    <t>https://api.github.com/repos/Automattic/vip-scanner/commits/4fb1278f469e3f57431bfd9815dfc78342ad2e84</t>
  </si>
  <si>
    <t>https://api.github.com/repos/Automattic/vip-scanner</t>
  </si>
  <si>
    <t>https://api.github.com/repos/Automattic/vip-scanner/commits/1b3053acf1722899b29c1eb964f6a421f232f225</t>
  </si>
  <si>
    <t>https://api.github.com/repos/Automattic/vip-scanner/commits/ec2fdd6bcb57790c2418c51a2447d0a3df4f593d</t>
  </si>
  <si>
    <t>https://api.github.com/repos/Automattic/vip-scanner/commits/bca72bd6a2fdfe63684573099357d1a421c3b3c8</t>
  </si>
  <si>
    <t>https://api.github.com/repos/Automattic/vip-scanner/commits/219a23ff197d5772b4b24560a8830b519daaaf89</t>
  </si>
  <si>
    <t>https://api.github.com/repos/Automattic/vip-scanner/commits/9fb1aebd946069984d0d627594b350422df4c474</t>
  </si>
  <si>
    <t>https://api.github.com/repos/Automattic/vip-scanner/commits/581c15048eb5104fe41db20dac1c9ccbeb992135</t>
  </si>
  <si>
    <t>https://api.github.com/repos/Automattic/vip-scanner/commits/65d59be189f396450bbb1e453532c213729fd5d2</t>
  </si>
  <si>
    <t>https://api.github.com/repos/Automattic/vip-scanner/commits/c127cb46cc7da4bd390bd4f2ad1d33c66560a07e</t>
  </si>
  <si>
    <t>https://api.github.com/repos/Automattic/vip-scanner/commits/bddf3accc37d340f7a1ee17ea35b0a4efa5ebd45</t>
  </si>
  <si>
    <t>https://api.github.com/repos/Automattic/vip-scanner/commits/c10a8df45e894ecd8da5bf96bb19cfdd20406946</t>
  </si>
  <si>
    <t>https://api.github.com/repos/Automattic/vip-scanner/commits/dc7e76b6be583dc4fd908def2c80630ebd832a09</t>
  </si>
  <si>
    <t>https://api.github.com/repos/boto/s3transfer/commits/4c0d6ff40833030a3f2004b11fa53be90c6c5728</t>
  </si>
  <si>
    <t>https://api.github.com/repos/boto/s3transfer</t>
  </si>
  <si>
    <t>https://api.github.com/repos/webbushka/atom-react-snippets/commits/58a2cf0a6b7d3e61681d1d40d4168066670ad6a3</t>
  </si>
  <si>
    <t>https://api.github.com/repos/webbushka/atom-react-snippets</t>
  </si>
  <si>
    <t>https://api.github.com/repos/openwisp/openwisp-users/commits/fb1464d12458d924e9676db3896d8deae15b8350</t>
  </si>
  <si>
    <t>https://api.github.com/repos/openwisp/openwisp-users</t>
  </si>
  <si>
    <t>https://api.github.com/repos/openwisp/openwisp-users/commits/fc5dc61f35bac6dabbe2af0c65172db462bcb58d</t>
  </si>
  <si>
    <t>https://api.github.com/repos/openwisp/openwisp-users/commits/f6e56721ececb75378f5306a33474fbbacf5f2dd</t>
  </si>
  <si>
    <t>https://api.github.com/repos/claudiosanches/woocommerce-correios/commits/63a99017eb30412e026ddf996781fdb7b5f0c536</t>
  </si>
  <si>
    <t>https://api.github.com/repos/claudiosanches/woocommerce-correios</t>
  </si>
  <si>
    <t>https://api.github.com/repos/claudiosanches/woocommerce-correios/commits/22042ee21caee59df6a931f8806aa438eadd20a1</t>
  </si>
  <si>
    <t>https://api.github.com/repos/claudiosanches/woocommerce-correios/commits/1e6bb092848de69fe881de5dc3050b59b4d8262a</t>
  </si>
  <si>
    <t>https://api.github.com/repos/claudiosanches/woocommerce-correios/commits/8b081f7a9848d42cfa0ff6e5ec5816bf8b237f72</t>
  </si>
  <si>
    <t>https://api.github.com/repos/claudiosanches/woocommerce-correios/commits/a1f62f922f75265927a7bec3d8240c5b0b5f7f71</t>
  </si>
  <si>
    <t>https://api.github.com/repos/claudiosanches/woocommerce-correios/commits/85d5e7da9ebcb60af9b1021c7c58f16d392b6193</t>
  </si>
  <si>
    <t>https://api.github.com/repos/claudiosanches/woocommerce-correios/commits/2823322e24f1631738538652d53ecd974bbcb7ec</t>
  </si>
  <si>
    <t>https://api.github.com/repos/claudiosanches/woocommerce-correios/commits/7fcfbf8f3707a3fc00604254562f24472c0189b9</t>
  </si>
  <si>
    <t>https://api.github.com/repos/wearerequired/required-foundation/commits/8e679246beb274ca290ffd0743c0416b64653cc4</t>
  </si>
  <si>
    <t>https://api.github.com/repos/wearerequired/required-foundation</t>
  </si>
  <si>
    <t>https://api.github.com/repos/clearpathrobotics/robot_upstart/commits/6f357aeabc0ad5c75662dad1e16650ce8cb41448</t>
  </si>
  <si>
    <t>https://api.github.com/repos/clearpathrobotics/robot_upstart</t>
  </si>
  <si>
    <t>https://api.github.com/repos/viritin/viritin/commits/6abe0e75c3833ecb6320dd5d8f7301062da0385d</t>
  </si>
  <si>
    <t>https://api.github.com/repos/viritin/viritin</t>
  </si>
  <si>
    <t>https://api.github.com/repos/viritin/viritin/commits/85e3444a32c3420cace53ba21f75b6962212e057</t>
  </si>
  <si>
    <t>https://api.github.com/repos/viritin/viritin/commits/5cf7a5279cd5f39ab0438bfb6df86d12da72d70b</t>
  </si>
  <si>
    <t>https://api.github.com/repos/viritin/viritin/commits/2b6b0e408d04fcf68c0b53a83fcdb52f8d3b7822</t>
  </si>
  <si>
    <t>https://api.github.com/repos/viritin/viritin/commits/81f4711db510f3476ef446b044a489dffa636496</t>
  </si>
  <si>
    <t>https://api.github.com/repos/viritin/viritin/commits/07632f5e9d1b16e03999ce71e3743eefe7d3ec0e</t>
  </si>
  <si>
    <t>https://api.github.com/repos/viritin/viritin/commits/239c6103549d4d511c9766d5b6cf1518ae5a5bb3</t>
  </si>
  <si>
    <t>https://api.github.com/repos/viritin/viritin/commits/9da4a9c31aabb8ea74e3739bff5c3a22930ae9f8</t>
  </si>
  <si>
    <t>https://api.github.com/repos/viritin/viritin/commits/55ac54bec00b6fd9ba965d513943dffda1cdc2c6</t>
  </si>
  <si>
    <t>https://api.github.com/repos/viritin/viritin/commits/e70fbcc239ddba3af45974088f96963de346a9fe</t>
  </si>
  <si>
    <t>https://api.github.com/repos/viritin/viritin/commits/f772b279a6c76067c4547b1300e9d2f70864419f</t>
  </si>
  <si>
    <t>https://api.github.com/repos/viritin/viritin/commits/b7637bc6e3dd081240a92d738b2787cc0a525185</t>
  </si>
  <si>
    <t>https://api.github.com/repos/viritin/viritin/commits/c674d86cb3bb29b8c914a668182d0ed89c921c58</t>
  </si>
  <si>
    <t>https://api.github.com/repos/viritin/viritin/commits/ea0d0bff758aa1bae8d009c7b3f1a4901ddfd46e</t>
  </si>
  <si>
    <t>https://api.github.com/repos/viritin/viritin/commits/7f97be0d54b277769ec4383f37641a275b1afa94</t>
  </si>
  <si>
    <t>https://api.github.com/repos/viritin/viritin/commits/2435b614272cde42c4112c10b326e3dd9377623c</t>
  </si>
  <si>
    <t>https://api.github.com/repos/viritin/viritin/commits/44644bde2363be49f5b51e81510be046f596bdc1</t>
  </si>
  <si>
    <t>https://api.github.com/repos/viritin/viritin/commits/8040151a92265be085a28b6e3ee6349decffc15c</t>
  </si>
  <si>
    <t>https://api.github.com/repos/viritin/viritin/commits/aefb976c065f7b3a6f97177b330524514eaa3bd7</t>
  </si>
  <si>
    <t>https://api.github.com/repos/viritin/viritin/commits/1ece84d2d73145f003c049e5a7c82073ab907310</t>
  </si>
  <si>
    <t>https://api.github.com/repos/viritin/viritin/commits/b4f7d72e971be635f9d53d3e2cd2cda93940aac6</t>
  </si>
  <si>
    <t>https://api.github.com/repos/viritin/viritin/commits/416b0d023058f8bbe3efc0a2c2f1d3e9e30d845f</t>
  </si>
  <si>
    <t>https://api.github.com/repos/viritin/viritin/commits/0bb12e748d7c68227bb8f3b5d3c6c9ff8d11ee74</t>
  </si>
  <si>
    <t>https://api.github.com/repos/viritin/viritin/commits/b5835776050613a97a454483843ba95c27997101</t>
  </si>
  <si>
    <t>https://api.github.com/repos/viritin/viritin/commits/3922bcb272695cf8a1a9122138043ebd14bd0ee6</t>
  </si>
  <si>
    <t>https://api.github.com/repos/viritin/viritin/commits/232449e96688cdf7448aee3f343cbfb19564fef7</t>
  </si>
  <si>
    <t>https://api.github.com/repos/viritin/viritin/commits/764fe7f181f02ef5aa2483fe99e16d9d3fc0957f</t>
  </si>
  <si>
    <t>https://api.github.com/repos/viritin/viritin/commits/8373c6eafa2ed3714f982d971b079d88ecdbba0a</t>
  </si>
  <si>
    <t>https://api.github.com/repos/viritin/viritin/commits/f89bdc52ff760c0bbfaf12607b0ff0e5a4198336</t>
  </si>
  <si>
    <t>https://api.github.com/repos/viritin/viritin/commits/e13f0a79ad461c24bde6540d0685ba6e2c3bb872</t>
  </si>
  <si>
    <t>https://api.github.com/repos/viritin/viritin/commits/5690a2f9e412c81ff3e3c3ca5429e200586b5f08</t>
  </si>
  <si>
    <t>https://api.github.com/repos/viritin/viritin/commits/7a40c584289f1cdec5223ecd569f3a473b78cae3</t>
  </si>
  <si>
    <t>https://api.github.com/repos/viritin/viritin/commits/f1806eb16af6bdb71b5516ec91ed444dae19262a</t>
  </si>
  <si>
    <t>https://api.github.com/repos/viritin/viritin/commits/d3f3293e409ecf9eec3df4796368a61d8592fb99</t>
  </si>
  <si>
    <t>https://api.github.com/repos/mdenil/dropout/commits/7311aea436694d013108af230a1778e5720e345d</t>
  </si>
  <si>
    <t>https://api.github.com/repos/mdenil/dropout</t>
  </si>
  <si>
    <t>https://api.github.com/repos/mdenil/dropout/commits/4ec3844ed76db3c831f55721249553048f748112</t>
  </si>
  <si>
    <t>https://api.github.com/repos/SimonSimCity/Xamarin-CrossDownloadManager/commits/3d67dd04a6baf04aa8fe786a9f4c2f7750851929</t>
  </si>
  <si>
    <t>https://api.github.com/repos/SimonSimCity/Xamarin-CrossDownloadManager</t>
  </si>
  <si>
    <t>https://api.github.com/repos/SimonSimCity/Xamarin-CrossDownloadManager/commits/e907cbcfbb86674a9ad2f4e4e0cc916754f20ba0</t>
  </si>
  <si>
    <t>https://api.github.com/repos/pires/kubernetes-elk-cluster/commits/108f879610829b888001db7d7bd38cd03508dcab</t>
  </si>
  <si>
    <t>https://api.github.com/repos/pires/kubernetes-elk-cluster</t>
  </si>
  <si>
    <t>https://api.github.com/repos/eugener/oxbow/commits/1cc94f7d172aa9367e118102edadb45e8b364391</t>
  </si>
  <si>
    <t>https://api.github.com/repos/eugener/oxbow</t>
  </si>
  <si>
    <t>https://api.github.com/repos/eugener/oxbow/commits/180f6acfddfdb130855e2ae3b4e70f65560a3742</t>
  </si>
  <si>
    <t>https://api.github.com/repos/screepers/typed-screeps/commits/ba933bcb99d6a7a4ea54bc31496ec7a801dc4fdb</t>
  </si>
  <si>
    <t>https://api.github.com/repos/screepers/typed-screeps</t>
  </si>
  <si>
    <t>https://api.github.com/repos/screepers/typed-screeps/commits/3f014b311221b11f3c4aacf1e5ec0a89b78d7eb7</t>
  </si>
  <si>
    <t>https://api.github.com/repos/screepers/typed-screeps/commits/2a352d98b58e190a78caeacc7499f4b8311522c4</t>
  </si>
  <si>
    <t>https://api.github.com/repos/bitcoinjs/bip38/commits/09be59857319dc2195eb15ca6ef549b3d41f72fa</t>
  </si>
  <si>
    <t>https://api.github.com/repos/bitcoinjs/bip38</t>
  </si>
  <si>
    <t>https://api.github.com/repos/mgufrone/cpanel-php/commits/3fa452119935fafd95aea8395c5b4e0538e8ff3b</t>
  </si>
  <si>
    <t>https://api.github.com/repos/mgufrone/cpanel-php</t>
  </si>
  <si>
    <t>https://api.github.com/repos/clMathLibraries/clSPARSE/commits/c29b61e3fb3aa8dd7d58758325df95cd18200c86</t>
  </si>
  <si>
    <t>https://api.github.com/repos/clMathLibraries/clSPARSE</t>
  </si>
  <si>
    <t>https://api.github.com/repos/clMathLibraries/clSPARSE/commits/2ca697bc3ae5622e2ec77baa3e32d65961e79eed</t>
  </si>
  <si>
    <t>https://api.github.com/repos/rednez/angular-user-idle/commits/e96dd1150ccfb7adce7229c5253556617b7bfe20</t>
  </si>
  <si>
    <t>https://api.github.com/repos/rednez/angular-user-idle</t>
  </si>
  <si>
    <t>https://api.github.com/repos/rednez/angular-user-idle/commits/d0257dba45cf26fef7390552957c0a2b442e5e19</t>
  </si>
  <si>
    <t>https://api.github.com/repos/madskristensen/ExtensibilityTools/commits/8c38c3ee0a816730c2e43326ec2e84c1e1ad5193</t>
  </si>
  <si>
    <t>https://api.github.com/repos/madskristensen/ExtensibilityTools</t>
  </si>
  <si>
    <t>https://api.github.com/repos/madskristensen/ExtensibilityTools/commits/6b25309ea65ac32971b90da9172082c2ae698622</t>
  </si>
  <si>
    <t>https://api.github.com/repos/madskristensen/ExtensibilityTools/commits/8adce5a45bb979017d12b8d825ab7f3d1a6daadf</t>
  </si>
  <si>
    <t>https://api.github.com/repos/madskristensen/ExtensibilityTools/commits/45201ac8cf07cef82337313fbeac3d21a5956dbe</t>
  </si>
  <si>
    <t>https://api.github.com/repos/madskristensen/ExtensibilityTools/commits/e58f21fc03e040cf98a345b5a4d893f1d659b18d</t>
  </si>
  <si>
    <t>https://api.github.com/repos/madskristensen/ExtensibilityTools/commits/c8697be63624aad885d85288e77912bfa803aeca</t>
  </si>
  <si>
    <t>https://api.github.com/repos/madskristensen/ExtensibilityTools/commits/9cc892c8417cb279ca95e0cc8577083161e608cb</t>
  </si>
  <si>
    <t>https://api.github.com/repos/madskristensen/ExtensibilityTools/commits/8eb804453c484003a7998bf20a063f8d80d5a0d5</t>
  </si>
  <si>
    <t>https://api.github.com/repos/madskristensen/ExtensibilityTools/commits/9dde9c22482958fea084aaf3914ebe08515e8ecf</t>
  </si>
  <si>
    <t>https://api.github.com/repos/madskristensen/ExtensibilityTools/commits/749aa5e93f57921cc089222608435886765dce3d</t>
  </si>
  <si>
    <t>https://api.github.com/repos/madskristensen/ExtensibilityTools/commits/fa6d758e5730abb9bb43804d3d439c20f8b5593c</t>
  </si>
  <si>
    <t>https://api.github.com/repos/madskristensen/ExtensibilityTools/commits/d4db50f5003faba1f7a0ff9e8a1bece9f7a868c3</t>
  </si>
  <si>
    <t>https://api.github.com/repos/elm/http/commits/8fab9aec4a3cc37c7ea0b9ce83e3d34699c1e289</t>
  </si>
  <si>
    <t>https://api.github.com/repos/elm/http</t>
  </si>
  <si>
    <t>https://api.github.com/repos/elm/http/commits/f807df4c16008ca11679f51c2745b9aa21525711</t>
  </si>
  <si>
    <t>https://api.github.com/repos/elm/http/commits/77c1bd386aa1458d27c582a2eb06314a8aac2545</t>
  </si>
  <si>
    <t>https://api.github.com/repos/hapijs/basic/commits/9acb8342dff1c37a323e2ed96c3fe9a62deb5fd9</t>
  </si>
  <si>
    <t>https://api.github.com/repos/hapijs/basic</t>
  </si>
  <si>
    <t>https://api.github.com/repos/hapijs/basic/commits/927d47b9b1b5688406941ddbcc92952a0a17e85b</t>
  </si>
  <si>
    <t>https://api.github.com/repos/hapijs/basic/commits/2d4a86928d34527edb756865b9fc1280ffe69a6c</t>
  </si>
  <si>
    <t>https://api.github.com/repos/jochenwierum/openvpn-manager/commits/0d276d95509a47e850d1c81b77f3295d21b7ec98</t>
  </si>
  <si>
    <t>https://api.github.com/repos/jochenwierum/openvpn-manager</t>
  </si>
  <si>
    <t>https://api.github.com/repos/gsuez/master-bootstrap-3/commits/01eadfbf898b16498450861e0389879c3fea7784</t>
  </si>
  <si>
    <t>https://api.github.com/repos/gsuez/master-bootstrap-3</t>
  </si>
  <si>
    <t>https://api.github.com/repos/excellalabs/js-best-practices-workshopper/commits/0f3bdb050df4e92178bbb942981261b3c460ae93</t>
  </si>
  <si>
    <t>https://api.github.com/repos/excellalabs/js-best-practices-workshopper</t>
  </si>
  <si>
    <t>https://api.github.com/repos/unfulvio/wp-api-menus/commits/8e0ac3720b91296a2d17f4d6470a47f2b23c365c</t>
  </si>
  <si>
    <t>https://api.github.com/repos/unfulvio/wp-api-menus</t>
  </si>
  <si>
    <t>https://api.github.com/repos/unfulvio/wp-api-menus/commits/c19c1d0494f07ed86524053f02524139d2c88a9c</t>
  </si>
  <si>
    <t>https://api.github.com/repos/gettyimages/spray-swagger/commits/da3f0f6a9ca9b68e4c43dc6b8aed659252a65fe9</t>
  </si>
  <si>
    <t>https://api.github.com/repos/gettyimages/spray-swagger</t>
  </si>
  <si>
    <t>https://api.github.com/repos/gettyimages/spray-swagger/commits/4a75d8c50832523484edf493789edd350aefecec</t>
  </si>
  <si>
    <t>https://api.github.com/repos/mbosecke/template-benchmark/commits/e4641085e23b8e31835de9c3a7955bb71c4b21df</t>
  </si>
  <si>
    <t>https://api.github.com/repos/mbosecke/template-benchmark</t>
  </si>
  <si>
    <t>https://api.github.com/repos/gregzaal/Auto-Voice-Channels/commits/df65ce60d141d49e94727ccc5b5da6400c6c34b9</t>
  </si>
  <si>
    <t>https://api.github.com/repos/gregzaal/Auto-Voice-Channels</t>
  </si>
  <si>
    <t>https://api.github.com/repos/miaoerduo/cartoon-cat/commits/6970d79ace76612c1b5e3ea9b23721d977cd4767</t>
  </si>
  <si>
    <t>https://api.github.com/repos/miaoerduo/cartoon-cat</t>
  </si>
  <si>
    <t>https://api.github.com/repos/vlkozlovsky/ansible-cloud-hosting/commits/c4e72636dfa2e0f17370f29926d674a652122fe7</t>
  </si>
  <si>
    <t>https://api.github.com/repos/vlkozlovsky/ansible-cloud-hosting</t>
  </si>
  <si>
    <t>https://api.github.com/repos/Michael-J-Scofield/discord-anti-spam/commits/6560ea92be4ad00f6130aae8145c601767abaa35</t>
  </si>
  <si>
    <t>https://api.github.com/repos/Michael-J-Scofield/discord-anti-spam</t>
  </si>
  <si>
    <t>https://api.github.com/repos/Michael-J-Scofield/discord-anti-spam/commits/d2caee01e35102b7f4a21c5d28ab1ed7ce4531d3</t>
  </si>
  <si>
    <t>https://api.github.com/repos/ViaVersion/ViaRewind/commits/d1895376b8d98879f677e76fe6124fbaf59478c9</t>
  </si>
  <si>
    <t>https://api.github.com/repos/ViaVersion/ViaRewind</t>
  </si>
  <si>
    <t>https://api.github.com/repos/ViaVersion/ViaRewind/commits/daa5e21d1232c52dbcfe22f629d3e805166f9ef8</t>
  </si>
  <si>
    <t>https://api.github.com/repos/ViaVersion/ViaRewind/commits/f2d2de0a72ab01d0803101a2d14edebe1d2e99eb</t>
  </si>
  <si>
    <t>https://api.github.com/repos/ViaVersion/ViaRewind/commits/1785aad508de4ee675c1a92a8c038ed0e448e666</t>
  </si>
  <si>
    <t>https://api.github.com/repos/ViaVersion/ViaRewind/commits/bc0aed1cdf821b66a26939554b04eb130dd0c26b</t>
  </si>
  <si>
    <t>https://api.github.com/repos/ViaVersion/ViaRewind/commits/7b4182122434053360f8341bef7d8b646d978ec0</t>
  </si>
  <si>
    <t>https://api.github.com/repos/ViaVersion/ViaRewind/commits/3a93f8205f1488768a7d9a77cb76a8097a68eaf0</t>
  </si>
  <si>
    <t>https://api.github.com/repos/ViaVersion/ViaRewind/commits/103871cb5593bfd61ed39cfe8ce56f34cd640383</t>
  </si>
  <si>
    <t>https://api.github.com/repos/ViaVersion/ViaRewind/commits/4eaec92ff88ac705b360649b2252b4f9242b2680</t>
  </si>
  <si>
    <t>https://api.github.com/repos/ViaVersion/ViaRewind/commits/3a15e1c979daa2c8b44b1968ef11b958c99a09e8</t>
  </si>
  <si>
    <t>https://api.github.com/repos/ViaVersion/ViaRewind/commits/6b438ee85662cdd205dd152ab84a67f8fc811034</t>
  </si>
  <si>
    <t>https://api.github.com/repos/ViaVersion/ViaRewind/commits/b94ceb956c66dcd08b513978278af745f0cc7e9e</t>
  </si>
  <si>
    <t>https://api.github.com/repos/ViaVersion/ViaRewind/commits/f2fbfe8ca55579296a87e6e664f17f7499c7221e</t>
  </si>
  <si>
    <t>https://api.github.com/repos/ViaVersion/ViaRewind/commits/baea8cab1dc2b8a87a9d973512f3707a6bba3583</t>
  </si>
  <si>
    <t>https://api.github.com/repos/ViaVersion/ViaRewind/commits/109fd35b5dfbe90583766a7f7ea1c1c2b9fe0e0f</t>
  </si>
  <si>
    <t>https://api.github.com/repos/ViaVersion/ViaRewind/commits/8998b1453465344cbc632b19b0b0d4e616c94a25</t>
  </si>
  <si>
    <t>https://api.github.com/repos/ViaVersion/ViaRewind/commits/0347aaeaecef723b763f1a6937a0ecbf94217510</t>
  </si>
  <si>
    <t>https://api.github.com/repos/ViaVersion/ViaRewind/commits/226766f3ac724f40d0a752fd6c6149caa96753aa</t>
  </si>
  <si>
    <t>https://api.github.com/repos/ViaVersion/ViaRewind/commits/02c28bcfe85e806a128dfc7ba356760a236867ff</t>
  </si>
  <si>
    <t>https://api.github.com/repos/ViaVersion/ViaRewind/commits/ce2fa5c08cf278b22de462151812c2becf9476a1</t>
  </si>
  <si>
    <t>https://api.github.com/repos/ViaVersion/ViaRewind/commits/2ff43d95be85e7f4985339173da271fe7dc39950</t>
  </si>
  <si>
    <t>https://api.github.com/repos/ViaVersion/ViaRewind/commits/b88a46909d2f95ce0ca294f44f81b00cb0d1e0b6</t>
  </si>
  <si>
    <t>https://api.github.com/repos/ViaVersion/ViaRewind/commits/cec88c2f602fc1fccb2212ed114bac505dc3e769</t>
  </si>
  <si>
    <t>https://api.github.com/repos/ViaVersion/ViaRewind/commits/db0026c4d5f653b99889f6386023e85f4806fb32</t>
  </si>
  <si>
    <t>https://api.github.com/repos/ViaVersion/ViaRewind/commits/e4219f5b9b8c8942dabf94f3d8ec8230b1f3d84b</t>
  </si>
  <si>
    <t>https://api.github.com/repos/ViaVersion/ViaRewind/commits/3419ea448a568d000a2be0ab477b4d97c80590a3</t>
  </si>
  <si>
    <t>https://api.github.com/repos/ViaVersion/ViaRewind/commits/baf4444d095fe76e04629df35896f62c14618e83</t>
  </si>
  <si>
    <t>https://api.github.com/repos/ViaVersion/ViaRewind/commits/fd5d75456920502ad297cf7376432be1befd898f</t>
  </si>
  <si>
    <t>https://api.github.com/repos/ViaVersion/ViaRewind/commits/689c6ac700ddb3caef14ca698696fe99506209a9</t>
  </si>
  <si>
    <t>https://api.github.com/repos/ViaVersion/ViaRewind/commits/e3161490a76f961f7bf91d18be0a953e34efcd29</t>
  </si>
  <si>
    <t>https://api.github.com/repos/ViaVersion/ViaRewind/commits/1ea36816357dc6e690dd7e70adaa00efaaedd76d</t>
  </si>
  <si>
    <t>https://api.github.com/repos/ViaVersion/ViaRewind/commits/e1d0dae2f6e1b5b7edf7bb16fe3b9fc612207209</t>
  </si>
  <si>
    <t>https://api.github.com/repos/ViaVersion/ViaRewind/commits/1fb79f8629d181e61ea62f7720f3d5f5033b103b</t>
  </si>
  <si>
    <t>https://api.github.com/repos/PolymerElements/neon-animation/commits/1b79952a9807d5ff998e506f261d467d02126b56</t>
  </si>
  <si>
    <t>https://api.github.com/repos/PolymerElements/neon-animation</t>
  </si>
  <si>
    <t>https://api.github.com/repos/danikf/tik4net/commits/fd8d94b817e7ab00f3542279828042c239e88c5c</t>
  </si>
  <si>
    <t>https://api.github.com/repos/danikf/tik4net</t>
  </si>
  <si>
    <t>https://api.github.com/repos/tebjan/Sanford.Multimedia.Midi/commits/115d2a3cfd15909f3a660901eafae4b7341554d9</t>
  </si>
  <si>
    <t>https://api.github.com/repos/tebjan/Sanford.Multimedia.Midi</t>
  </si>
  <si>
    <t>https://api.github.com/repos/coreGreenberet/homematicip-rest-api/commits/dbc84a521776fe9b689b17ce9824dc7bd52e4115</t>
  </si>
  <si>
    <t>https://api.github.com/repos/coreGreenberet/homematicip-rest-api</t>
  </si>
  <si>
    <t>https://api.github.com/repos/coreGreenberet/homematicip-rest-api/commits/a45f5244944adbafc0d9453fa7f1887e48c3d017</t>
  </si>
  <si>
    <t>https://api.github.com/repos/coreGreenberet/homematicip-rest-api/commits/e1a0471fa5760048103bcd3830a372a699296aa0</t>
  </si>
  <si>
    <t>https://api.github.com/repos/coreGreenberet/homematicip-rest-api/commits/a3bdd5cc2cd25606dbc158fd1e6eb7ee42e1bde4</t>
  </si>
  <si>
    <t>https://api.github.com/repos/coreGreenberet/homematicip-rest-api/commits/071bebe5bf1ef3e361bfca78aadb8ae63a7fc1d9</t>
  </si>
  <si>
    <t>https://api.github.com/repos/coreGreenberet/homematicip-rest-api/commits/5f9b37097911f44d9b0f37e3d9cfb2a063f7be0e</t>
  </si>
  <si>
    <t>https://api.github.com/repos/coreGreenberet/homematicip-rest-api/commits/788f4d493542f7e1dfb2642f391d7da33edb50d4</t>
  </si>
  <si>
    <t>https://api.github.com/repos/coreGreenberet/homematicip-rest-api/commits/80553237aa304182b98c95f379db763ddb632440</t>
  </si>
  <si>
    <t>https://api.github.com/repos/coreGreenberet/homematicip-rest-api/commits/b771852fac99d12712e9731d914cb5e1add1d46f</t>
  </si>
  <si>
    <t>https://api.github.com/repos/coreGreenberet/homematicip-rest-api/commits/e632f22c8172d480da7107ac01c10d2ec345a22c</t>
  </si>
  <si>
    <t>https://api.github.com/repos/coreGreenberet/homematicip-rest-api/commits/ea2b566940aa518f0bd15693971d48dd1fbaf5f5</t>
  </si>
  <si>
    <t>https://api.github.com/repos/coreGreenberet/homematicip-rest-api/commits/a2aee1d9f06a9bc3a8c5d95e0df0dfab373ee1c3</t>
  </si>
  <si>
    <t>https://api.github.com/repos/coreGreenberet/homematicip-rest-api/commits/d3f9663c2b0d2cd732633bd65332b6da876cbd95</t>
  </si>
  <si>
    <t>https://api.github.com/repos/coreGreenberet/homematicip-rest-api/commits/4c1725b980d9453c04d2d453ea8466e8a60f9728</t>
  </si>
  <si>
    <t>https://api.github.com/repos/vojtech-dobes/nette.ajax.js/commits/3ed4c767719d86e5f8d879307f1903b6e0669ef3</t>
  </si>
  <si>
    <t>https://api.github.com/repos/vojtech-dobes/nette.ajax.js</t>
  </si>
  <si>
    <t>https://api.github.com/repos/vojtech-dobes/nette.ajax.js/commits/5d82d40eea3d457ee13d787c683c2008042d0b07</t>
  </si>
  <si>
    <t>https://api.github.com/repos/vojtech-dobes/nette.ajax.js/commits/d62dda317b81a7b451e72dc0b2441c850cec7fc0</t>
  </si>
  <si>
    <t>https://api.github.com/repos/vojtech-dobes/nette.ajax.js/commits/0759f72350de341cc38844bc3b12e67c5542afc3</t>
  </si>
  <si>
    <t>https://api.github.com/repos/serilog/serilog-sinks-console/commits/a464f75d65e561413b682e1bc26db96e3bc57e77</t>
  </si>
  <si>
    <t>https://api.github.com/repos/serilog/serilog-sinks-console</t>
  </si>
  <si>
    <t>https://api.github.com/repos/OmgDef/yii2-multilingual-behavior/commits/d84cbb350f379307ead2010e295402cb6a42a6a5</t>
  </si>
  <si>
    <t>https://api.github.com/repos/OmgDef/yii2-multilingual-behavior</t>
  </si>
  <si>
    <t>https://api.github.com/repos/uos/rospy_message_converter/commits/4ac9c3bcbe011362f4a48f9805ba4aa898cc95f0</t>
  </si>
  <si>
    <t>https://api.github.com/repos/uos/rospy_message_converter</t>
  </si>
  <si>
    <t>https://api.github.com/repos/uos/rospy_message_converter/commits/9ecd4b362adcefa7ef13fa60c44bd07301eafcdb</t>
  </si>
  <si>
    <t>https://api.github.com/repos/private-face/jquery.fullscreen/commits/ebe0b6a40f8f22c5186da7dc117560081e047ee7</t>
  </si>
  <si>
    <t>https://api.github.com/repos/private-face/jquery.fullscreen</t>
  </si>
  <si>
    <t>https://api.github.com/repos/private-face/jquery.fullscreen/commits/d13b2e5506bb47959f52b7c8e99739a7687a0320</t>
  </si>
  <si>
    <t>https://api.github.com/repos/private-face/jquery.fullscreen/commits/fb0b4b961cf307d8e8f7aa3b23816d297a55ecb5</t>
  </si>
  <si>
    <t>https://api.github.com/repos/private-face/jquery.fullscreen/commits/e547e040f4824b26b44dac204c20a7edd697f867</t>
  </si>
  <si>
    <t>https://api.github.com/repos/private-face/jquery.fullscreen/commits/1134119e997d5db0de2b64f298983c2fea5a7200</t>
  </si>
  <si>
    <t>https://api.github.com/repos/samczsun/Skype4J/commits/2ddf02722d8fb92a2610241af02ee2de15d81ad2</t>
  </si>
  <si>
    <t>https://api.github.com/repos/samczsun/Skype4J</t>
  </si>
  <si>
    <t>https://api.github.com/repos/samczsun/Skype4J/commits/bfaff2f8bb22bd1c617be4ed93b03d7c8c5a0fb4</t>
  </si>
  <si>
    <t>https://api.github.com/repos/samczsun/Skype4J/commits/855d39db3d7908967f8e13fe24a26f14f8dab791</t>
  </si>
  <si>
    <t>https://api.github.com/repos/samczsun/Skype4J/commits/041dea7c5c602d60db84c7190942841e5fc3f5db</t>
  </si>
  <si>
    <t>https://api.github.com/repos/samczsun/Skype4J/commits/2e1aca5114eb30e40d85389127467dc6df384843</t>
  </si>
  <si>
    <t>https://api.github.com/repos/samczsun/Skype4J/commits/a91ad7473ace924b5f374ebf87b900d628f80ff8</t>
  </si>
  <si>
    <t>https://api.github.com/repos/samczsun/Skype4J/commits/d0c11d81462af95c727fb6c738988ac551f15faf</t>
  </si>
  <si>
    <t>https://api.github.com/repos/samczsun/Skype4J/commits/e580e8104cbcecbf318aea2143b6158be6269f0d</t>
  </si>
  <si>
    <t>https://api.github.com/repos/samczsun/Skype4J/commits/c039954df1075529af18a0227bec0de6718a7e4b</t>
  </si>
  <si>
    <t>https://api.github.com/repos/samczsun/Skype4J/commits/10f0b0aca3fbabbc4470990cdd67288f44a9311a</t>
  </si>
  <si>
    <t>https://api.github.com/repos/samczsun/Skype4J/commits/7f99fd93ff59d490d41258acdd7913c1b1c3e050</t>
  </si>
  <si>
    <t>https://api.github.com/repos/samczsun/Skype4J/commits/cdeeee6b4b90679b061745acbb09614be5fae9ee</t>
  </si>
  <si>
    <t>https://api.github.com/repos/vert-x3/vertx-mqtt/commits/efd9e36763b4f530fb19ecef93304e30062912c0</t>
  </si>
  <si>
    <t>https://api.github.com/repos/vert-x3/vertx-mqtt</t>
  </si>
  <si>
    <t>https://api.github.com/repos/vert-x3/vertx-mqtt/commits/0ab473d8b0fc545c52bef940e378ff4362c44cf1</t>
  </si>
  <si>
    <t>https://api.github.com/repos/vert-x3/vertx-mqtt/commits/4da95b97a9b55461cce4337733b0168c7913003a</t>
  </si>
  <si>
    <t>https://api.github.com/repos/vert-x3/vertx-mqtt/commits/2fcef63f7304ac1a7e032c4343b95d2ab9d42eae</t>
  </si>
  <si>
    <t>https://api.github.com/repos/vert-x3/vertx-mqtt/commits/7bd04880bf3d29027eeae3e6531d6fccca0c62f0</t>
  </si>
  <si>
    <t>https://api.github.com/repos/vert-x3/vertx-mqtt/commits/a5cb13de11cf985c691341cd2afa6e2a76387137</t>
  </si>
  <si>
    <t>https://api.github.com/repos/vert-x3/vertx-mqtt/commits/0f627da9b68ce14b12ff61af87e60eed0f5e9b9a</t>
  </si>
  <si>
    <t>https://api.github.com/repos/vert-x3/vertx-mqtt/commits/f5dcb8e747d55c7cb8d8634bbbedbcc01c833661</t>
  </si>
  <si>
    <t>https://api.github.com/repos/fishpepper/OpenSky/commits/efa98a8ef5d64d930e04a21c0d60027695b7b1ff</t>
  </si>
  <si>
    <t>https://api.github.com/repos/fishpepper/OpenSky</t>
  </si>
  <si>
    <t>https://api.github.com/repos/fishpepper/OpenSky/commits/58c4e8ab94938c5f68b4c156df01d08483edd9aa</t>
  </si>
  <si>
    <t>https://api.github.com/repos/widmogrod/zf2-assetic-module/commits/38d8b05d7895e49d80871a3a3c14003ae38c0d31</t>
  </si>
  <si>
    <t>https://api.github.com/repos/widmogrod/zf2-assetic-module</t>
  </si>
  <si>
    <t>https://api.github.com/repos/zubairehman/Flogs/commits/292d15fc76d418b593d64a1219dfef640c7bb615</t>
  </si>
  <si>
    <t>https://api.github.com/repos/zubairehman/Flogs</t>
  </si>
  <si>
    <t>https://api.github.com/repos/zubairehman/Flogs/commits/7e0f9226ad77fdac5af27ad7913ff40bc8d361df</t>
  </si>
  <si>
    <t>https://api.github.com/repos/abhinavguptas/Salesforce-Lookup-Rollup-Summaries/commits/7f4b0f1c78d1d4b9ed7023fe9b9c5ae0d8bc1484</t>
  </si>
  <si>
    <t>https://api.github.com/repos/abhinavguptas/Salesforce-Lookup-Rollup-Summaries</t>
  </si>
  <si>
    <t>https://api.github.com/repos/mampfes/hacs_waste_collection_schedule/commits/b8e466825d0783d1d0db0cc1a0ab117aff16407f</t>
  </si>
  <si>
    <t>https://api.github.com/repos/mampfes/hacs_waste_collection_schedule</t>
  </si>
  <si>
    <t>https://api.github.com/repos/mampfes/hacs_waste_collection_schedule/commits/51ead5cfa435453eebfd70bb0bc770d6e20625e2</t>
  </si>
  <si>
    <t>https://api.github.com/repos/sveale/remote-edit/commits/417ac8552c953b51310b1179a315b821176a887d</t>
  </si>
  <si>
    <t>https://api.github.com/repos/sveale/remote-edit</t>
  </si>
  <si>
    <t>https://api.github.com/repos/sveale/remote-edit/commits/157a07bfd6ca08074383b15c9c6cdb6c3f397c5c</t>
  </si>
  <si>
    <t>https://api.github.com/repos/sveale/remote-edit/commits/7bcc36b4759cc38fe24ce898a44cac71cb31742f</t>
  </si>
  <si>
    <t>https://api.github.com/repos/sveale/remote-edit/commits/d834c4f4163ec37942ea86e64b419acd5baf7d73</t>
  </si>
  <si>
    <t>https://api.github.com/repos/sveale/remote-edit/commits/d9c2d0b52e7c6b72dc5a871480d2b55a3f4dc89f</t>
  </si>
  <si>
    <t>https://api.github.com/repos/sveale/remote-edit/commits/c325cefde595ab2e1d1ac90a1bb0b223a9795905</t>
  </si>
  <si>
    <t>https://api.github.com/repos/sveale/remote-edit/commits/560c6edb0199b379544f3d5a65852c932eea0d03</t>
  </si>
  <si>
    <t>https://api.github.com/repos/squix78/MAX7219LedMatrix/commits/873d18c5deb5d771b3c27458ed3ec830bb77fc3c</t>
  </si>
  <si>
    <t>https://api.github.com/repos/squix78/MAX7219LedMatrix</t>
  </si>
  <si>
    <t>https://api.github.com/repos/jackmitch/libsoc/commits/5f62d394aa053f17f905c16dd07d588fb04b589c</t>
  </si>
  <si>
    <t>https://api.github.com/repos/jackmitch/libsoc</t>
  </si>
  <si>
    <t>https://api.github.com/repos/jackmitch/libsoc/commits/fabf8f0083d94b5f36b456c89005359721ee8fd3</t>
  </si>
  <si>
    <t>https://api.github.com/repos/smira/txZMQ/commits/b7e27f1539e79df6f5eacdd888c30bb87e3acbe0</t>
  </si>
  <si>
    <t>https://api.github.com/repos/smira/txZMQ</t>
  </si>
  <si>
    <t>https://api.github.com/repos/phihag/pdfform.js/commits/3378434364c92ac4f4f8dcf42ebc04eeb3c6bdb3</t>
  </si>
  <si>
    <t>https://api.github.com/repos/phihag/pdfform.js</t>
  </si>
  <si>
    <t>https://api.github.com/repos/jkoelker/python-nest/commits/ea36179b7673ae140502386edf0d02d691c7cefe</t>
  </si>
  <si>
    <t>https://api.github.com/repos/jkoelker/python-nest</t>
  </si>
  <si>
    <t>https://api.github.com/repos/jkoelker/python-nest/commits/5657cb8337e8cf898c98d57c8561cab9076c9ea0</t>
  </si>
  <si>
    <t>https://api.github.com/repos/jkoelker/python-nest/commits/06fff7ae2c25e081f3c1c28e5a6830cebdd06121</t>
  </si>
  <si>
    <t>https://api.github.com/repos/jkoelker/python-nest/commits/6d76e523263fb45366efd1f8d8a8cde10e85f6a8</t>
  </si>
  <si>
    <t>https://api.github.com/repos/jkoelker/python-nest/commits/8f1ab15c46852fa6856d031920749b5af1ae1d6b</t>
  </si>
  <si>
    <t>https://api.github.com/repos/jkoelker/python-nest/commits/9526b43d9bef335255111ee9313c4a6035eb2b8d</t>
  </si>
  <si>
    <t>https://api.github.com/repos/coldhakca/tor-relay-bootstrap/commits/e71e301d1dfec211f422505526dc946c1d5e7ddd</t>
  </si>
  <si>
    <t>https://api.github.com/repos/coldhakca/tor-relay-bootstrap</t>
  </si>
  <si>
    <t>https://api.github.com/repos/woocommerce/wc-api-node/commits/568ca6edf5e878530e415a7d7804bdd1fe0c335a</t>
  </si>
  <si>
    <t>https://api.github.com/repos/woocommerce/wc-api-node</t>
  </si>
  <si>
    <t>https://api.github.com/repos/PaulStoffregen/TimeAlarms/commits/6f5eb1d960a6fb41c398e8ccf2c0d944cadf7c16</t>
  </si>
  <si>
    <t>https://api.github.com/repos/PaulStoffregen/TimeAlarms</t>
  </si>
  <si>
    <t>https://api.github.com/repos/PaulStoffregen/TimeAlarms/commits/bc81d4a99e204c053f5ffe3e0f0347157467a2b4</t>
  </si>
  <si>
    <t>https://api.github.com/repos/rodrigograca31/Samaritan/commits/5dd8966c681ca30a52acab1ce4d094b95dfbff0d</t>
  </si>
  <si>
    <t>https://api.github.com/repos/rodrigograca31/Samaritan</t>
  </si>
  <si>
    <t>https://api.github.com/repos/rodrigograca31/Samaritan/commits/3ad70bf1c39cc8e86a98fc0c3e9845cdb1a16628</t>
  </si>
  <si>
    <t>https://api.github.com/repos/ravibpatel/CrashReporter.NET/commits/ffd1a8f7b7a819f9b427462769e191c6f8650a64</t>
  </si>
  <si>
    <t>https://api.github.com/repos/ravibpatel/CrashReporter.NET</t>
  </si>
  <si>
    <t>https://api.github.com/repos/ravibpatel/CrashReporter.NET/commits/c867836a351585f568061697e88acef1f87851ca</t>
  </si>
  <si>
    <t>https://api.github.com/repos/ravibpatel/CrashReporter.NET/commits/5a44103db3916d7b5daaf3492cb550fe2311e6bd</t>
  </si>
  <si>
    <t>https://api.github.com/repos/ravibpatel/CrashReporter.NET/commits/cc85909c419b790001d987322923bb175d7aa552</t>
  </si>
  <si>
    <t>https://api.github.com/repos/ravibpatel/CrashReporter.NET/commits/592a81590fa55f9486bb940eebf3afc43bbb8cef</t>
  </si>
  <si>
    <t>https://api.github.com/repos/ravibpatel/CrashReporter.NET/commits/e36a02f49e2f07833ce446be10098d6e652ddd11</t>
  </si>
  <si>
    <t>https://api.github.com/repos/zerok/celery-prometheus-exporter/commits/46c5f21f9bc1d2be41701e0b7fca3472b48fa340</t>
  </si>
  <si>
    <t>https://api.github.com/repos/zerok/celery-prometheus-exporter</t>
  </si>
  <si>
    <t>https://api.github.com/repos/zerok/celery-prometheus-exporter/commits/88eb3e1e6a65a8392c2bffad2adcc2cd362595eb</t>
  </si>
  <si>
    <t>https://api.github.com/repos/eirikb/gifie/commits/5db982e4d72c33b89e9f31758808177ddf511b96</t>
  </si>
  <si>
    <t>https://api.github.com/repos/eirikb/gifie</t>
  </si>
  <si>
    <t>https://api.github.com/repos/hallidave/ruby-snmp/commits/a3d076851f30f41143a1ffd748bc1eb4b7c4ac38</t>
  </si>
  <si>
    <t>https://api.github.com/repos/hallidave/ruby-snmp</t>
  </si>
  <si>
    <t>https://api.github.com/repos/arnoldasgudas/Hangfire.MySqlStorage/commits/7031c0524d019428066b83262d32cb666f8a1f4e</t>
  </si>
  <si>
    <t>https://api.github.com/repos/arnoldasgudas/Hangfire.MySqlStorage</t>
  </si>
  <si>
    <t>https://api.github.com/repos/nelmio/NelmioSolariumBundle/commits/44f9a1f1cad564e3af463902918775af52c51384</t>
  </si>
  <si>
    <t>https://api.github.com/repos/nelmio/NelmioSolariumBundle</t>
  </si>
  <si>
    <t>https://api.github.com/repos/nelmio/NelmioSolariumBundle/commits/81aedef6c32e8a9eab14d09297cf5c36863df917</t>
  </si>
  <si>
    <t>https://api.github.com/repos/streamroot/videojs-hlsjs-plugin/commits/1b684e7b41dc8f7e8af497fc68c32cf0fa46343a</t>
  </si>
  <si>
    <t>https://api.github.com/repos/streamroot/videojs-hlsjs-plugin</t>
  </si>
  <si>
    <t>https://api.github.com/repos/SpectoLabs/hoverfly-java/commits/fa11fe3b2e0cea64d548ec0ed571b3df1749b41a</t>
  </si>
  <si>
    <t>https://api.github.com/repos/SpectoLabs/hoverfly-java</t>
  </si>
  <si>
    <t>https://api.github.com/repos/SpectoLabs/hoverfly-java/commits/bbfefb9b51fb04af968d429dc048473a56106d16</t>
  </si>
  <si>
    <t>https://api.github.com/repos/SpectoLabs/hoverfly-java/commits/ab38d53101b8a886b777d84706de912bf9b1174a</t>
  </si>
  <si>
    <t>https://api.github.com/repos/soldierq/QLicense/commits/5f980d3ee053229abb849eb4f40196feb4b99bd4</t>
  </si>
  <si>
    <t>https://api.github.com/repos/soldierq/QLicense</t>
  </si>
  <si>
    <t>https://api.github.com/repos/ember-cli/ember-cli-mocha/commits/a2c3f1a6c4be4e447846a044ec2f6e2fe948b9fd</t>
  </si>
  <si>
    <t>https://api.github.com/repos/ember-cli/ember-cli-mocha</t>
  </si>
  <si>
    <t>https://api.github.com/repos/cypress-io/circleci-orb/commits/7091269bef84ef1510e8d646d5d1a563841314fd</t>
  </si>
  <si>
    <t>https://api.github.com/repos/cypress-io/circleci-orb</t>
  </si>
  <si>
    <t>https://api.github.com/repos/cypress-io/circleci-orb/commits/732fc804ea6ae380bd2d9c506765d16c29a52517</t>
  </si>
  <si>
    <t>https://api.github.com/repos/cypress-io/circleci-orb/commits/f4f509cfe0e52416f470f4d7e440b016b2140d6c</t>
  </si>
  <si>
    <t>https://api.github.com/repos/cypress-io/circleci-orb/commits/8b8fa0c9f2b5b745b4608ac81bf8118d6b267a86</t>
  </si>
  <si>
    <t>https://api.github.com/repos/omaralvarez/deluge-autoremoveplus/commits/492cc61fc3374e815ed58fc767dc186e092fede8</t>
  </si>
  <si>
    <t>https://api.github.com/repos/omaralvarez/deluge-autoremoveplus</t>
  </si>
  <si>
    <t>https://api.github.com/repos/omaralvarez/deluge-autoremoveplus/commits/91cdc0248bc8d149aab46e489532c4be13f77113</t>
  </si>
  <si>
    <t>https://api.github.com/repos/omaralvarez/deluge-autoremoveplus/commits/d3270d8d2b3757b871bfc9af47604dfe1939b0a7</t>
  </si>
  <si>
    <t>https://api.github.com/repos/ClickHouse/clickhouse-cpp/commits/5c1f319e6cdb4acb3d2b4d5b5f5b40fb9a0b508b</t>
  </si>
  <si>
    <t>https://api.github.com/repos/ClickHouse/clickhouse-cpp</t>
  </si>
  <si>
    <t>https://api.github.com/repos/ClickHouse/clickhouse-cpp/commits/715306a32ae5b86884009765eb2ec420b3224c67</t>
  </si>
  <si>
    <t>https://api.github.com/repos/apache/incubator-pagespeed-cpanel/commits/7de05a2224e007dceabf7cdcf6964bf7086da4ea</t>
  </si>
  <si>
    <t>https://api.github.com/repos/apache/incubator-pagespeed-cpanel</t>
  </si>
  <si>
    <t>https://api.github.com/repos/apache/incubator-pagespeed-cpanel/commits/dc0bc11318a2517784af24a1b8b9b07796c28410</t>
  </si>
  <si>
    <t>https://api.github.com/repos/apache/incubator-pagespeed-cpanel/commits/83c80a7704d1b4fb66f4da44924a6165c1a584f4</t>
  </si>
  <si>
    <t>https://api.github.com/repos/adafruit/Adafruit_NeoMatrix/commits/fe5942681b3db9172867c79ce5dad6fbff19a247</t>
  </si>
  <si>
    <t>https://api.github.com/repos/adafruit/Adafruit_NeoMatrix</t>
  </si>
  <si>
    <t>https://api.github.com/repos/openshift-evangelists/oc-cluster-wrapper/commits/5e0d8664ba386835294a8a94cf59d4945ec21733</t>
  </si>
  <si>
    <t>https://api.github.com/repos/openshift-evangelists/oc-cluster-wrapper</t>
  </si>
  <si>
    <t>https://api.github.com/repos/openshift-evangelists/oc-cluster-wrapper/commits/ed32c3ce156e2ba7ce77e40c508a939fd6a20228</t>
  </si>
  <si>
    <t>https://api.github.com/repos/openshift-evangelists/oc-cluster-wrapper/commits/34fe2a0a2ba7681590c1c578f11dcb3b41c958f8</t>
  </si>
  <si>
    <t>https://api.github.com/repos/openshift-evangelists/oc-cluster-wrapper/commits/b494f39d3d50b3f1fe25b07246b524ccb2dd1b17</t>
  </si>
  <si>
    <t>https://api.github.com/repos/openshift-evangelists/oc-cluster-wrapper/commits/ff4ab94626ce0347f6bd8872f4199df99f16c502</t>
  </si>
  <si>
    <t>https://api.github.com/repos/openshift-evangelists/oc-cluster-wrapper/commits/ff1d1ba06a54af69c44a7d3e965810fb58a6eb18</t>
  </si>
  <si>
    <t>https://api.github.com/repos/openshift-evangelists/oc-cluster-wrapper/commits/a4d9628a785994acac8a17e884ad2c77e31a029d</t>
  </si>
  <si>
    <t>https://api.github.com/repos/xz64/license-webpack-plugin/commits/733ba0d1500e08c7d64adc4811836beda520d73f</t>
  </si>
  <si>
    <t>https://api.github.com/repos/xz64/license-webpack-plugin</t>
  </si>
  <si>
    <t>https://api.github.com/repos/xz64/license-webpack-plugin/commits/2747cfcf1bcdf611b5250e8fe1da3e910c858c4d</t>
  </si>
  <si>
    <t>https://api.github.com/repos/xz64/license-webpack-plugin/commits/552582d77224ab008fe0c725e77f8b01c401f04b</t>
  </si>
  <si>
    <t>https://api.github.com/repos/xz64/license-webpack-plugin/commits/7ab7899679d1d7f8d728e330e7133db7791566df</t>
  </si>
  <si>
    <t>https://api.github.com/repos/xz64/license-webpack-plugin/commits/64fd832dcd0848e1a8bae31f1cbe80462d6b1fd5</t>
  </si>
  <si>
    <t>https://api.github.com/repos/xz64/license-webpack-plugin/commits/28f1e1d526cae29994c2fad2828f31004d3ed660</t>
  </si>
  <si>
    <t>https://api.github.com/repos/jaspervdj/digestive-functors/commits/625241e44f0b8add0c93b30a2cab38b2f76ff2b4</t>
  </si>
  <si>
    <t>https://api.github.com/repos/jaspervdj/digestive-functors</t>
  </si>
  <si>
    <t>https://api.github.com/repos/jaspervdj/digestive-functors/commits/eae0f9c9251668865f6120da963d6ad554c0dbf4</t>
  </si>
  <si>
    <t>https://api.github.com/repos/jaspervdj/digestive-functors/commits/3232992c1dd3dc8bdebad2172c70f2d8a689a38c</t>
  </si>
  <si>
    <t>https://api.github.com/repos/jaspervdj/digestive-functors/commits/24fab41d91c6eb430b36bff845aae318c4f64f80</t>
  </si>
  <si>
    <t>https://api.github.com/repos/jaspervdj/digestive-functors/commits/11529fca487f64fec041a3f9d4bc65316688c7a5</t>
  </si>
  <si>
    <t>https://api.github.com/repos/jaspervdj/digestive-functors/commits/f8cee17eceffd8ac11bab556bcf2046f4a3d7265</t>
  </si>
  <si>
    <t>https://api.github.com/repos/jaspervdj/digestive-functors/commits/f81a1903cde90b400eaab8ba5c9ffcd1a7653acf</t>
  </si>
  <si>
    <t>https://api.github.com/repos/jaspervdj/digestive-functors/commits/076375da7402fcacef6295318ba6bbdf636fa224</t>
  </si>
  <si>
    <t>https://api.github.com/repos/microsoft/winstore-jscompat/commits/5c0039a98268cee4712bd4cd4b63585d48be451c</t>
  </si>
  <si>
    <t>https://api.github.com/repos/microsoft/winstore-jscompat</t>
  </si>
  <si>
    <t>https://api.github.com/repos/keolo/mixpanel_client/commits/b085a2fd2f94b8a576d32fcc59ba3324773f15ea</t>
  </si>
  <si>
    <t>https://api.github.com/repos/keolo/mixpanel_client</t>
  </si>
  <si>
    <t>https://api.github.com/repos/fh1ch/node-bacstack/commits/3103ad51fab5eb56b0ed68d702787c4223990d7a</t>
  </si>
  <si>
    <t>https://api.github.com/repos/fh1ch/node-bacstack</t>
  </si>
  <si>
    <t>https://api.github.com/repos/mozilla/i18n-abide/commits/1c122c641f775216805378aec4ff0f2b94778dd2</t>
  </si>
  <si>
    <t>https://api.github.com/repos/mozilla/i18n-abide</t>
  </si>
  <si>
    <t>https://api.github.com/repos/mozilla/i18n-abide/commits/e755a3df6bbe6a9fae5914c61481ddc0b0e48578</t>
  </si>
  <si>
    <t>https://api.github.com/repos/mozilla/i18n-abide/commits/cc3556b811934a8a588277ace0af07c4f105ae31</t>
  </si>
  <si>
    <t>https://api.github.com/repos/mozilla/i18n-abide/commits/ffdc1686d77d2672fbd627ccb3f99dc2a3502a35</t>
  </si>
  <si>
    <t>https://api.github.com/repos/kalenjordan/custom-reports/commits/26d9db39a1dfcdbaddd4f2904ca4410fe319f3c9</t>
  </si>
  <si>
    <t>https://api.github.com/repos/kalenjordan/custom-reports</t>
  </si>
  <si>
    <t>https://api.github.com/repos/kalenjordan/custom-reports/commits/f4ebc7f1d9807fc13a2fa1005700c5711d8c0e8c</t>
  </si>
  <si>
    <t>https://api.github.com/repos/ckan/ckanapi/commits/27f6bcf5eb20db2f7f25724c2774ddde2397cee8</t>
  </si>
  <si>
    <t>https://api.github.com/repos/ckan/ckanapi</t>
  </si>
  <si>
    <t>https://api.github.com/repos/ckan/ckanapi/commits/1a8c3f1f9ca31274c050a6ce3c1fe30e4c305eac</t>
  </si>
  <si>
    <t>https://api.github.com/repos/jhipster/jhipster-guides/commits/038fd0d3cff9b90b4e9161895983893edfcd987e</t>
  </si>
  <si>
    <t>https://api.github.com/repos/jhipster/jhipster-guides</t>
  </si>
  <si>
    <t>https://api.github.com/repos/jreinke/magento-elasticsearch/commits/27f07fca02dfba4058ae6c8be9ab50608f25b425</t>
  </si>
  <si>
    <t>https://api.github.com/repos/jreinke/magento-elasticsearch</t>
  </si>
  <si>
    <t>https://api.github.com/repos/jreinke/magento-elasticsearch/commits/3460566c1ed2fee9d433810109ef2456ebc4c930</t>
  </si>
  <si>
    <t>https://api.github.com/repos/techsneeze/dmarcts-report-parser/commits/b74c4ea85fa2910d9d479a18da8a516756fd85a8</t>
  </si>
  <si>
    <t>https://api.github.com/repos/techsneeze/dmarcts-report-parser</t>
  </si>
  <si>
    <t>https://api.github.com/repos/techsneeze/dmarcts-report-parser/commits/6d52253d06c9e6589383906ade1ae77482f12dd8</t>
  </si>
  <si>
    <t>https://api.github.com/repos/jasonrollins/shareplum/commits/a550d6a31497e5fec811021089d28f58ae97b3a2</t>
  </si>
  <si>
    <t>https://api.github.com/repos/jasonrollins/shareplum</t>
  </si>
  <si>
    <t>https://api.github.com/repos/fsprojects/Paket.VisualStudio/commits/a0554e22d6c5a9fad1b7fa4c5545ac3da647fb13</t>
  </si>
  <si>
    <t>https://api.github.com/repos/fsprojects/Paket.VisualStudio</t>
  </si>
  <si>
    <t>https://api.github.com/repos/fsprojects/Paket.VisualStudio/commits/a1ccdf70283542d0aa8d95f3f94f3c101a315a33</t>
  </si>
  <si>
    <t>https://api.github.com/repos/fsprojects/Paket.VisualStudio/commits/d9969fb2091aa55a0d754217895ef5b0ebe23885</t>
  </si>
  <si>
    <t>https://api.github.com/repos/fsprojects/Paket.VisualStudio/commits/ed0dc18174c03ddd4afb240051d4a30790c5c1a9</t>
  </si>
  <si>
    <t>https://api.github.com/repos/fsprojects/Paket.VisualStudio/commits/9c82240a196873d10e2934205d1fd776ad8ccafe</t>
  </si>
  <si>
    <t>https://api.github.com/repos/lintangtimur/ovoid/commits/cf8197a8f7cab4c0dda7e865dcfae58c5e70248e</t>
  </si>
  <si>
    <t>https://api.github.com/repos/lintangtimur/ovoid</t>
  </si>
  <si>
    <t>https://api.github.com/repos/commanderx16/x16-docs/commits/55a30994192623a47e0b69d8124744a4754da55c</t>
  </si>
  <si>
    <t>https://api.github.com/repos/commanderx16/x16-docs</t>
  </si>
  <si>
    <t>https://api.github.com/repos/commanderx16/x16-docs/commits/91bf6d0e8d1a3a7b6961e5f7ab43e5479b70dc71</t>
  </si>
  <si>
    <t>https://api.github.com/repos/commanderx16/x16-docs/commits/1f93fe653dc5d64dd48cf6d5e1e0f483b7db3e4a</t>
  </si>
  <si>
    <t>https://api.github.com/repos/commanderx16/x16-docs/commits/85d66f2b1a130f06b2c8728e7efa0bf98f9ac547</t>
  </si>
  <si>
    <t>https://api.github.com/repos/uuazed/numerapi/commits/f859e950fe87933d887fa4e616a3ccf6acbcbaec</t>
  </si>
  <si>
    <t>https://api.github.com/repos/uuazed/numerapi</t>
  </si>
  <si>
    <t>https://api.github.com/repos/binxio/cfn-certificate-provider/commits/2cd5388782d7f85e5ff8b40fcfd20d20da615e8c</t>
  </si>
  <si>
    <t>https://api.github.com/repos/binxio/cfn-certificate-provider</t>
  </si>
  <si>
    <t>https://api.github.com/repos/algorand/go-algorand-sdk/commits/0bd7ea7557e2e339c9ae5cd1285f23b73efe37c1</t>
  </si>
  <si>
    <t>https://api.github.com/repos/algorand/go-algorand-sdk</t>
  </si>
  <si>
    <t>https://api.github.com/repos/algorand/go-algorand-sdk/commits/23fea1acc7fa36c5e46040561315a2a777f169f8</t>
  </si>
  <si>
    <t>https://api.github.com/repos/sergeyt/meteor-typeahead/commits/ff3627ecb8eaad1462f3b24f6968b3c6b506e104</t>
  </si>
  <si>
    <t>https://api.github.com/repos/sergeyt/meteor-typeahead</t>
  </si>
  <si>
    <t>https://api.github.com/repos/sergeyt/meteor-typeahead/commits/6ec34ed7c9a3e288847462978f9b14e8042dea1b</t>
  </si>
  <si>
    <t>https://api.github.com/repos/sergeyt/meteor-typeahead/commits/aecf0778af98544b93c99a64e9f827b4db2284c4</t>
  </si>
  <si>
    <t>https://api.github.com/repos/disqus/python-phabricator/commits/c9c1356e17f43314bfc805ae5f53d03f45928f00</t>
  </si>
  <si>
    <t>https://api.github.com/repos/disqus/python-phabricator</t>
  </si>
  <si>
    <t>https://api.github.com/repos/disqus/python-phabricator/commits/6e9b43650b52eb21185a09bdd11f6a8f0e66b2a0</t>
  </si>
  <si>
    <t>https://api.github.com/repos/disqus/python-phabricator/commits/040f2730a0b1ebbb12ad17768551df6eb5d8f2fc</t>
  </si>
  <si>
    <t>https://api.github.com/repos/disqus/python-phabricator/commits/9f5a550e372006a39e3423aad551c4015b875b0f</t>
  </si>
  <si>
    <t>https://api.github.com/repos/react-dnd/react-dnd-html5-backend/commits/ea3bcaffcd4df36673d17220271754eaa0579fa7</t>
  </si>
  <si>
    <t>https://api.github.com/repos/react-dnd/react-dnd-html5-backend</t>
  </si>
  <si>
    <t>https://api.github.com/repos/react-dnd/react-dnd-html5-backend/commits/bb6bfe0e4ff1eb37dbb301016c25c9b4937dfb80</t>
  </si>
  <si>
    <t>https://api.github.com/repos/react-dnd/react-dnd-html5-backend/commits/2b7b2e3e9051e5e56a86699c5c00f64082eabfd2</t>
  </si>
  <si>
    <t>https://api.github.com/repos/LaurentMazare/deep-models/commits/c54a0f5227d1b03018bbbf19075454250266bf90</t>
  </si>
  <si>
    <t>https://api.github.com/repos/LaurentMazare/deep-models</t>
  </si>
  <si>
    <t>https://api.github.com/repos/nfarina/homebridge-sonos/commits/b216b5413866574ef4ee67d0052e431b283bf877</t>
  </si>
  <si>
    <t>https://api.github.com/repos/nfarina/homebridge-sonos</t>
  </si>
  <si>
    <t>https://api.github.com/repos/dgraph-io/dgraph4j/commits/3933e2f5b52b83354ad4ace93bfdd68bd8d96491</t>
  </si>
  <si>
    <t>https://api.github.com/repos/dgraph-io/dgraph4j</t>
  </si>
  <si>
    <t>https://api.github.com/repos/dgraph-io/dgraph4j/commits/117ad63bd6dcf6b7ce204f42eb77bc693a32187a</t>
  </si>
  <si>
    <t>https://api.github.com/repos/python-intelhex/intelhex/commits/96d3c3cadea822ae8b98a4b18bf8ba6e4459f9bf</t>
  </si>
  <si>
    <t>https://api.github.com/repos/python-intelhex/intelhex</t>
  </si>
  <si>
    <t>https://api.github.com/repos/jhades/angularjs-gulp-example/commits/d5315cb2fc319a7b5f086f6dcf9f2ff222549a07</t>
  </si>
  <si>
    <t>https://api.github.com/repos/jhades/angularjs-gulp-example</t>
  </si>
  <si>
    <t>https://api.github.com/repos/somewherewarm/woocommerce-subscribe-all-the-things/commits/92465080d580943b3fb5eac2d993f82749e18b49</t>
  </si>
  <si>
    <t>https://api.github.com/repos/somewherewarm/woocommerce-subscribe-all-the-things</t>
  </si>
  <si>
    <t>https://api.github.com/repos/somewherewarm/woocommerce-subscribe-all-the-things/commits/fd1b8f099e64400a02640068efbac04607dcdbd0</t>
  </si>
  <si>
    <t>https://api.github.com/repos/somewherewarm/woocommerce-subscribe-all-the-things/commits/fa632bbcef771c31cb9934dc7e0aa2021e74cf9b</t>
  </si>
  <si>
    <t>https://api.github.com/repos/somewherewarm/woocommerce-subscribe-all-the-things/commits/e51de3460246658bb8c29675bae918c007087300</t>
  </si>
  <si>
    <t>https://api.github.com/repos/somewherewarm/woocommerce-subscribe-all-the-things/commits/1fa6c28fd2817944c33d8e2dbc728de78c67a71a</t>
  </si>
  <si>
    <t>https://api.github.com/repos/somewherewarm/woocommerce-subscribe-all-the-things/commits/e5e84bd41ebe03092e8f7f761b0922346e1c51df</t>
  </si>
  <si>
    <t>https://api.github.com/repos/somewherewarm/woocommerce-subscribe-all-the-things/commits/312961d3cd85e51b27be5a90919a62518e9ba612</t>
  </si>
  <si>
    <t>https://api.github.com/repos/jansenfelipe/cpf-gratis/commits/c369fb90797922a3a277351f2d549666471cffb3</t>
  </si>
  <si>
    <t>https://api.github.com/repos/jansenfelipe/cpf-gratis</t>
  </si>
  <si>
    <t>https://api.github.com/repos/colinmeinke/ghost-storage-adapter-s3/commits/65943b7f3b2ce32ca2b095d0478c54e12c52adb0</t>
  </si>
  <si>
    <t>https://api.github.com/repos/colinmeinke/ghost-storage-adapter-s3</t>
  </si>
  <si>
    <t>https://api.github.com/repos/TeamHG-Memex/arachnado/commits/39dbfec062850fd045bee1a6313dca22a80c9cbd</t>
  </si>
  <si>
    <t>https://api.github.com/repos/TeamHG-Memex/arachnado</t>
  </si>
  <si>
    <t>https://api.github.com/repos/alivx/CIS-Ubuntu-20.04-Ansible/commits/89bee3fd154d82e0055a3ad10fa27f46bae07a35</t>
  </si>
  <si>
    <t>https://api.github.com/repos/alivx/CIS-Ubuntu-20.04-Ansible</t>
  </si>
  <si>
    <t>https://api.github.com/repos/stevebest/passport-vkontakte/commits/458a767fddffc1a1beed244c2f4b4a9ce9ff1332</t>
  </si>
  <si>
    <t>https://api.github.com/repos/stevebest/passport-vkontakte</t>
  </si>
  <si>
    <t>https://api.github.com/repos/example42/puppi/commits/829b1cd86e4c1e03fc5ae2a7673b6f2fa4a00b19</t>
  </si>
  <si>
    <t>https://api.github.com/repos/example42/puppi</t>
  </si>
  <si>
    <t>https://api.github.com/repos/example42/puppi/commits/6262ae874a77e099fd67a9bc48e36b10504974e4</t>
  </si>
  <si>
    <t>https://api.github.com/repos/AmpersandJS/ampersand-state/commits/c9400921c4c36e77056b13c85640efa02f130f33</t>
  </si>
  <si>
    <t>https://api.github.com/repos/AmpersandJS/ampersand-state</t>
  </si>
  <si>
    <t>https://api.github.com/repos/AmpersandJS/ampersand-state/commits/10c93753f8ba30c6e9cb42b08605a4b2e3b13bc0</t>
  </si>
  <si>
    <t>https://api.github.com/repos/AmpersandJS/ampersand-state/commits/8484c21545198f144a864c120e3aa58b46daedf1</t>
  </si>
  <si>
    <t>https://api.github.com/repos/AmpersandJS/ampersand-state/commits/98008694af508307084e98b7655dbedc3ec12c41</t>
  </si>
  <si>
    <t>https://api.github.com/repos/AmpersandJS/ampersand-state/commits/dac0028281eb0b046f0614df157e17961ab0225c</t>
  </si>
  <si>
    <t>https://api.github.com/repos/rdy/fixture_builder/commits/4316097618415dbb79d4d253b2e2c884786c8b80</t>
  </si>
  <si>
    <t>https://api.github.com/repos/rdy/fixture_builder</t>
  </si>
  <si>
    <t>https://api.github.com/repos/louwrentius/fio-plot/commits/3e96dc1f1fc4c12688655074cc6676a3682842f8</t>
  </si>
  <si>
    <t>https://api.github.com/repos/louwrentius/fio-plot</t>
  </si>
  <si>
    <t>https://api.github.com/repos/fmtn/a/commits/8db63abaf6ce56aaa2c15476f3161162fed6cb66</t>
  </si>
  <si>
    <t>https://api.github.com/repos/fmtn/a</t>
  </si>
  <si>
    <t>https://api.github.com/repos/fmtn/a/commits/db90c86c40d37fd32c26643fa62a1d95b782b895</t>
  </si>
  <si>
    <t>https://api.github.com/repos/fmtn/a/commits/eae0f7d1160b2ab580f874e218486d62bcaf34ac</t>
  </si>
  <si>
    <t>https://api.github.com/repos/fmtn/a/commits/a5c4c898a8cb86e7c913038b18fb17ddbab63f42</t>
  </si>
  <si>
    <t>https://api.github.com/repos/fmtn/a/commits/21350b1f94f5b6f8593245893b34b6033eca012c</t>
  </si>
  <si>
    <t>https://api.github.com/repos/fmtn/a/commits/2ca65f0087b6c3682b489725d76994a25922c7c5</t>
  </si>
  <si>
    <t>https://api.github.com/repos/spring-projects/spring-guice/commits/8e26ec0f3c7d33e929705b9944f24cd46ba8662f</t>
  </si>
  <si>
    <t>https://api.github.com/repos/spring-projects/spring-guice</t>
  </si>
  <si>
    <t>https://api.github.com/repos/citruz/beacontools/commits/9d21288fd7476de9b7bee693197588b45b100df2</t>
  </si>
  <si>
    <t>https://api.github.com/repos/citruz/beacontools</t>
  </si>
  <si>
    <t>https://api.github.com/repos/citruz/beacontools/commits/ebc8abdd6729ba96f2354b163752431a67c354f0</t>
  </si>
  <si>
    <t>https://api.github.com/repos/nricciar/wikicloth/commits/ff91de378beabe323452af37a2c7668714425718</t>
  </si>
  <si>
    <t>https://api.github.com/repos/nricciar/wikicloth</t>
  </si>
  <si>
    <t>https://api.github.com/repos/nricciar/wikicloth/commits/34b370b20f05a7f9c43b3a69fc74688b46105687</t>
  </si>
  <si>
    <t>https://api.github.com/repos/nricciar/wikicloth/commits/fc70082ac6cbce6f0bc982b9f6c4909038929666</t>
  </si>
  <si>
    <t>https://api.github.com/repos/nricciar/wikicloth/commits/36b0bd9b0df67e838d6f4cb97140790f71aed7bd</t>
  </si>
  <si>
    <t>https://api.github.com/repos/healthonnet/hon-lucene-synonyms/commits/22dfcbbb64833ac19251b1d49c6f8cf5498d6755</t>
  </si>
  <si>
    <t>https://api.github.com/repos/healthonnet/hon-lucene-synonyms</t>
  </si>
  <si>
    <t>https://api.github.com/repos/healthonnet/hon-lucene-synonyms/commits/e853eddfe6d25dd2f40bf20c91c5bfe2a607c31c</t>
  </si>
  <si>
    <t>https://api.github.com/repos/healthonnet/hon-lucene-synonyms/commits/2728e8740cffce771da6c705d00d8f995ba0c22e</t>
  </si>
  <si>
    <t>https://api.github.com/repos/healthonnet/hon-lucene-synonyms/commits/4913b62365f57abf14450c9c4f08ea098f20e75f</t>
  </si>
  <si>
    <t>https://api.github.com/repos/healthonnet/hon-lucene-synonyms/commits/24a0b9f1f1d480aeaa2a903f35eb13a333e558d1</t>
  </si>
  <si>
    <t>https://api.github.com/repos/healthonnet/hon-lucene-synonyms/commits/eab8099c01e323d1ec7d0159e404dbe0ca4c634e</t>
  </si>
  <si>
    <t>https://api.github.com/repos/healthonnet/hon-lucene-synonyms/commits/2db335e468ced734c1661ead98337bcb27ae06d6</t>
  </si>
  <si>
    <t>https://api.github.com/repos/healthonnet/hon-lucene-synonyms/commits/42a5f1bc81fa6e052c25ded79b0ab79ab7844bf8</t>
  </si>
  <si>
    <t>https://api.github.com/repos/hpgrahsl/kafka-connect-mongodb/commits/aea167d46c420a3b6d80cf69989c36f1df2b5501</t>
  </si>
  <si>
    <t>https://api.github.com/repos/hpgrahsl/kafka-connect-mongodb</t>
  </si>
  <si>
    <t>https://api.github.com/repos/snoyberg/yaml/commits/4fac88c952fb4d3195535c310dea039cfa7f2564</t>
  </si>
  <si>
    <t>https://api.github.com/repos/snoyberg/yaml</t>
  </si>
  <si>
    <t>https://api.github.com/repos/snoyberg/yaml/commits/610a817c3a156b6d0244f588de7e57e2bd5f0db6</t>
  </si>
  <si>
    <t>https://api.github.com/repos/snoyberg/yaml/commits/e03c9ac909883021095ef991bad0019a4fd6e40e</t>
  </si>
  <si>
    <t>https://api.github.com/repos/snoyberg/yaml/commits/5648c2219c8a2a311c13ea44bdd3637962c0eafe</t>
  </si>
  <si>
    <t>https://api.github.com/repos/snoyberg/yaml/commits/f7ef5ca83744d3d3927c60e245fbcda7d5c643ca</t>
  </si>
  <si>
    <t>https://api.github.com/repos/snoyberg/yaml/commits/1ecada5b620cc18808cfb30d8908213c7ee834af</t>
  </si>
  <si>
    <t>https://api.github.com/repos/snoyberg/yaml/commits/e6ffcee39ab075ada8ba2b29c1f57af2f1448f91</t>
  </si>
  <si>
    <t>https://api.github.com/repos/snoyberg/yaml/commits/8749ee6f9b927b188ef0734fe93ca589339d9b56</t>
  </si>
  <si>
    <t>https://api.github.com/repos/snoyberg/yaml/commits/e2109cd52984fb4aa87a4f127f057cf97af3692e</t>
  </si>
  <si>
    <t>https://api.github.com/repos/snoyberg/yaml/commits/5b0bf4fc3b5c1920c83e09e4d08e1ce864cdb82f</t>
  </si>
  <si>
    <t>https://api.github.com/repos/snoyberg/yaml/commits/438f0bc959e398bf88e420c4634136e325301b55</t>
  </si>
  <si>
    <t>https://api.github.com/repos/snoyberg/yaml/commits/45f645923827bfbcc4c05383ecc81e61a186c443</t>
  </si>
  <si>
    <t>https://api.github.com/repos/snoyberg/yaml/commits/d9505fe1f14991326048844d9ac203a2c9a4e847</t>
  </si>
  <si>
    <t>https://api.github.com/repos/ChrisMuir/Zillow/commits/8f804cd617380e4e964dcf91235b0bd451c9f321</t>
  </si>
  <si>
    <t>https://api.github.com/repos/ChrisMuir/Zillow</t>
  </si>
  <si>
    <t>https://api.github.com/repos/randomdrake/nasa-apod-desktop/commits/3e8ef5033893f6f25bf60c5172389c5a5dc1aed9</t>
  </si>
  <si>
    <t>https://api.github.com/repos/randomdrake/nasa-apod-desktop</t>
  </si>
  <si>
    <t>https://api.github.com/repos/Pegase745/sqlalchemy-datatables/commits/75cd430a9683f2dcb72e098f7b7b7867a27cdd1b</t>
  </si>
  <si>
    <t>https://api.github.com/repos/Pegase745/sqlalchemy-datatables</t>
  </si>
  <si>
    <t>https://api.github.com/repos/irontec/angular-bootstrap-simple-chat/commits/47274d196cdb638bec0eb5ccac33596e8e283be1</t>
  </si>
  <si>
    <t>https://api.github.com/repos/irontec/angular-bootstrap-simple-chat</t>
  </si>
  <si>
    <t>https://api.github.com/repos/meshtastic/Meshtastic-python/commits/b734b9f00956ac97ed93fa5ac83d6a5032602efc</t>
  </si>
  <si>
    <t>https://api.github.com/repos/meshtastic/Meshtastic-python</t>
  </si>
  <si>
    <t>https://api.github.com/repos/meshtastic/Meshtastic-python/commits/77c8d97cb0fe4607f68feb9f186219255bec7d90</t>
  </si>
  <si>
    <t>https://api.github.com/repos/meshtastic/Meshtastic-python/commits/af94824bcad5bc242957f933b5aa6f410d8d3005</t>
  </si>
  <si>
    <t>https://api.github.com/repos/meshtastic/Meshtastic-python/commits/7c6744704dab498a862817d9832b4fc0a2c8c4b4</t>
  </si>
  <si>
    <t>https://api.github.com/repos/meshtastic/Meshtastic-python/commits/61621702cf155392db539aa2b772a87d56d80c28</t>
  </si>
  <si>
    <t>https://api.github.com/repos/meshtastic/Meshtastic-python/commits/76f475d800d34787d1ed95de4e692c0a450c8b44</t>
  </si>
  <si>
    <t>https://api.github.com/repos/meshtastic/Meshtastic-python/commits/e55db166cb888f809326bc2b3f7a5822b86b1c70</t>
  </si>
  <si>
    <t>https://api.github.com/repos/meshtastic/Meshtastic-python/commits/0759c1593f1338a9d2bf20f13a168c7439f0da38</t>
  </si>
  <si>
    <t>https://api.github.com/repos/meshtastic/Meshtastic-python/commits/86005c0ddada2226e2e54ea8ad0c66a63477eafe</t>
  </si>
  <si>
    <t>https://api.github.com/repos/meshtastic/Meshtastic-python/commits/cc77a2ab1e5305aac3b5f27d0670dc8792f65e2b</t>
  </si>
  <si>
    <t>https://api.github.com/repos/meshtastic/Meshtastic-python/commits/1546e6566f6dc1d758a3137d666f128f5f81f6d4</t>
  </si>
  <si>
    <t>https://api.github.com/repos/meshtastic/Meshtastic-python/commits/7d269b742b23c4cb0fde4576232ccc5abece0a96</t>
  </si>
  <si>
    <t>https://api.github.com/repos/meshtastic/Meshtastic-python/commits/25eea6c5b9514bc6ddb9ccebe1dc73df90b07143</t>
  </si>
  <si>
    <t>https://api.github.com/repos/meshtastic/Meshtastic-python/commits/dd45429576590aa54e9567e0287db7d5198a294b</t>
  </si>
  <si>
    <t>https://api.github.com/repos/meshtastic/Meshtastic-python/commits/8c86a49b63f9153e3dc8d3f034fdcb67038b6c84</t>
  </si>
  <si>
    <t>https://api.github.com/repos/meshtastic/Meshtastic-python/commits/be8c654eea7ac606ae99005000e9a481f7845f41</t>
  </si>
  <si>
    <t>https://api.github.com/repos/meshtastic/Meshtastic-python/commits/cb6f7097c2c4c5a36c37015e304247209eb7d877</t>
  </si>
  <si>
    <t>https://api.github.com/repos/meshtastic/Meshtastic-python/commits/0c9c8bca57cb6c31bcdbde9426803cdf79aadace</t>
  </si>
  <si>
    <t>https://api.github.com/repos/meshtastic/Meshtastic-python/commits/7457d3340cc3f48f24cd8e1e079948261aa02adc</t>
  </si>
  <si>
    <t>commit_url</t>
  </si>
  <si>
    <t>issue_url</t>
  </si>
  <si>
    <t>message</t>
  </si>
  <si>
    <t>https://api.github.com/repos/web3p/ethereum-tx/issues/41</t>
  </si>
  <si>
    <t>Fix #41: hash didn't return transaction hash</t>
  </si>
  <si>
    <t>https://api.github.com/repos/web3p/ethereum-tx/issues/15</t>
  </si>
  <si>
    <t>Fix #15
Change
* Change nonce, gas, gasLimit, gasPrice allowZero to false.
* Change check zero statement.
* Add test for issue #15.</t>
  </si>
  <si>
    <t>https://api.github.com/repos/0xPrateek/Stardox/issues/19</t>
  </si>
  <si>
    <t>Adding Email only feature fix #19
Added email-only feature</t>
  </si>
  <si>
    <t>https://api.github.com/repos/0xPrateek/Stardox/issues/23</t>
  </si>
  <si>
    <t>Fixed #23 - getting numbers wrong [1/2]
- Fixed incorrect count value.
- Fixed total stargazer count and now it will scrap for total stargazers.</t>
  </si>
  <si>
    <t>https://api.github.com/repos/notanumber/xapian-haystack/issues/49</t>
  </si>
  <si>
    <t>Fixed #49 - Improves support for exact matches on text.
This efectively increases the index size because it
now indexes literal words to improve __exact results.</t>
  </si>
  <si>
    <t>https://api.github.com/repos/notanumber/xapian-haystack/issues/119</t>
  </si>
  <si>
    <t>Fixed #119 - Adds support to non-anscii indexing and search.</t>
  </si>
  <si>
    <t>https://api.github.com/repos/notanumber/xapian-haystack/issues/109</t>
  </si>
  <si>
    <t>Fixed #109 - Raises InvalidIndexError when facet is not indexed.
Also added regression test.</t>
  </si>
  <si>
    <t>https://api.github.com/repos/notanumber/xapian-haystack/issues/101</t>
  </si>
  <si>
    <t>Fixed #101 - Adds support to AutoQuery.</t>
  </si>
  <si>
    <t>https://api.github.com/repos/notanumber/xapian-haystack/issues/98</t>
  </si>
  <si>
    <t>Fixed #98 - queries are now consistent with Haystack 2.X.
Refactored _filter_contains query constructor.</t>
  </si>
  <si>
    <t>https://api.github.com/repos/notanumber/xapian-haystack/issues/111</t>
  </si>
  <si>
    <t>Fixed #111 - Removes Python error.
Added test to check it works.</t>
  </si>
  <si>
    <t>https://api.github.com/repos/notanumber/xapian-haystack/issues/112</t>
  </si>
  <si>
    <t>Fixed #112 - more_like_this raises InvalidIndexError for unindexed instance.
This doesn't happen if silently_fail is True, in which case returns
an empty result. Added test to cover both cases.</t>
  </si>
  <si>
    <t>https://api.github.com/repos/OrchardCMS/OrchardCore.Commerce/issues/88</t>
  </si>
  <si>
    <t>normalize currency formats (format for Yen and Yuan differ by OS)
fixes #88</t>
  </si>
  <si>
    <t>https://api.github.com/repos/OrchardCMS/OrchardCore.Commerce/issues/87</t>
  </si>
  <si>
    <t>remove this test (nof currencies differs by OS)
fixes #87</t>
  </si>
  <si>
    <t>https://api.github.com/repos/OrchardCMS/OrchardCore.Commerce/issues/35</t>
  </si>
  <si>
    <t>Fixes #35: don't crash when the default currency setting is not set.</t>
  </si>
  <si>
    <t>https://api.github.com/repos/cmprescott/ansible-xml/issues/112</t>
  </si>
  <si>
    <t>PEP8 compliancy and docs updates
This fixes #112</t>
  </si>
  <si>
    <t>https://api.github.com/repos/cmprescott/ansible-xml/issues/81</t>
  </si>
  <si>
    <t>Merge pull request #97 from cchepelov/restore_implicit_creation
Implement implicit element creation via XPath (fixes: #81, #37)</t>
  </si>
  <si>
    <t>https://api.github.com/repos/openfl/actuate/issues/96</t>
  </si>
  <si>
    <t>Incorrect bezierSpline ending on odd point numbers
Bug fix https://github.com/jgranick/actuate/issues/96</t>
  </si>
  <si>
    <t>https://api.github.com/repos/openfl/actuate/issues/58</t>
  </si>
  <si>
    <t>Reflection fix (fixes #57, fixes #58)</t>
  </si>
  <si>
    <t>https://api.github.com/repos/openfl/actuate/issues/57</t>
  </si>
  <si>
    <t>https://api.github.com/repos/openfl/actuate/issues/25</t>
  </si>
  <si>
    <t>Minor Actuate.pause/Actuate.resume fix (fixes #25)</t>
  </si>
  <si>
    <t>https://api.github.com/repos/tao12345666333/tornado-zh/issues/4</t>
  </si>
  <si>
    <t>fix #4 change Makefile and conf.py</t>
  </si>
  <si>
    <t>https://api.github.com/repos/ansiblebit/oracle-java/issues/34</t>
  </si>
  <si>
    <t>Implemented rpm search on oracle site, fixes #34</t>
  </si>
  <si>
    <t>https://api.github.com/repos/thiagobustamante/typescript-rest-swagger/issues/126</t>
  </si>
  <si>
    <t>Fix #126</t>
  </si>
  <si>
    <t>https://api.github.com/repos/thiagobustamante/typescript-rest-swagger/issues/96</t>
  </si>
  <si>
    <t>closes #96</t>
  </si>
  <si>
    <t>https://api.github.com/repos/thiagobustamante/typescript-rest-swagger/issues/63</t>
  </si>
  <si>
    <t>Support QueryParam enum. Fix #63</t>
  </si>
  <si>
    <t>https://api.github.com/repos/thiagobustamante/typescript-rest-swagger/issues/31</t>
  </si>
  <si>
    <t>Fix #31</t>
  </si>
  <si>
    <t>https://api.github.com/repos/thiagobustamante/typescript-rest-swagger/issues/26</t>
  </si>
  <si>
    <t>Fix #26</t>
  </si>
  <si>
    <t>https://api.github.com/repos/thiagobustamante/typescript-rest-swagger/issues/4</t>
  </si>
  <si>
    <t>Fix #4</t>
  </si>
  <si>
    <t>https://api.github.com/repos/thiagobustamante/typescript-rest-swagger/issues/3</t>
  </si>
  <si>
    <t>Fix #3</t>
  </si>
  <si>
    <t>https://api.github.com/repos/astockwell/countries-and-provinces-states-regions/issues/2</t>
  </si>
  <si>
    <t>Fix United States filename, closes #2</t>
  </si>
  <si>
    <t>https://api.github.com/repos/kazu-yamamoto/logger/issues/160</t>
  </si>
  <si>
    <t>Fix #160. Use StandaloneDeriving to derive MonadResource (NoLoggingT m)</t>
  </si>
  <si>
    <t>https://api.github.com/repos/kazu-yamamoto/logger/issues/22</t>
  </si>
  <si>
    <t>Add a lower-bound on unix-time
Fixes #22.</t>
  </si>
  <si>
    <t>https://api.github.com/repos/kazu-yamamoto/logger/issues/18</t>
  </si>
  <si>
    <t>update fast-logger dependency version
fixes https://github.com/kazu-yamamoto/logger/issues/18</t>
  </si>
  <si>
    <t>https://api.github.com/repos/kazu-yamamoto/logger/issues/19</t>
  </si>
  <si>
    <t>add missing imports for windows
fixes https://github.com/kazu-yamamoto/logger/issues/19</t>
  </si>
  <si>
    <t>https://api.github.com/repos/tamasmeszaros/libnest2d/issues/20</t>
  </si>
  <si>
    <t>Update RP framework
fixes #20</t>
  </si>
  <si>
    <t>https://api.github.com/repos/mattermoran/map_launcher/issues/58</t>
  </si>
  <si>
    <t>fix #58: android 11 not showing installed maps</t>
  </si>
  <si>
    <t>https://api.github.com/repos/fabio-miranda/csv-to-influxdb/issues/1</t>
  </si>
  <si>
    <t>Fixes #1: Missing README Information
Added warning for users to inform that the given database will be dropped first.</t>
  </si>
  <si>
    <t>https://api.github.com/repos/leonid-shevtsov/unobtrusive_flash/issues/18</t>
  </si>
  <si>
    <t>Do not wait for document.ready to set up unobtrusive flash; do not wrap DOM-independent code inside $().
Fixes #18 and #19</t>
  </si>
  <si>
    <t>https://api.github.com/repos/hakandilek/play2-crud/issues/27</t>
  </si>
  <si>
    <t>Fix Asset route lookup in templates. fixes #27 and #28.</t>
  </si>
  <si>
    <t>https://api.github.com/repos/hakandilek/play2-crud/issues/26</t>
  </si>
  <si>
    <t>fixes #26</t>
  </si>
  <si>
    <t>https://api.github.com/repos/hakandilek/play2-crud/issues/5</t>
  </si>
  <si>
    <t>Update sample for play 2.1 support. fixes #5</t>
  </si>
  <si>
    <t>https://api.github.com/repos/richardschneider/net-mdns/issues/79</t>
  </si>
  <si>
    <t>fix(MulticastClient): ignore receive error.  Fixes #79</t>
  </si>
  <si>
    <t>https://api.github.com/repos/richardschneider/net-mdns/issues/1</t>
  </si>
  <si>
    <t>fix: max packet size, fixes #1</t>
  </si>
  <si>
    <t>https://api.github.com/repos/rrweb-io/rrweb-snapshot/issues/68</t>
  </si>
  <si>
    <t>using for loop instead of forEach in element classlists
pick #64 and close #68</t>
  </si>
  <si>
    <t>https://api.github.com/repos/rrweb-io/rrweb-snapshot/issues/56</t>
  </si>
  <si>
    <t>fix https://github.com/rrweb-io/rrweb-snapshot/issues/56
safe access tagName of form element</t>
  </si>
  <si>
    <t>https://api.github.com/repos/rrweb-io/rrweb-snapshot/issues/38</t>
  </si>
  <si>
    <t>close #38, update data uri regexp</t>
  </si>
  <si>
    <t>https://api.github.com/repos/rrweb-io/rrweb-snapshot/issues/24</t>
  </si>
  <si>
    <t>close #24 css text can be null</t>
  </si>
  <si>
    <t>https://api.github.com/repos/pipermerriam/flex/issues/78</t>
  </si>
  <si>
    <t>Fixes #78 - Correct handling of referenceObject</t>
  </si>
  <si>
    <t>https://api.github.com/repos/pipermerriam/flex/issues/66</t>
  </si>
  <si>
    <t>Fixes #66 - Use proper json pointer resolution</t>
  </si>
  <si>
    <t>https://api.github.com/repos/pipermerriam/flex/issues/71</t>
  </si>
  <si>
    <t>Fixes #71 - Fix external docs validation</t>
  </si>
  <si>
    <t>https://api.github.com/repos/pipermerriam/flex/issues/56</t>
  </si>
  <si>
    <t>Fixes #56 - handle multiple paths found a bit smarter</t>
  </si>
  <si>
    <t>https://api.github.com/repos/pipermerriam/flex/issues/28</t>
  </si>
  <si>
    <t>Fixes #28 - Add python3 support</t>
  </si>
  <si>
    <t>https://api.github.com/repos/pipermerriam/flex/issues/6</t>
  </si>
  <si>
    <t>fixes #6 - Change target for version and downloads badge links</t>
  </si>
  <si>
    <t>https://api.github.com/repos/jruby/joni/issues/35</t>
  </si>
  <si>
    <t>Fixes #35</t>
  </si>
  <si>
    <t>https://api.github.com/repos/jruby/joni/issues/15</t>
  </si>
  <si>
    <t>Fixes #15</t>
  </si>
  <si>
    <t>https://api.github.com/repos/IsraelOrtuno/pipedrive/issues/102</t>
  </si>
  <si>
    <t>Rename endpoint
Fixes #102</t>
  </si>
  <si>
    <t>https://api.github.com/repos/IsraelOrtuno/pipedrive/issues/2</t>
  </si>
  <si>
    <t>Typos fixed #2</t>
  </si>
  <si>
    <t>https://api.github.com/repos/mafintosh/dns-packet/issues/39</t>
  </si>
  <si>
    <t>fix encoding of empty string in TXT data - fixes #39</t>
  </si>
  <si>
    <t>https://api.github.com/repos/mafintosh/dns-packet/issues/27</t>
  </si>
  <si>
    <t>rename flag_auth,flag_trunc to flag_aa,flag_tc
Fixes: https://github.com/mafintosh/dns-packet/issues/27</t>
  </si>
  <si>
    <t>https://api.github.com/repos/mafintosh/dns-packet/issues/11</t>
  </si>
  <si>
    <t>Decode RCODE and other header flags. Fixes #11.</t>
  </si>
  <si>
    <t>https://api.github.com/repos/gonzalocasas/node-proxy-middleware/issues/2</t>
  </si>
  <si>
    <t>fix typo in the readme. closes #2</t>
  </si>
  <si>
    <t>https://api.github.com/repos/benbalter/gman/issues/2</t>
  </si>
  <si>
    <t>add gov.uk support, fixes #2</t>
  </si>
  <si>
    <t>https://api.github.com/repos/bsm/grape-kaminari/issues/35</t>
  </si>
  <si>
    <t>fix #35</t>
  </si>
  <si>
    <t>https://api.github.com/repos/evernote/evernote-cloud-sdk-php/issues/12</t>
  </si>
  <si>
    <t>Fix #12 : broken links in documentation</t>
  </si>
  <si>
    <t>https://api.github.com/repos/evernote/evernote-cloud-sdk-php/issues/10</t>
  </si>
  <si>
    <t>Fix #10</t>
  </si>
  <si>
    <t>https://api.github.com/repos/zohararad/sails-rest/issues/70</t>
  </si>
  <si>
    <t>refactor Connection.getResponseHandler - nullify err only if response exists without an error. fixes #70</t>
  </si>
  <si>
    <t>https://api.github.com/repos/zohararad/sails-rest/issues/69</t>
  </si>
  <si>
    <t>handle null responses in connection "handleResponse". fixes #69</t>
  </si>
  <si>
    <t>https://api.github.com/repos/zohararad/sails-rest/issues/14</t>
  </si>
  <si>
    <t>add more meaningful errors to failed REST requests. fixes #14</t>
  </si>
  <si>
    <t>https://api.github.com/repos/zohararad/sails-rest/issues/13</t>
  </si>
  <si>
    <t>add skip, limit, offset to GET query only if values are speficied in options. fixes #13. breaks #12</t>
  </si>
  <si>
    <t>https://api.github.com/repos/tullamods/Bagnon/issues/866</t>
  </si>
  <si>
    <t>Fixes #866?</t>
  </si>
  <si>
    <t>https://api.github.com/repos/tullamods/Bagnon/issues/844</t>
  </si>
  <si>
    <t>Fixed #844, #800, #830, #824, #804, #857, #811, #841</t>
  </si>
  <si>
    <t>https://api.github.com/repos/tullamods/Bagnon/issues/706</t>
  </si>
  <si>
    <t>Fixes #706</t>
  </si>
  <si>
    <t>https://api.github.com/repos/tullamods/Bagnon/issues/728</t>
  </si>
  <si>
    <t>Fixes #728. Hopefully fixed #717 #727</t>
  </si>
  <si>
    <t>https://api.github.com/repos/tullamods/Bagnon/issues/555</t>
  </si>
  <si>
    <t>Fixes #555</t>
  </si>
  <si>
    <t>https://api.github.com/repos/tullamods/Bagnon/issues/328</t>
  </si>
  <si>
    <t>Fixes #328</t>
  </si>
  <si>
    <t>https://api.github.com/repos/tullamods/Bagnon/issues/324</t>
  </si>
  <si>
    <t>Fixes #324</t>
  </si>
  <si>
    <t>https://api.github.com/repos/tullamods/Bagnon/issues/193</t>
  </si>
  <si>
    <t>Fixes #193</t>
  </si>
  <si>
    <t>https://api.github.com/repos/tullamods/Bagnon/issues/133</t>
  </si>
  <si>
    <t>Replaced flash find animation by normal text search. Fixes #133.</t>
  </si>
  <si>
    <t>https://api.github.com/repos/tullamods/Bagnon/issues/149</t>
  </si>
  <si>
    <t>Closes #149</t>
  </si>
  <si>
    <t>https://api.github.com/repos/tullamods/Bagnon/issues/138</t>
  </si>
  <si>
    <t>Fixes #138</t>
  </si>
  <si>
    <t>https://api.github.com/repos/tullamods/Bagnon/issues/91</t>
  </si>
  <si>
    <t>Closes #91</t>
  </si>
  <si>
    <t>https://api.github.com/repos/tullamods/Bagnon/issues/78</t>
  </si>
  <si>
    <t>Closes #78</t>
  </si>
  <si>
    <t>https://api.github.com/repos/tullamods/Bagnon/issues/68</t>
  </si>
  <si>
    <t>Fixes #68</t>
  </si>
  <si>
    <t>https://api.github.com/repos/tullamods/Bagnon/issues/66</t>
  </si>
  <si>
    <t>Updated lib item cache. Closes #66</t>
  </si>
  <si>
    <t>https://api.github.com/repos/tullamods/Bagnon/issues/57</t>
  </si>
  <si>
    <t>Closes #57</t>
  </si>
  <si>
    <t>https://api.github.com/repos/tullamods/Bagnon/issues/55</t>
  </si>
  <si>
    <t>Closes #55</t>
  </si>
  <si>
    <t>https://api.github.com/repos/tullamods/Bagnon/issues/54</t>
  </si>
  <si>
    <t>Implemented some portuguese translations. Closes #54.</t>
  </si>
  <si>
    <t>https://api.github.com/repos/slyapustin/django-classified/issues/27</t>
  </si>
  <si>
    <t>fixes #27</t>
  </si>
  <si>
    <t>https://api.github.com/repos/tmcgee123/karma-spec-reporter/issues/25</t>
  </si>
  <si>
    <t>Fix #25 - cannot read property 'prefixes' of undefined.</t>
  </si>
  <si>
    <t>https://api.github.com/repos/tmcgee123/karma-spec-reporter/issues/10</t>
  </si>
  <si>
    <t>Respect karma's 'colors' configuration, fixes #10</t>
  </si>
  <si>
    <t>https://api.github.com/repos/xjdrew/lua-zset/issues/1</t>
  </si>
  <si>
    <t>fixed #1 support luajit2.1</t>
  </si>
  <si>
    <t>https://api.github.com/repos/pimoroni/scroll-phat-hd/issues/7</t>
  </si>
  <si>
    <t>Catch IndexError to fix #7</t>
  </si>
  <si>
    <t>https://api.github.com/repos/scottlaurent/accounting/issues/6</t>
  </si>
  <si>
    <t>Add beginTransaction, fixes #6</t>
  </si>
  <si>
    <t>https://api.github.com/repos/Automattic/vip-scanner/issues/250</t>
  </si>
  <si>
    <t>Add additional test for the CustomizerCheck
The test ensures that semicolons in descriptions don’t throw the
detection off.
This is no longer the case since moving away from regular expression,
but we should just make sure there’s no regression here.
Fixes #250.</t>
  </si>
  <si>
    <t>https://api.github.com/repos/Automattic/vip-scanner/issues/259</t>
  </si>
  <si>
    <t>Merge pull request #257 from emrikol/master
Rework VIP Scanner: VIPRestrictedPatternsCheck-&gt;check() now uses human readable error slugs.
Fixes #259</t>
  </si>
  <si>
    <t>https://api.github.com/repos/Automattic/vip-scanner/issues/190</t>
  </si>
  <si>
    <t>Check for missing uses of checked(), selected() and disabled()
Warn about code that does not use the checked(), selected() and
disabled() helper functions when outputting forms.
Fixes #190.</t>
  </si>
  <si>
    <t>https://api.github.com/repos/Automattic/vip-scanner/issues/150</t>
  </si>
  <si>
    <t>Fix wrong $content_width error
We were reporting $content_width missing, but checking for `the_content()`.
Fixes #150</t>
  </si>
  <si>
    <t>https://api.github.com/repos/Automattic/vip-scanner/issues/152</t>
  </si>
  <si>
    <t>Flag backtrace
Debug code shouldn't be in production for various reasons:
1. It's unnecessary
2. It potentially outputs sensitive filesystem information
Fixes #152</t>
  </si>
  <si>
    <t>https://api.github.com/repos/Automattic/vip-scanner/issues/74</t>
  </si>
  <si>
    <t>Add PHPShortTagsCheck to VIP review
Fixes #74</t>
  </si>
  <si>
    <t>https://api.github.com/repos/Automattic/vip-scanner/issues/42</t>
  </si>
  <si>
    <t>Flag uses of the uncached wp_get_post_categories()
Is just a wrapper around wp_get_object_terms()
Fixes #42</t>
  </si>
  <si>
    <t>https://api.github.com/repos/Automattic/vip-scanner/issues/34</t>
  </si>
  <si>
    <t>Add various multisite functions to restricted commands check
Blacklists a few MU functions that sites in multi-tenant environment
shouldn’t be calling
Fixes #34</t>
  </si>
  <si>
    <t>https://api.github.com/repos/Automattic/vip-scanner/issues/51</t>
  </si>
  <si>
    <t>Flag uses of the user meta functions in VIP themes
On WP.com, the users tables are enormous, so user meta queries are
unfeasible.
Flag uses of the user meta functions as a Blocker
Fixes #51</t>
  </si>
  <si>
    <t>https://api.github.com/repos/Automattic/vip-scanner/issues/35</t>
  </si>
  <si>
    <t>Flag uses of extract()
extract() sucks.
Fixes #35</t>
  </si>
  <si>
    <t>https://api.github.com/repos/Automattic/vip-scanner/issues/39</t>
  </si>
  <si>
    <t>Flag all session functions in VIP themes
Fixes #39</t>
  </si>
  <si>
    <t>https://api.github.com/repos/Automattic/vip-scanner/issues/24</t>
  </si>
  <si>
    <t>Enable the VIPInitCheck for VIP themes
Fixes #24</t>
  </si>
  <si>
    <t>https://api.github.com/repos/boto/s3transfer/issues/120</t>
  </si>
  <si>
    <t>Fix unbound local error on get object
Fixes #120.</t>
  </si>
  <si>
    <t>https://api.github.com/repos/webbushka/atom-react-snippets/issues/14</t>
  </si>
  <si>
    <t>Updated _cpt fixes #14</t>
  </si>
  <si>
    <t>https://api.github.com/repos/openwisp/openwisp-users/issues/164</t>
  </si>
  <si>
    <t>[change/fix] Multi-tenant admin classes now allow only org managers #164
Multi-tenant admin classes now allow only org managers.
Before this version, a user needed to be only org member
to see items of that organization in the admin, but this
is wrong! An ``OrganizationUser`` which has ``is_admin=False`` is
only an end-user of that organization.
Instead, an ``OrganizationUser`` which has ``is_admin=True`` is
also a manager and only this type of user shall be allowed
to manage items of the organization through the django admin site.
This is needed in order to support users being simple end-users
in one organization but administrators in others, otherwise
a staff user who is administrator of one organization would be
able to change also items of other organizations where
they are only members and not managers.
Fixes #164</t>
  </si>
  <si>
    <t>https://api.github.com/repos/openwisp/openwisp-users/issues/113</t>
  </si>
  <si>
    <t>[docs] Remuved redundant install steps #113
Fixes #113</t>
  </si>
  <si>
    <t>https://api.github.com/repos/openwisp/openwisp-users/issues/110</t>
  </si>
  <si>
    <t>[admin] Superuser can't delete a regular user #110
It is but normal that a superuser should able to
delete any object including organizationuser.
Thus, I fixed the issue by updating the
has_delete_permision of organizationuser to
return True for superusers
Fixes #110</t>
  </si>
  <si>
    <t>https://api.github.com/repos/claudiosanches/woocommerce-correios/issues/161</t>
  </si>
  <si>
    <t>Fix #161, update for Webservice Correios documentation link</t>
  </si>
  <si>
    <t>https://api.github.com/repos/claudiosanches/woocommerce-correios/issues/105</t>
  </si>
  <si>
    <t>Adds adminstrative login and password for tracking integration
Closes #105</t>
  </si>
  <si>
    <t>https://api.github.com/repos/claudiosanches/woocommerce-correios/issues/85</t>
  </si>
  <si>
    <t>Fixed min declared value, closes #85</t>
  </si>
  <si>
    <t>Fixed minimum declared value, closes #85</t>
  </si>
  <si>
    <t>Allow declared value only when PAC costs more than 18
Closes #85</t>
  </si>
  <si>
    <t>https://api.github.com/repos/claudiosanches/woocommerce-correios/issues/45</t>
  </si>
  <si>
    <t>Introduces the wc_correios_get_address_by_postcode() function, closes #45</t>
  </si>
  <si>
    <t>https://api.github.com/repos/claudiosanches/woocommerce-correios/issues/31</t>
  </si>
  <si>
    <t>Fixed currency format for simulator, closes #31</t>
  </si>
  <si>
    <t>https://api.github.com/repos/claudiosanches/woocommerce-correios/issues/2</t>
  </si>
  <si>
    <t>Merge pull request #11 from claudiosmweb/feature-product-shipping-simulator
Feature product shipping simulator, closes #2</t>
  </si>
  <si>
    <t>https://api.github.com/repos/wearerequired/required-foundation/issues/20</t>
  </si>
  <si>
    <t>Added closing a, fixes #20</t>
  </si>
  <si>
    <t>https://api.github.com/repos/clearpathrobotics/robot_upstart/issues/7</t>
  </si>
  <si>
    <t>Merge pull request #22 from clearpathrobotics/uninstall
Basic uninstall capability. Fixes #7, #2.</t>
  </si>
  <si>
    <t>https://api.github.com/repos/viritin/viritin/issues/298</t>
  </si>
  <si>
    <t>setting value of non attached IntegerField now works
closes #298</t>
  </si>
  <si>
    <t>https://api.github.com/repos/viritin/viritin/issues/308</t>
  </si>
  <si>
    <t>opened method, closes #308</t>
  </si>
  <si>
    <t>https://api.github.com/repos/viritin/viritin/issues/309</t>
  </si>
  <si>
    <t>fixes NPE, closes #309</t>
  </si>
  <si>
    <t>https://api.github.com/repos/viritin/viritin/issues/293</t>
  </si>
  <si>
    <t>Removed obsolete rebel.xml file, closes #293</t>
  </si>
  <si>
    <t>https://api.github.com/repos/viritin/viritin/issues/267</t>
  </si>
  <si>
    <t>Ensure list container is properly set to backing select before setting value
closes #267</t>
  </si>
  <si>
    <t>https://api.github.com/repos/viritin/viritin/issues/268</t>
  </si>
  <si>
    <t>New item addition can now also be disabled in SubSetSelector
closes #268</t>
  </si>
  <si>
    <t>https://api.github.com/repos/viritin/viritin/issues/271</t>
  </si>
  <si>
    <t>Properly clear validators instead of values
closes #271</t>
  </si>
  <si>
    <t>https://api.github.com/repos/viritin/viritin/issues/257</t>
  </si>
  <si>
    <t>Fixes NPE regression with FilterableListContainer (#259)
Fixes NPE regression with FilterableListContainer, closes #257</t>
  </si>
  <si>
    <t>https://api.github.com/repos/viritin/viritin/issues/219</t>
  </si>
  <si>
    <t>Improved usability of generated columns in MGrid
closes #219</t>
  </si>
  <si>
    <t>https://api.github.com/repos/viritin/viritin/issues/232</t>
  </si>
  <si>
    <t>Closes #232</t>
  </si>
  <si>
    <t>https://api.github.com/repos/viritin/viritin/issues/225</t>
  </si>
  <si>
    <t>Allow also negative numbers to be typed
closes #225</t>
  </si>
  <si>
    <t>https://api.github.com/repos/viritin/viritin/issues/200</t>
  </si>
  <si>
    <t>Added constructors to MGridLayout
Closes #200</t>
  </si>
  <si>
    <t>https://api.github.com/repos/viritin/viritin/issues/184</t>
  </si>
  <si>
    <t>Maintain sort property properly with sortablelazylisg MGrid
closes #184</t>
  </si>
  <si>
    <t>https://api.github.com/repos/viritin/viritin/issues/136</t>
  </si>
  <si>
    <t>LazyList is now more "Grid 7.6 savvy"
closes #136, #152</t>
  </si>
  <si>
    <t>https://api.github.com/repos/viritin/viritin/issues/157</t>
  </si>
  <si>
    <t>Make handler interfaces serializable. Fixes #157</t>
  </si>
  <si>
    <t>https://api.github.com/repos/viritin/viritin/issues/155</t>
  </si>
  <si>
    <t>Make interfaces serializable (Fixes #155)</t>
  </si>
  <si>
    <t>https://api.github.com/repos/viritin/viritin/issues/150</t>
  </si>
  <si>
    <t>Fixed wrong closed icon in inital rendering
closes #150</t>
  </si>
  <si>
    <t>https://api.github.com/repos/viritin/viritin/issues/134</t>
  </si>
  <si>
    <t>Added more constructors, closes #134</t>
  </si>
  <si>
    <t>https://api.github.com/repos/viritin/viritin/issues/124</t>
  </si>
  <si>
    <t>Added support for using lazy loading strategies and explicit type parameters
Should make it possible to use with empty results from the backend.
Closes #124</t>
  </si>
  <si>
    <t>https://api.github.com/repos/viritin/viritin/issues/125</t>
  </si>
  <si>
    <t>Use locale to fetch JSR 303 bean level validation error messages
Closes #125</t>
  </si>
  <si>
    <t>https://api.github.com/repos/viritin/viritin/issues/123</t>
  </si>
  <si>
    <t>Avoid exeption if a referred nested property's object is null
Closes #123</t>
  </si>
  <si>
    <t>https://api.github.com/repos/viritin/viritin/issues/115</t>
  </si>
  <si>
    <t>Support primitive types as "nested properties"
closes #115</t>
  </si>
  <si>
    <t>https://api.github.com/repos/viritin/viritin/issues/57</t>
  </si>
  <si>
    <t>Rudimentary support for "editor row"
Editor row now works, but the API is by no means typed in a sane way.
closes #57 (just need to use MGrid)</t>
  </si>
  <si>
    <t>https://api.github.com/repos/viritin/viritin/issues/108</t>
  </si>
  <si>
    <t>Added helpers to dynamically define lazy loading strategies
closes #108</t>
  </si>
  <si>
    <t>https://api.github.com/repos/viritin/viritin/issues/103</t>
  </si>
  <si>
    <t>Avoid NPE in certain configuration when manually adding new rows
Closes #103</t>
  </si>
  <si>
    <t>https://api.github.com/repos/viritin/viritin/issues/86</t>
  </si>
  <si>
    <t>Refactored TypedSelect to be based on CustomField
closes #84
closes #86</t>
  </si>
  <si>
    <t>https://api.github.com/repos/viritin/viritin/issues/87</t>
  </si>
  <si>
    <t>save/reset buttons state handling is now better for forms that are used kept open on save/reset button clicks
closes #87</t>
  </si>
  <si>
    <t>https://api.github.com/repos/viritin/viritin/issues/82</t>
  </si>
  <si>
    <t>Readonly and enabled state now properly propagated to underlaying select
Closes #82</t>
  </si>
  <si>
    <t>https://api.github.com/repos/viritin/viritin/issues/67</t>
  </si>
  <si>
    <t>Properly set action buttons states if entity is set when from is yet to be attached
closes #67</t>
  </si>
  <si>
    <t>https://api.github.com/repos/viritin/viritin/issues/14</t>
  </si>
  <si>
    <t>Fixed sorting filtered filtereblelistcontainer
closes #14</t>
  </si>
  <si>
    <t>https://api.github.com/repos/viritin/viritin/issues/24</t>
  </si>
  <si>
    <t>@NotNull fields now detected properly from the whole type hierarchy
closes #24</t>
  </si>
  <si>
    <t>https://api.github.com/repos/viritin/viritin/issues/22</t>
  </si>
  <si>
    <t>Sorting is now null safe, fixes #22</t>
  </si>
  <si>
    <t>https://api.github.com/repos/viritin/viritin/issues/13</t>
  </si>
  <si>
    <t>fixes #13</t>
  </si>
  <si>
    <t>https://api.github.com/repos/viritin/viritin/issues/12</t>
  </si>
  <si>
    <t>Whitelists now transient, setWhitelist deprecated
closes #12</t>
  </si>
  <si>
    <t>https://api.github.com/repos/mdenil/dropout/issues/4</t>
  </si>
  <si>
    <t>Fix momentum bug.
Fixes #4.</t>
  </si>
  <si>
    <t>https://api.github.com/repos/mdenil/dropout/issues/3</t>
  </si>
  <si>
    <t>Fix weight scaling for first layer.
Fixes #3.</t>
  </si>
  <si>
    <t>https://api.github.com/repos/SimonSimCity/Xamarin-CrossDownloadManager/issues/28</t>
  </si>
  <si>
    <t>Fixed #28 - Crash when initializing on iOS &lt;9</t>
  </si>
  <si>
    <t>https://api.github.com/repos/SimonSimCity/Xamarin-CrossDownloadManager/issues/26</t>
  </si>
  <si>
    <t>Removed all overwritten methods [fixes #26] [refs #16]</t>
  </si>
  <si>
    <t>https://api.github.com/repos/pires/kubernetes-elk-cluster/issues/5</t>
  </si>
  <si>
    <t>Fixes #5</t>
  </si>
  <si>
    <t>https://api.github.com/repos/eugener/oxbow/issues/15</t>
  </si>
  <si>
    <t>Update swingbits/src/main/java/org/oxbow/swingbits/dialog/task/TaskDialog.java
close #15</t>
  </si>
  <si>
    <t>https://api.github.com/repos/eugener/oxbow/issues/6</t>
  </si>
  <si>
    <t>close #6</t>
  </si>
  <si>
    <t>https://api.github.com/repos/screepers/typed-screeps/issues/165</t>
  </si>
  <si>
    <t>Add Ruin type to target for PowerCreep.withdraw()
Fixes #165</t>
  </si>
  <si>
    <t>https://api.github.com/repos/screepers/typed-screeps/issues/82</t>
  </si>
  <si>
    <t>Fix #82 by adding string to  pos.createFlag return</t>
  </si>
  <si>
    <t>https://api.github.com/repos/screepers/typed-screeps/issues/8</t>
  </si>
  <si>
    <t>Add optional `order` property on Transaction interface
Fixes #8.</t>
  </si>
  <si>
    <t>https://api.github.com/repos/bitcoinjs/bip38/issues/22</t>
  </si>
  <si>
    <t>README: resolve #22</t>
  </si>
  <si>
    <t>https://api.github.com/repos/mgufrone/cpanel-php/issues/11</t>
  </si>
  <si>
    <t>fix #11</t>
  </si>
  <si>
    <t>https://api.github.com/repos/clMathLibraries/clSPARSE/issues/117</t>
  </si>
  <si>
    <t>Resolves #117; adding explicit libdl dependency to clsparse</t>
  </si>
  <si>
    <t>https://api.github.com/repos/clMathLibraries/clSPARSE/issues/115</t>
  </si>
  <si>
    <t>Adding apache boilerplate license text to the top of all code
files.  resolves #115</t>
  </si>
  <si>
    <t>https://api.github.com/repos/rednez/angular-user-idle/issues/111</t>
  </si>
  <si>
    <t>Fixed #111</t>
  </si>
  <si>
    <t>https://api.github.com/repos/rednez/angular-user-idle/issues/2</t>
  </si>
  <si>
    <t>fix(aot): include ts-sources in dist (close #2, #3)</t>
  </si>
  <si>
    <t>https://api.github.com/repos/madskristensen/ExtensibilityTools/issues/43</t>
  </si>
  <si>
    <t>Always get monikers in 96 DPI
Fixed #43</t>
  </si>
  <si>
    <t>https://api.github.com/repos/madskristensen/ExtensibilityTools/issues/41</t>
  </si>
  <si>
    <t>Added missing null check
Fixed #41</t>
  </si>
  <si>
    <t>https://api.github.com/repos/madskristensen/ExtensibilityTools/issues/32</t>
  </si>
  <si>
    <t>Support for VS15
Fixed #32</t>
  </si>
  <si>
    <t>https://api.github.com/repos/madskristensen/ExtensibilityTools/issues/35</t>
  </si>
  <si>
    <t>Fixed broken link
Fixed #35</t>
  </si>
  <si>
    <t>https://api.github.com/repos/madskristensen/ExtensibilityTools/issues/34</t>
  </si>
  <si>
    <t>Added error handling
Fixed #34</t>
  </si>
  <si>
    <t>https://api.github.com/repos/madskristensen/ExtensibilityTools/issues/36</t>
  </si>
  <si>
    <t>Added missing null check
Fixed #36</t>
  </si>
  <si>
    <t>https://api.github.com/repos/madskristensen/ExtensibilityTools/issues/15</t>
  </si>
  <si>
    <t>No longer set height on margin. Fixed #15</t>
  </si>
  <si>
    <t>https://api.github.com/repos/madskristensen/ExtensibilityTools/issues/12</t>
  </si>
  <si>
    <t>Compile on VS2015 RC build server. Fixed #12</t>
  </si>
  <si>
    <t>https://api.github.com/repos/madskristensen/ExtensibilityTools/issues/10</t>
  </si>
  <si>
    <t>Added option to execute build, when signing VSIX
Fixed madskristensen/ExtensibilityTools#10</t>
  </si>
  <si>
    <t>https://api.github.com/repos/madskristensen/ExtensibilityTools/issues/8</t>
  </si>
  <si>
    <t>Disabled Auto-sync VSCT commands for non C#/VB
Fixed madskristensen/ExtensibilityTools#8</t>
  </si>
  <si>
    <t>https://api.github.com/repos/madskristensen/ExtensibilityTools/issues/2</t>
  </si>
  <si>
    <t>Added missing null check. Fixed #2</t>
  </si>
  <si>
    <t>https://api.github.com/repos/madskristensen/ExtensibilityTools/issues/1</t>
  </si>
  <si>
    <t>Added try/catch. Fixes #1</t>
  </si>
  <si>
    <t>https://api.github.com/repos/elm/http/issues/41</t>
  </si>
  <si>
    <t>Fix error in kernel code
Fixes https://github.com/elm/http/issues/41</t>
  </si>
  <si>
    <t>https://api.github.com/repos/elm/http/issues/4</t>
  </si>
  <si>
    <t>Get the right Content-Type for multipart bodies
Fix #4 and fix #5</t>
  </si>
  <si>
    <t>https://api.github.com/repos/elm/http/issues/3</t>
  </si>
  <si>
    <t>Fix #3, define mapExpect</t>
  </si>
  <si>
    <t>https://api.github.com/repos/hapijs/basic/issues/20</t>
  </si>
  <si>
    <t>Update dev deps. Closes #20</t>
  </si>
  <si>
    <t>https://api.github.com/repos/hapijs/basic/issues/11</t>
  </si>
  <si>
    <t>Fix : in password. Closes #11</t>
  </si>
  <si>
    <t>https://api.github.com/repos/hapijs/basic/issues/5</t>
  </si>
  <si>
    <t>Coverage. Closes #5</t>
  </si>
  <si>
    <t>https://api.github.com/repos/jochenwierum/openvpn-manager/issues/30</t>
  </si>
  <si>
    <t>catching IOException in UtilsHelper.LocateOpenVPN [ fixes jochenwierum/openvpn-manager#30 ]</t>
  </si>
  <si>
    <t>https://api.github.com/repos/gsuez/master-bootstrap-3/issues/43</t>
  </si>
  <si>
    <t>[fix] update scssphp to v0.6.7. Fixes #43</t>
  </si>
  <si>
    <t>https://api.github.com/repos/excellalabs/js-best-practices-workshopper/issues/33</t>
  </si>
  <si>
    <t>Merge pull request #34 from edgargs/tdd-sort-fix
#33 - Sort function was change in V8 v7.0</t>
  </si>
  <si>
    <t>https://api.github.com/repos/unfulvio/wp-api-menus/issues/8</t>
  </si>
  <si>
    <t>Fixes #8</t>
  </si>
  <si>
    <t>https://api.github.com/repos/unfulvio/wp-api-menus/issues/2</t>
  </si>
  <si>
    <t>Fixes #2</t>
  </si>
  <si>
    <t>https://api.github.com/repos/gettyimages/spray-swagger/issues/55</t>
  </si>
  <si>
    <t>Updated logger output, fixes #55</t>
  </si>
  <si>
    <t>https://api.github.com/repos/gettyimages/spray-swagger/issues/17</t>
  </si>
  <si>
    <t>Fixing swagger-ui link, resolves #17</t>
  </si>
  <si>
    <t>https://api.github.com/repos/mbosecke/template-benchmark/issues/4</t>
  </si>
  <si>
    <t>Moved some mustache pre-processing into the benchmark method. Fixes #4</t>
  </si>
  <si>
    <t>https://api.github.com/repos/gregzaal/Auto-Voice-Channels/issues/35</t>
  </si>
  <si>
    <t>Fix inconsistent channel positioning
Close #35</t>
  </si>
  <si>
    <t>https://api.github.com/repos/miaoerduo/cartoon-cat/issues/5</t>
  </si>
  <si>
    <t>fix: compatible with python3, closes #5</t>
  </si>
  <si>
    <t>https://api.github.com/repos/vlkozlovsky/ansible-cloud-hosting/issues/1</t>
  </si>
  <si>
    <t>Fixed #1 &amp; added tasks 'swarn' and 'first-run'</t>
  </si>
  <si>
    <t>https://api.github.com/repos/Michael-J-Scofield/discord-anti-spam/issues/72</t>
  </si>
  <si>
    <t>feat: add maxDuplicatesInterval
Closes #72</t>
  </si>
  <si>
    <t>https://api.github.com/repos/Michael-J-Scofield/discord-anti-spam/issues/23</t>
  </si>
  <si>
    <t>Fix #23</t>
  </si>
  <si>
    <t>https://api.github.com/repos/ViaVersion/ViaRewind/issues/390</t>
  </si>
  <si>
    <t>fix #390</t>
  </si>
  <si>
    <t>https://api.github.com/repos/ViaVersion/ViaRewind/issues/382</t>
  </si>
  <si>
    <t>Sponge 8, reload config on  ReloadEvent, fix #382</t>
  </si>
  <si>
    <t>https://api.github.com/repos/ViaVersion/ViaRewind/issues/326</t>
  </si>
  <si>
    <t>Fix item slot metadata being removed when sending to 1.7 clients, closes #326 (#343)</t>
  </si>
  <si>
    <t>https://api.github.com/repos/ViaVersion/ViaRewind/issues/336</t>
  </si>
  <si>
    <t>try to fix #336</t>
  </si>
  <si>
    <t>https://api.github.com/repos/ViaVersion/ViaRewind/issues/316</t>
  </si>
  <si>
    <t>Fix bossbar
Fixes #316</t>
  </si>
  <si>
    <t>https://api.github.com/repos/ViaVersion/ViaRewind/issues/281</t>
  </si>
  <si>
    <t>fix #281, some code cleanup</t>
  </si>
  <si>
    <t>https://api.github.com/repos/ViaVersion/ViaRewind/issues/232</t>
  </si>
  <si>
    <t>Change bossbar packets to be off-thread (fixes #232) (#262)
* Change confirmTeleport to be off-thread
* Reverse changes to async bossbar packets instead</t>
  </si>
  <si>
    <t>https://api.github.com/repos/ViaVersion/ViaRewind/issues/233</t>
  </si>
  <si>
    <t>fix #233</t>
  </si>
  <si>
    <t>https://api.github.com/repos/ViaVersion/ViaRewind/issues/235</t>
  </si>
  <si>
    <t>fix #235</t>
  </si>
  <si>
    <t>https://api.github.com/repos/ViaVersion/ViaRewind/issues/194</t>
  </si>
  <si>
    <t>Add correct float value for head height
Fixes #194</t>
  </si>
  <si>
    <t>https://api.github.com/repos/ViaVersion/ViaRewind/issues/84</t>
  </si>
  <si>
    <t>fixes #84, #114</t>
  </si>
  <si>
    <t>https://api.github.com/repos/ViaVersion/ViaRewind/issues/98</t>
  </si>
  <si>
    <t>fix #98</t>
  </si>
  <si>
    <t>https://api.github.com/repos/ViaVersion/ViaRewind/issues/91</t>
  </si>
  <si>
    <t>fix #91</t>
  </si>
  <si>
    <t>https://api.github.com/repos/ViaVersion/ViaRewind/issues/87</t>
  </si>
  <si>
    <t>fix #87</t>
  </si>
  <si>
    <t>https://api.github.com/repos/ViaVersion/ViaRewind/issues/71</t>
  </si>
  <si>
    <t>fix #71</t>
  </si>
  <si>
    <t>https://api.github.com/repos/ViaVersion/ViaRewind/issues/70</t>
  </si>
  <si>
    <t>fix #70</t>
  </si>
  <si>
    <t>https://api.github.com/repos/ViaVersion/ViaRewind/issues/44</t>
  </si>
  <si>
    <t>fix #43 and fix #44</t>
  </si>
  <si>
    <t>https://api.github.com/repos/ViaVersion/ViaRewind/issues/43</t>
  </si>
  <si>
    <t>https://api.github.com/repos/ViaVersion/ViaRewind/issues/21</t>
  </si>
  <si>
    <t>fix several sign issues (should fix #21)</t>
  </si>
  <si>
    <t>https://api.github.com/repos/ViaVersion/ViaRewind/issues/41</t>
  </si>
  <si>
    <t>fix #41</t>
  </si>
  <si>
    <t>https://api.github.com/repos/ViaVersion/ViaRewind/issues/42</t>
  </si>
  <si>
    <t>fix #42</t>
  </si>
  <si>
    <t>https://api.github.com/repos/ViaVersion/ViaRewind/issues/40</t>
  </si>
  <si>
    <t>fix #40</t>
  </si>
  <si>
    <t>https://api.github.com/repos/ViaVersion/ViaRewind/issues/33</t>
  </si>
  <si>
    <t>fix #33</t>
  </si>
  <si>
    <t>https://api.github.com/repos/ViaVersion/ViaRewind/issues/39</t>
  </si>
  <si>
    <t>fix #39</t>
  </si>
  <si>
    <t>https://api.github.com/repos/ViaVersion/ViaRewind/issues/36</t>
  </si>
  <si>
    <t>fix #36 and #37</t>
  </si>
  <si>
    <t>https://api.github.com/repos/ViaVersion/ViaRewind/issues/35</t>
  </si>
  <si>
    <t>https://api.github.com/repos/ViaVersion/ViaRewind/issues/32</t>
  </si>
  <si>
    <t>fix #32</t>
  </si>
  <si>
    <t>https://api.github.com/repos/ViaVersion/ViaRewind/issues/31</t>
  </si>
  <si>
    <t>fix #31</t>
  </si>
  <si>
    <t>https://api.github.com/repos/ViaVersion/ViaRewind/issues/28</t>
  </si>
  <si>
    <t>fix #28</t>
  </si>
  <si>
    <t>https://api.github.com/repos/ViaVersion/ViaRewind/issues/23</t>
  </si>
  <si>
    <t>fix #23</t>
  </si>
  <si>
    <t>https://api.github.com/repos/ViaVersion/ViaRewind/issues/27</t>
  </si>
  <si>
    <t>fix #27</t>
  </si>
  <si>
    <t>https://api.github.com/repos/ViaVersion/ViaRewind/issues/20</t>
  </si>
  <si>
    <t>fix #20</t>
  </si>
  <si>
    <t>https://api.github.com/repos/ViaVersion/ViaRewind/issues/16</t>
  </si>
  <si>
    <t>Fix #16</t>
  </si>
  <si>
    <t>https://api.github.com/repos/ViaVersion/ViaRewind/issues/2</t>
  </si>
  <si>
    <t>fix #2</t>
  </si>
  <si>
    <t>https://api.github.com/repos/PolymerElements/neon-animation/issues/87</t>
  </si>
  <si>
    <t>Bump web animations polyfill (fixes #87)</t>
  </si>
  <si>
    <t>https://api.github.com/repos/danikf/tik4net/issues/41</t>
  </si>
  <si>
    <t>Correct behavior when connection was forced to close #41</t>
  </si>
  <si>
    <t>https://api.github.com/repos/tebjan/Sanford.Multimedia.Midi/issues/27</t>
  </si>
  <si>
    <t>upped version and fixed midi format check. fixes #27</t>
  </si>
  <si>
    <t>https://api.github.com/repos/coreGreenberet/homematicip-rest-api/issues/409</t>
  </si>
  <si>
    <t>Merge pull request #410 from schiegg/master
Fix coreGreenberet/homematicip-rest-api#409</t>
  </si>
  <si>
    <t>https://api.github.com/repos/coreGreenberet/homematicip-rest-api/issues/342</t>
  </si>
  <si>
    <t>fix #342</t>
  </si>
  <si>
    <t>https://api.github.com/repos/coreGreenberet/homematicip-rest-api/issues/223</t>
  </si>
  <si>
    <t>fixes #223</t>
  </si>
  <si>
    <t>https://api.github.com/repos/coreGreenberet/homematicip-rest-api/issues/188</t>
  </si>
  <si>
    <t>fixes #188</t>
  </si>
  <si>
    <t>https://api.github.com/repos/coreGreenberet/homematicip-rest-api/issues/185</t>
  </si>
  <si>
    <t>added HumidityWarningRouleGroup.outdoorClimateSensor
closes #185</t>
  </si>
  <si>
    <t>https://api.github.com/repos/coreGreenberet/homematicip-rest-api/issues/183</t>
  </si>
  <si>
    <t>added support for HmIP-eTRV-C (Heating-thermostat compact without display) closes #183
added eatingThermostat.valveActualTemperature = we are now able to read the measured temperature on the VALVE!</t>
  </si>
  <si>
    <t>https://api.github.com/repos/coreGreenberet/homematicip-rest-api/issues/167</t>
  </si>
  <si>
    <t>added hmip_fbl (#175)
* started implementation of HMIP-FBL
closes #167
* added comments to FullFlushShutter.set_shutter_level/set_shutter_stop and FullFlushBlind.set_slats_level
added AsyncFullFlushBlind
added BlindChannel
* added test cases for set_shutter_level, set_shutter_stop, set_slats_level
* added missing groups parameter in BlindChannel.from_json</t>
  </si>
  <si>
    <t>https://api.github.com/repos/coreGreenberet/homematicip-rest-api/issues/155</t>
  </si>
  <si>
    <t>added HMIP-FCI1
closes #155</t>
  </si>
  <si>
    <t>https://api.github.com/repos/coreGreenberet/homematicip-rest-api/issues/141</t>
  </si>
  <si>
    <t>added new tests for some async groups
fixed #141</t>
  </si>
  <si>
    <t>https://api.github.com/repos/coreGreenberet/homematicip-rest-api/issues/129</t>
  </si>
  <si>
    <t>fix #129</t>
  </si>
  <si>
    <t>https://api.github.com/repos/coreGreenberet/homematicip-rest-api/issues/117</t>
  </si>
  <si>
    <t>removed obsolete config2ini function. this should fix #117</t>
  </si>
  <si>
    <t>https://api.github.com/repos/coreGreenberet/homematicip-rest-api/issues/96</t>
  </si>
  <si>
    <t>added bytes2str &amp; detect_encoding to helpers.py see https://bugs.python.org/issue17909
fix #96</t>
  </si>
  <si>
    <t>https://api.github.com/repos/coreGreenberet/homematicip-rest-api/issues/28</t>
  </si>
  <si>
    <t>https://api.github.com/repos/coreGreenberet/homematicip-rest-api/issues/29</t>
  </si>
  <si>
    <t>implemented the changed api path
fixed #29</t>
  </si>
  <si>
    <t>https://api.github.com/repos/vojtech-dobes/nette.ajax.js/issues/77</t>
  </si>
  <si>
    <t>History: snippets in components get cached too [closes #77]</t>
  </si>
  <si>
    <t>https://api.github.com/repos/vojtech-dobes/nette.ajax.js/issues/57</t>
  </si>
  <si>
    <t>Validation: event is also killed with 'return false' [closes #57]</t>
  </si>
  <si>
    <t>https://api.github.com/repos/vojtech-dobes/nette.ajax.js/issues/44</t>
  </si>
  <si>
    <t>Prevention of possible undefined in 'get(0)' [closes #44, #45]</t>
  </si>
  <si>
    <t>https://api.github.com/repos/vojtech-dobes/nette.ajax.js/issues/19</t>
  </si>
  <si>
    <t>Fixed typo breaking 'unique' extension [fixes #19]</t>
  </si>
  <si>
    <t>https://api.github.com/repos/serilog/serilog-sinks-console/issues/73</t>
  </si>
  <si>
    <t>Fixes #73 - CoC link</t>
  </si>
  <si>
    <t>https://api.github.com/repos/OmgDef/yii2-multilingual-behavior/issues/74</t>
  </si>
  <si>
    <t>composer update (fix #74)</t>
  </si>
  <si>
    <t>https://api.github.com/repos/uos/rospy_message_converter/issues/45</t>
  </si>
  <si>
    <t>Add param binary_array_as_bytes
Closes #45.</t>
  </si>
  <si>
    <t>https://api.github.com/repos/uos/rospy_message_converter/issues/36</t>
  </si>
  <si>
    <t>Merge pull request #37 from alecarnevale/missing_field_wrong_type
* Check that type in python dict matches the field type of the ROS msg
* Optionally check that all fields are defined in the python dict
Closes #36.</t>
  </si>
  <si>
    <t>https://api.github.com/repos/private-face/jquery.fullscreen/issues/23</t>
  </si>
  <si>
    <t>IE // JS-Error on call $.fullscreen.exit() when fullscreen wasn't open [fixes #23]</t>
  </si>
  <si>
    <t>https://api.github.com/repos/private-face/jquery.fullscreen/issues/17</t>
  </si>
  <si>
    <t>support for IE fullscreen events naming [fixes #17]</t>
  </si>
  <si>
    <t>https://api.github.com/repos/private-face/jquery.fullscreen/issues/13</t>
  </si>
  <si>
    <t>fixed jquery version detection [fixes #13]</t>
  </si>
  <si>
    <t>https://api.github.com/repos/private-face/jquery.fullscreen/issues/9</t>
  </si>
  <si>
    <t>force fallback on Chrome for Android [fixes #9]</t>
  </si>
  <si>
    <t>https://api.github.com/repos/private-face/jquery.fullscreen/issues/7</t>
  </si>
  <si>
    <t>set "position:fixed" to fullscreened block only in fallback [fixes #7]</t>
  </si>
  <si>
    <t>https://api.github.com/repos/samczsun/Skype4J/issues/123</t>
  </si>
  <si>
    <t>fix #123</t>
  </si>
  <si>
    <t>https://api.github.com/repos/samczsun/Skype4J/issues/85</t>
  </si>
  <si>
    <t>Handle Guest usernames. Fixes #85</t>
  </si>
  <si>
    <t>https://api.github.com/repos/samczsun/Skype4J/issues/88</t>
  </si>
  <si>
    <t>Fix #88</t>
  </si>
  <si>
    <t>https://api.github.com/repos/samczsun/Skype4J/issues/81</t>
  </si>
  <si>
    <t>Fix #81</t>
  </si>
  <si>
    <t>https://api.github.com/repos/samczsun/Skype4J/issues/80</t>
  </si>
  <si>
    <t>Change GroupChat creation. Fixes #80</t>
  </si>
  <si>
    <t>https://api.github.com/repos/samczsun/Skype4J/issues/77</t>
  </si>
  <si>
    <t>Follow Skype rules, fixes #77</t>
  </si>
  <si>
    <t>https://api.github.com/repos/samczsun/Skype4J/issues/76</t>
  </si>
  <si>
    <t>Fix #76</t>
  </si>
  <si>
    <t>https://api.github.com/repos/samczsun/Skype4J/issues/55</t>
  </si>
  <si>
    <t>This should fix #55, #56</t>
  </si>
  <si>
    <t>https://api.github.com/repos/samczsun/Skype4J/issues/50</t>
  </si>
  <si>
    <t>Set cookie properly. Fixes #50</t>
  </si>
  <si>
    <t>https://api.github.com/repos/samczsun/Skype4J/issues/37</t>
  </si>
  <si>
    <t>Fix documentation and bugs
Thanks to FindBugs! Fixes #37</t>
  </si>
  <si>
    <t>https://api.github.com/repos/samczsun/Skype4J/issues/18</t>
  </si>
  <si>
    <t>Handle text creation properly. Fixes #18
Creating plaintext would assume valid HTML, which violated POLA. Text will
be escaped when invoking Text.plain(*) and Text.rawHtml(String) will
be the recommended method to send custom HTML in the future</t>
  </si>
  <si>
    <t>https://api.github.com/repos/samczsun/Skype4J/issues/17</t>
  </si>
  <si>
    <t>Usernames can be mixed case! Fixes #17</t>
  </si>
  <si>
    <t>https://api.github.com/repos/vert-x3/vertx-mqtt/issues/195</t>
  </si>
  <si>
    <t>The MQTT client does not reset the connect status to the closed status when a TCP connection cannot be established, preventing reconnection to happen.
When the client connection fails we must reset the state from connecting to closed.
fixes #195</t>
  </si>
  <si>
    <t>https://api.github.com/repos/vert-x3/vertx-mqtt/issues/188</t>
  </si>
  <si>
    <t>The MQTT client IdleStateHandler should only be configured for notifying when no message has been written by the client instead of being notified when no message has been sent nor received. - close #189 - close #188</t>
  </si>
  <si>
    <t>https://api.github.com/repos/vert-x3/vertx-mqtt/issues/135</t>
  </si>
  <si>
    <t>MqttWill json constructor should use willQos json member instead of willMessage - fixes #135</t>
  </si>
  <si>
    <t>https://api.github.com/repos/vert-x3/vertx-mqtt/issues/177</t>
  </si>
  <si>
    <t>Handle client concurrent connects gracefully, when a client is already connecting subsequent connection attempt should result in a failure - fixes #177</t>
  </si>
  <si>
    <t>https://api.github.com/repos/vert-x3/vertx-mqtt/issues/132</t>
  </si>
  <si>
    <t>Server must send CONNACK 0x01 if CONNECT contains unsupported version of protocol - fixes #132</t>
  </si>
  <si>
    <t>https://api.github.com/repos/vert-x3/vertx-mqtt/issues/133</t>
  </si>
  <si>
    <t>Client message QoS state improvements - fixes #143 - fixes #133 (#144)</t>
  </si>
  <si>
    <t>https://api.github.com/repos/vert-x3/vertx-mqtt/issues/143</t>
  </si>
  <si>
    <t>https://api.github.com/repos/vert-x3/vertx-mqtt/issues/108</t>
  </si>
  <si>
    <t>Fix data objects - fixes #108</t>
  </si>
  <si>
    <t>https://api.github.com/repos/vert-x3/vertx-mqtt/issues/94</t>
  </si>
  <si>
    <t>Race condition in server when accepting a connection - fixes #94</t>
  </si>
  <si>
    <t>https://api.github.com/repos/fishpepper/OpenSky/issues/19</t>
  </si>
  <si>
    <t>fixes #19</t>
  </si>
  <si>
    <t>https://api.github.com/repos/fishpepper/OpenSky/issues/11</t>
  </si>
  <si>
    <t>should fix #11</t>
  </si>
  <si>
    <t>https://api.github.com/repos/widmogrod/zf2-assetic-module/issues/22</t>
  </si>
  <si>
    <t>fix #22</t>
  </si>
  <si>
    <t>https://api.github.com/repos/zubairehman/Flogs/issues/48</t>
  </si>
  <si>
    <t>Fix #48 - Range error</t>
  </si>
  <si>
    <t>https://api.github.com/repos/zubairehman/Flogs/issues/5</t>
  </si>
  <si>
    <t>- upgraded to sembast v2.0
- fixed https://github.com/zubairehman/Flogs/issues/5</t>
  </si>
  <si>
    <t>https://api.github.com/repos/abhinavguptas/Salesforce-Lookup-Rollup-Summaries/issues/1</t>
  </si>
  <si>
    <t>Fixes #1
Fixed this issue:
System.QueryException: alias is too long, maximum of 25 characters: Annualized_Recurring_Revenue__c
Closes #1</t>
  </si>
  <si>
    <t>https://api.github.com/repos/mampfes/hacs_waste_collection_schedule/issues/180</t>
  </si>
  <si>
    <t>fix #180: support events for recycleapp_be</t>
  </si>
  <si>
    <t>https://api.github.com/repos/mampfes/hacs_waste_collection_schedule/issues/8</t>
  </si>
  <si>
    <t>fix #8: force start-time to the beginning of the day</t>
  </si>
  <si>
    <t>https://api.github.com/repos/sveale/remote-edit/issues/54</t>
  </si>
  <si>
    <t>Updated ssh2 version. Fixes #54</t>
  </si>
  <si>
    <t>https://api.github.com/repos/sveale/remote-edit/issues/38</t>
  </si>
  <si>
    <t>Should fix #38 and #39</t>
  </si>
  <si>
    <t>https://api.github.com/repos/sveale/remote-edit/issues/31</t>
  </si>
  <si>
    <t>fixes #31</t>
  </si>
  <si>
    <t>https://api.github.com/repos/sveale/remote-edit/issues/8</t>
  </si>
  <si>
    <t>Fixes #8.
Added current dir and prev dir dots to ssh hosts.</t>
  </si>
  <si>
    <t>https://api.github.com/repos/sveale/remote-edit/issues/6</t>
  </si>
  <si>
    <t>Should fix #6</t>
  </si>
  <si>
    <t>https://api.github.com/repos/sveale/remote-edit/issues/1</t>
  </si>
  <si>
    <t>Should fix #1 and #7</t>
  </si>
  <si>
    <t>https://api.github.com/repos/sveale/remote-edit/issues/4</t>
  </si>
  <si>
    <t>Fixes #4</t>
  </si>
  <si>
    <t>https://api.github.com/repos/squix78/MAX7219LedMatrix/issues/1</t>
  </si>
  <si>
    <t>Code fixes and consistent formatting
- replace NULL string with empty string
- use SPI_MODE0 instead of SPI_MODE3
fixes #1</t>
  </si>
  <si>
    <t>https://api.github.com/repos/jackmitch/libsoc/issues/63</t>
  </si>
  <si>
    <t>spi: return MODE_ERROR instead of ambiguous EXIT_FAILURE (fixes #63)</t>
  </si>
  <si>
    <t>https://api.github.com/repos/jackmitch/libsoc/issues/62</t>
  </si>
  <si>
    <t>gpio: add stdlib.h for EXIT_* defines (fixes #62)</t>
  </si>
  <si>
    <t>https://api.github.com/repos/smira/txZMQ/issues/18</t>
  </si>
  <si>
    <t>Renamed ZmqXREQ and ZmqXREP to ZmqREQ and ZmqREP respectively; updated the doctypes accordingly; provided backwards compat. with the previous naming scheme; fixes #18</t>
  </si>
  <si>
    <t>https://api.github.com/repos/phihag/pdfform.js/issues/6</t>
  </si>
  <si>
    <t>support writing unicode strings (closes #6)</t>
  </si>
  <si>
    <t>https://api.github.com/repos/jkoelker/python-nest/issues/110</t>
  </si>
  <si>
    <t>readme: update temperature scale doc
Clarifies the api change with the official api.
Fixes: #110</t>
  </si>
  <si>
    <t>https://api.github.com/repos/jkoelker/python-nest/issues/22</t>
  </si>
  <si>
    <t>Add `observation_epoch` as a forecast date key
Also updates the AZMUTH_MAP to include new aliases
Forces Forcast time to be a float
Fixes #22</t>
  </si>
  <si>
    <t>https://api.github.com/repos/jkoelker/python-nest/issues/21</t>
  </si>
  <si>
    <t>Document device.temperature
device.temp was an error
Fixes #21</t>
  </si>
  <si>
    <t>https://api.github.com/repos/jkoelker/python-nest/issues/10</t>
  </si>
  <si>
    <t>Update CLI to run range target through convert_temp
Also force temperature to be float type
Fixes #10</t>
  </si>
  <si>
    <t>https://api.github.com/repos/jkoelker/python-nest/issues/8</t>
  </si>
  <si>
    <t>Allow specifying serial or structure for away
Adds the global -S/--structure argument for specifying the structure
name. Away status will be scoped to the given structure name or to the
structure that a device appears in, falling back to just the first
structure found.
Also scopes device discovery for all other functions if specifed to only
the devices in that structure.
Fixes #8</t>
  </si>
  <si>
    <t>https://api.github.com/repos/jkoelker/python-nest/issues/6</t>
  </si>
  <si>
    <t>Fix temperature setting when mode != range
Since args.temperature is always a list, when mode is not range we still
need to use args.temperature[0]
Fixes #6</t>
  </si>
  <si>
    <t>https://api.github.com/repos/coldhakca/tor-relay-bootstrap/issues/2</t>
  </si>
  <si>
    <t>fixes #2</t>
  </si>
  <si>
    <t>https://api.github.com/repos/woocommerce/wc-api-node/issues/48</t>
  </si>
  <si>
    <t>Fixed WordPress 4.7 compatibility, closes #48</t>
  </si>
  <si>
    <t>https://api.github.com/repos/PaulStoffregen/TimeAlarms/issues/12</t>
  </si>
  <si>
    <t>Fix bug in write()
fixes #12</t>
  </si>
  <si>
    <t>https://api.github.com/repos/PaulStoffregen/TimeAlarms/issues/3</t>
  </si>
  <si>
    <t>Fix PaulStoffregen/TimeAlarms#3
This fix the issue where alarms set to go off at Midnight (on a daily or weekly basis)
will fail and act as if the alarm is disabled.
Note that the definition of "dtINVALID_TIME" changed (see below).
The following changes have been made to TimeAlarms.cpp:
-AlarmClass::updateNextTrigget(): Only rely on Mode.isEnabled to determine if enabled
or not (no longer check value as it is redundent)
-TimeAlarmsClass::enable(): Changed how a valid alarm is checked to allow for a value
of 0 only on alarms that should accept it
-TimeAlarmsClass::enable(): Now the alarm is disabled if we don't have safe conditions to
enable it
-TimeAlarmsClass::free(): When freeing an alarm, we set .onTickHandler to NULL to avoid
confusion
-TimeAlarmsClass::create(): Changed how a valid alarm is checked to allow for a value of 0
only on alarms that should accept it
The following changes have been made to TimeAlarms.h:
-Add macro: dtUseAbsoluteValue to simplify checking of the value parameter
-dtINVALID_TIME: Change definition from 0 to (time_t)(-1) as now a value of 0 can be
valid. Now the highest possible value is used.
-move 'TimeAlarmsClass::free()' to the public portion of the class so we can always use it
to properly free alarms.</t>
  </si>
  <si>
    <t>https://api.github.com/repos/rodrigograca31/Samaritan/issues/26</t>
  </si>
  <si>
    <t>Fixes #26 (URL parameter not working)</t>
  </si>
  <si>
    <t>https://api.github.com/repos/rodrigograca31/Samaritan/issues/11</t>
  </si>
  <si>
    <t>Fixes #11</t>
  </si>
  <si>
    <t>https://api.github.com/repos/ravibpatel/CrashReporter.NET/issues/33</t>
  </si>
  <si>
    <t>Now failed reports will be saved to a file and can be sent using a method call. This resolves #33. (#34)</t>
  </si>
  <si>
    <t>https://api.github.com/repos/ravibpatel/CrashReporter.NET/issues/28</t>
  </si>
  <si>
    <t>Fixed UI issue on lower resolution. This resolves #28.</t>
  </si>
  <si>
    <t>https://api.github.com/repos/ravibpatel/CrashReporter.NET/issues/27</t>
  </si>
  <si>
    <t>Now CrashReporter.NET will show error when there is no internet connection and user tries to send the report. This resolves #27.</t>
  </si>
  <si>
    <t>https://api.github.com/repos/ravibpatel/CrashReporter.NET/issues/22</t>
  </si>
  <si>
    <t>Fixed an issue where sending crash report silently via SMTP didn't work. This resolves #22.</t>
  </si>
  <si>
    <t>Fixed an issue where silent flag didn't work for an unhandled exception. This resolves #13, resolves #18 and resolves #22.</t>
  </si>
  <si>
    <t>https://api.github.com/repos/ravibpatel/CrashReporter.NET/issues/18</t>
  </si>
  <si>
    <t>https://api.github.com/repos/ravibpatel/CrashReporter.NET/issues/13</t>
  </si>
  <si>
    <t>https://api.github.com/repos/ravibpatel/CrashReporter.NET/issues/11</t>
  </si>
  <si>
    <t>Now application deployed using ClickOnce will use Publish Version as the Application Version. This resolves #11.</t>
  </si>
  <si>
    <t>https://api.github.com/repos/zerok/celery-prometheus-exporter/issues/39</t>
  </si>
  <si>
    <t>Explicitly support promclient &gt;= 0.4. Closes #39.</t>
  </si>
  <si>
    <t>https://api.github.com/repos/zerok/celery-prometheus-exporter/issues/14</t>
  </si>
  <si>
    <t>task-succeeded events don't contain the task name, fixes #14</t>
  </si>
  <si>
    <t>https://api.github.com/repos/eirikb/gifie/issues/3</t>
  </si>
  <si>
    <t>Update script (and style sheet) locations
This fixes #3 by replacing all dependencies origin with one common - cdnjs.</t>
  </si>
  <si>
    <t>https://api.github.com/repos/hallidave/ruby-snmp/issues/54</t>
  </si>
  <si>
    <t>Name lookup hash values were set to nil when overwriting
Fixes #54</t>
  </si>
  <si>
    <t>https://api.github.com/repos/arnoldasgudas/Hangfire.MySqlStorage/issues/6</t>
  </si>
  <si>
    <t>Fixed queue to utilize fetchToken and fixes arnoldasgudas/Hangfire.MySqlStorage#6</t>
  </si>
  <si>
    <t>https://api.github.com/repos/nelmio/NelmioSolariumBundle/issues/59</t>
  </si>
  <si>
    <t>Prevent duplicate registration of event listeners, fixes #59</t>
  </si>
  <si>
    <t>https://api.github.com/repos/nelmio/NelmioSolariumBundle/issues/28</t>
  </si>
  <si>
    <t>Remove Stopwatch typehinting. Fixes #28</t>
  </si>
  <si>
    <t>https://api.github.com/repos/streamroot/videojs-hlsjs-plugin/issues/12</t>
  </si>
  <si>
    <t>Should fix #12</t>
  </si>
  <si>
    <t>https://api.github.com/repos/SpectoLabs/hoverfly-java/issues/184</t>
  </si>
  <si>
    <t>Fix #184 set startedProcess to null after hoverfly is stopped</t>
  </si>
  <si>
    <t>https://api.github.com/repos/SpectoLabs/hoverfly-java/issues/147</t>
  </si>
  <si>
    <t>Fix #147 add support stateful capture</t>
  </si>
  <si>
    <t>https://api.github.com/repos/SpectoLabs/hoverfly-java/issues/174</t>
  </si>
  <si>
    <t>Fix #174 inCaptureOrSimulateMode should look for file under hoverfly foler</t>
  </si>
  <si>
    <t>https://api.github.com/repos/soldierq/QLicense/issues/9</t>
  </si>
  <si>
    <t>fix #9 replace RSACryptoServiceProvider</t>
  </si>
  <si>
    <t>https://api.github.com/repos/ember-cli/ember-cli-mocha/issues/68</t>
  </si>
  <si>
    <t>Fix bower install issue.
Fixes #68.</t>
  </si>
  <si>
    <t>https://api.github.com/repos/cypress-io/circleci-orb/issues/76</t>
  </si>
  <si>
    <t>chore: use 4 parallel machines in the example, close #76</t>
  </si>
  <si>
    <t>https://api.github.com/repos/cypress-io/circleci-orb/issues/38</t>
  </si>
  <si>
    <t>chore: update all examples to use orb v1.0.1, close #38</t>
  </si>
  <si>
    <t>https://api.github.com/repos/cypress-io/circleci-orb/issues/34</t>
  </si>
  <si>
    <t>fix: name of the base-10 image should not use namespace
- document Circle settings, closes #34</t>
  </si>
  <si>
    <t>https://api.github.com/repos/cypress-io/circleci-orb/issues/10</t>
  </si>
  <si>
    <t>simplify commands, close #10</t>
  </si>
  <si>
    <t>https://api.github.com/repos/omaralvarez/deluge-autoremoveplus/issues/24</t>
  </si>
  <si>
    <t>WebUI: Fix that resolves #24</t>
  </si>
  <si>
    <t>https://api.github.com/repos/omaralvarez/deluge-autoremoveplus/issues/22</t>
  </si>
  <si>
    <t>Core: Fixed problem with delete order when removing torrents and accounting for HDD space that resolves #22</t>
  </si>
  <si>
    <t>https://api.github.com/repos/omaralvarez/deluge-autoremoveplus/issues/16</t>
  </si>
  <si>
    <t>Core: No label error fixed that resolves #16</t>
  </si>
  <si>
    <t>https://api.github.com/repos/ClickHouse/clickhouse-cpp/issues/55</t>
  </si>
  <si>
    <t>closes #55 Fix for compilation on GCC 10.2.1 / FC32</t>
  </si>
  <si>
    <t>https://api.github.com/repos/ClickHouse/clickhouse-cpp/issues/12</t>
  </si>
  <si>
    <t>Implement support for misplaced dot in appended decimal as string (#19)
Fixes #12 
* Throw exceptions on overflow and unexpected symbols.
* Implement support for misplaced dot in appended decimal</t>
  </si>
  <si>
    <t>https://api.github.com/repos/apache/incubator-pagespeed-cpanel/issues/14</t>
  </si>
  <si>
    <t>update readme install instructions, closes #14</t>
  </si>
  <si>
    <t>https://api.github.com/repos/apache/incubator-pagespeed-cpanel/issues/11</t>
  </si>
  <si>
    <t>use https clone link in readme - closes #11</t>
  </si>
  <si>
    <t>https://api.github.com/repos/apache/incubator-pagespeed-cpanel/issues/3</t>
  </si>
  <si>
    <t>update install instructions - fixes #3</t>
  </si>
  <si>
    <t>https://api.github.com/repos/adafruit/Adafruit_NeoMatrix/issues/18</t>
  </si>
  <si>
    <t>Fix "a15 cannot be used in asm here" on ESP8266
background:
https://www.reddit.com/r/esp8266/comments/ggapj8/new_compiler_breaks_programs_error_a15_cannot_be/
https://www.esp8266.com/viewtopic.php?f=28&amp;t=21035&amp;p=87001#p87001
Fixes:
https://github.com/adafruit/Adafruit_NeoMatrix/issues/18
Test:
I built before the change, got the error, built again after the change
and the build was fine.</t>
  </si>
  <si>
    <t>https://api.github.com/repos/openshift-evangelists/oc-cluster-wrapper/issues/80</t>
  </si>
  <si>
    <t>Fixes #80. Added a :z to the container that removes the data, so that it can properly remove the files</t>
  </si>
  <si>
    <t>https://api.github.com/repos/openshift-evangelists/oc-cluster-wrapper/issues/72</t>
  </si>
  <si>
    <t>Added the ability to install templates or imagestreams in the imagestreams plugin. Fixes #72</t>
  </si>
  <si>
    <t>https://api.github.com/repos/openshift-evangelists/oc-cluster-wrapper/issues/71</t>
  </si>
  <si>
    <t>Fixes #71</t>
  </si>
  <si>
    <t>https://api.github.com/repos/openshift-evangelists/oc-cluster-wrapper/issues/42</t>
  </si>
  <si>
    <t>Fixes #42</t>
  </si>
  <si>
    <t>https://api.github.com/repos/openshift-evangelists/oc-cluster-wrapper/issues/7</t>
  </si>
  <si>
    <t>fixes #7,
 - listing no profiles when the .oc folder does not exits
 - clean up argument parsing in create volume
 - clean up whitespace, consistent use 2 spaces
 - validate volume size
 - check if volume exist before creating it</t>
  </si>
  <si>
    <t>https://api.github.com/repos/openshift-evangelists/oc-cluster-wrapper/issues/4</t>
  </si>
  <si>
    <t>Fixes #4 and #5</t>
  </si>
  <si>
    <t>https://api.github.com/repos/openshift-evangelists/oc-cluster-wrapper/issues/6</t>
  </si>
  <si>
    <t>Fixed #6</t>
  </si>
  <si>
    <t>https://api.github.com/repos/xz64/license-webpack-plugin/issues/27</t>
  </si>
  <si>
    <t>fix: use .hooks api when available
Fixes #27</t>
  </si>
  <si>
    <t>https://api.github.com/repos/xz64/license-webpack-plugin/issues/24</t>
  </si>
  <si>
    <t>fix: search fileDependencies for 3rd party modules
Fixes #24</t>
  </si>
  <si>
    <t>https://api.github.com/repos/xz64/license-webpack-plugin/issues/20</t>
  </si>
  <si>
    <t>feat: normalize line endings from license files
Fixes #20</t>
  </si>
  <si>
    <t>https://api.github.com/repos/xz64/license-webpack-plugin/issues/10</t>
  </si>
  <si>
    <t>fix: handle multiple @ signs in file paths
Closes #10</t>
  </si>
  <si>
    <t>https://api.github.com/repos/xz64/license-webpack-plugin/issues/9</t>
  </si>
  <si>
    <t>fix: create output directory if it doesn't exist
Closes #9</t>
  </si>
  <si>
    <t>https://api.github.com/repos/xz64/license-webpack-plugin/issues/8</t>
  </si>
  <si>
    <t>fix: make no-pattern error print correctly
Fixes #8</t>
  </si>
  <si>
    <t>https://api.github.com/repos/jaspervdj/digestive-functors/issues/120</t>
  </si>
  <si>
    <t>Fix excessive monad constraint on fmap in tutorial
Closes #120</t>
  </si>
  <si>
    <t>https://api.github.com/repos/jaspervdj/digestive-functors/issues/94</t>
  </si>
  <si>
    <t>Clean warnings, don't use Text.Read
Closes #94</t>
  </si>
  <si>
    <t>https://api.github.com/repos/jaspervdj/digestive-functors/issues/90</t>
  </si>
  <si>
    <t>Bump blaze dependencies for df-blaze
Closes #90</t>
  </si>
  <si>
    <t>https://api.github.com/repos/jaspervdj/digestive-functors/issues/50</t>
  </si>
  <si>
    <t>Bump bytestring dependency
Closes #50</t>
  </si>
  <si>
    <t>https://api.github.com/repos/jaspervdj/digestive-functors/issues/45</t>
  </si>
  <si>
    <t>Fix tutorial HTML, patch by @dubiousdavid
Closes #45</t>
  </si>
  <si>
    <t>https://api.github.com/repos/jaspervdj/digestive-functors/issues/41</t>
  </si>
  <si>
    <t>Fix #41</t>
  </si>
  <si>
    <t>https://api.github.com/repos/jaspervdj/digestive-functors/issues/18</t>
  </si>
  <si>
    <t>Optionally throw away password form input
Fixed #18</t>
  </si>
  <si>
    <t>https://api.github.com/repos/jaspervdj/digestive-functors/issues/13</t>
  </si>
  <si>
    <t>Update README
Closes gh-13</t>
  </si>
  <si>
    <t>https://api.github.com/repos/microsoft/winstore-jscompat/issues/8</t>
  </si>
  <si>
    <t>Fix #8
The dynamic document we create to pre-process HTML will automatically create wrapping document, head, and body elements when HTML is passed in. This resulted in extra &lt;head&gt; and &lt;body&gt; tags getting created when calling innerHTML on elements that are not document elements.</t>
  </si>
  <si>
    <t>https://api.github.com/repos/keolo/mixpanel_client/issues/5</t>
  </si>
  <si>
    <t>namespace all exceptions
this commit fixes #5</t>
  </si>
  <si>
    <t>https://api.github.com/repos/fh1ch/node-bacstack/issues/122</t>
  </si>
  <si>
    <t>fix(asn1): correct encoding of object-types &gt; 512
Closes #122</t>
  </si>
  <si>
    <t>https://api.github.com/repos/mozilla/i18n-abide/issues/80</t>
  </si>
  <si>
    <t>fix(abide): fix #80
TypeError: Property 'locals' of object #&lt;ServerResponse&gt; is not a function
    at IncomingMessage.locals.setLocale (/mnt/work/PROJECTS/mycoolproject/payment/node_modules/i18n-abide/lib/i18n.js:218:14)</t>
  </si>
  <si>
    <t>https://api.github.com/repos/mozilla/i18n-abide/issues/61</t>
  </si>
  <si>
    <t>Fix sr-Latn/sr_Latn handling (fixes #61)</t>
  </si>
  <si>
    <t>https://api.github.com/repos/mozilla/i18n-abide/issues/21</t>
  </si>
  <si>
    <t>Add executables to package.json
Rename compile-json.sh
Fixes #21 and helps Issue #22.</t>
  </si>
  <si>
    <t>https://api.github.com/repos/mozilla/i18n-abide/issues/17</t>
  </si>
  <si>
    <t>Don't assume two character language codes. Fixes #17
* Fixes Bug#806649</t>
  </si>
  <si>
    <t>https://api.github.com/repos/kalenjordan/custom-reports/issues/47</t>
  </si>
  <si>
    <t>Delete menu cache block after add/delete report ,fixes #47</t>
  </si>
  <si>
    <t>https://api.github.com/repos/kalenjordan/custom-reports/issues/45</t>
  </si>
  <si>
    <t>Fixed bug where filtering didnt work with column aliases with spaces and raised version to 0.1.7. Closes #45 [touch:45] (Branch: master)</t>
  </si>
  <si>
    <t>https://api.github.com/repos/ckan/ckanapi/issues/186</t>
  </si>
  <si>
    <t>fix #186</t>
  </si>
  <si>
    <t>https://api.github.com/repos/ckan/ckanapi/issues/146</t>
  </si>
  <si>
    <t>LocalCKAN.call_action: add ignored requests_kwargs parameter
fixes #146</t>
  </si>
  <si>
    <t>https://api.github.com/repos/jhipster/jhipster-guides/issues/12</t>
  </si>
  <si>
    <t>Fixes #12 missing import</t>
  </si>
  <si>
    <t>https://api.github.com/repos/jreinke/magento-elasticsearch/issues/15</t>
  </si>
  <si>
    <t>Fixes #4, fixes #15 (bug with multiselect attributes)</t>
  </si>
  <si>
    <t>https://api.github.com/repos/jreinke/magento-elasticsearch/issues/4</t>
  </si>
  <si>
    <t>https://api.github.com/repos/jreinke/magento-elasticsearch/issues/14</t>
  </si>
  <si>
    <t>Fallback to default catalog advanced search, fixes #14</t>
  </si>
  <si>
    <t>https://api.github.com/repos/techsneeze/dmarcts-report-parser/issues/102</t>
  </si>
  <si>
    <t>Fixes #102
	* display width is a deprecated feature for recent MySQL
          versions and breaks the table bootstrapping logic
	* determine MySQL version and remove display width or
          default back to initial display width setting</t>
  </si>
  <si>
    <t>https://api.github.com/repos/techsneeze/dmarcts-report-parser/issues/15</t>
  </si>
  <si>
    <t>Changes the verify mode for TLS.  This seems to fix #15 and may make #14 better.</t>
  </si>
  <si>
    <t>https://api.github.com/repos/jasonrollins/shareplum/issues/18</t>
  </si>
  <si>
    <t>Descending ordering issue fix
Issue #18 FIX: https://github.com/jasonrollins/shareplum/issues/18</t>
  </si>
  <si>
    <t>https://api.github.com/repos/fsprojects/Paket.VisualStudio/issues/152</t>
  </si>
  <si>
    <t>Locate .paket folder - fixes #152</t>
  </si>
  <si>
    <t>https://api.github.com/repos/fsprojects/Paket.VisualStudio/issues/142</t>
  </si>
  <si>
    <t>update paket - fixes #142</t>
  </si>
  <si>
    <t>https://api.github.com/repos/fsprojects/Paket.VisualStudio/issues/105</t>
  </si>
  <si>
    <t>Fixed Visual Studio exception on insert - fixes #105</t>
  </si>
  <si>
    <t>https://api.github.com/repos/fsprojects/Paket.VisualStudio/issues/82</t>
  </si>
  <si>
    <t>Fixed Intellisense for packages in paket.references - fixes #82</t>
  </si>
  <si>
    <t>https://api.github.com/repos/fsprojects/Paket.VisualStudio/issues/36</t>
  </si>
  <si>
    <t>Fix paket add to project - fixes #36</t>
  </si>
  <si>
    <t>https://api.github.com/repos/lintangtimur/ovoid/issues/67</t>
  </si>
  <si>
    <t>Fixed #67, #65 Histori Transaksi</t>
  </si>
  <si>
    <t>https://api.github.com/repos/commanderx16/x16-docs/issues/25</t>
  </si>
  <si>
    <t>[PRG] updated how to switch screen modes in BASIC
Fixes #25</t>
  </si>
  <si>
    <t>https://api.github.com/repos/commanderx16/x16-docs/issues/27</t>
  </si>
  <si>
    <t>[PRG] updated location of 'color'
Fixes #27</t>
  </si>
  <si>
    <t>https://api.github.com/repos/commanderx16/x16-docs/issues/26</t>
  </si>
  <si>
    <t>[PRG] fix SRCMOD doc
Fixes #26</t>
  </si>
  <si>
    <t>https://api.github.com/repos/commanderx16/x16-docs/issues/3</t>
  </si>
  <si>
    <t>[PRG] clarified CHR$(14) with context
Fixes #3</t>
  </si>
  <si>
    <t>https://api.github.com/repos/uuazed/numerapi/issues/62</t>
  </si>
  <si>
    <t>Add `wallet_transactions`, fetches all transactions to / from your wallet
fixes #62</t>
  </si>
  <si>
    <t>https://api.github.com/repos/binxio/cfn-certificate-provider/issues/30</t>
  </si>
  <si>
    <t>added depends on. closes #30</t>
  </si>
  <si>
    <t>https://api.github.com/repos/algorand/go-algorand-sdk/issues/110</t>
  </si>
  <si>
    <t>Content-Type is now set when sending a transaction (#131)
This is done only if the user did not set one.
Review: https://github.com/algorand/go-algorand-sdk/pull/131
Resolves: https://github.com/algorand/go-algorand-sdk/issues/110</t>
  </si>
  <si>
    <t>https://api.github.com/repos/algorand/go-algorand-sdk/issues/74</t>
  </si>
  <si>
    <t>Update README with build instructions (#75)
* Closes #74</t>
  </si>
  <si>
    <t>https://api.github.com/repos/sergeyt/meteor-typeahead/issues/58</t>
  </si>
  <si>
    <t>fixed resolving of view and data source function, updated PR #92, also close #58</t>
  </si>
  <si>
    <t>https://api.github.com/repos/sergeyt/meteor-typeahead/issues/84</t>
  </si>
  <si>
    <t>test functioning inside content blocks (close #84)</t>
  </si>
  <si>
    <t>https://api.github.com/repos/sergeyt/meteor-typeahead/issues/81</t>
  </si>
  <si>
    <t>fixed async examples (close #81)</t>
  </si>
  <si>
    <t>https://api.github.com/repos/disqus/python-phabricator/issues/37</t>
  </si>
  <si>
    <t>Fixes #37,#39: Fix Regex bugs causing incorrect type detection and validation failures</t>
  </si>
  <si>
    <t>https://api.github.com/repos/disqus/python-phabricator/issues/38</t>
  </si>
  <si>
    <t>Fixes #38: Allow for nested methods to support conduit calls such as diffusion.repository.edit</t>
  </si>
  <si>
    <t>https://api.github.com/repos/disqus/python-phabricator/issues/28</t>
  </si>
  <si>
    <t>Refactor initial config step so all defaults are always set (fixes #28)</t>
  </si>
  <si>
    <t>https://api.github.com/repos/disqus/python-phabricator/issues/30</t>
  </si>
  <si>
    <t>Add bad HTTP status (non 200) check for responses (fixes #30)</t>
  </si>
  <si>
    <t>https://api.github.com/repos/react-dnd/react-dnd-html5-backend/issues/14</t>
  </si>
  <si>
    <t>Only rely on mousemove signaling end of drag in Firefox
Fixes #14, #19</t>
  </si>
  <si>
    <t>https://api.github.com/repos/react-dnd/react-dnd-html5-backend/issues/13</t>
  </si>
  <si>
    <t>Prefer selection to dragging in IE for editable elements
Fixes #13</t>
  </si>
  <si>
    <t>https://api.github.com/repos/react-dnd/react-dnd-html5-backend/issues/4</t>
  </si>
  <si>
    <t>End dragging native item if we detect mousemove event
Fixes #4</t>
  </si>
  <si>
    <t>https://api.github.com/repos/LaurentMazare/deep-models/issues/1</t>
  </si>
  <si>
    <t>Fix the tf.concat parameter order, fixes #1.</t>
  </si>
  <si>
    <t>https://api.github.com/repos/nfarina/homebridge-sonos/issues/10</t>
  </si>
  <si>
    <t>Add underscore dependency
Fixes #10</t>
  </si>
  <si>
    <t>https://api.github.com/repos/dgraph-io/dgraph4j/issues/40</t>
  </si>
  <si>
    <t>Setting CommitNow on Mutation should finish transaction.
Fix #40.</t>
  </si>
  <si>
    <t>https://api.github.com/repos/dgraph-io/dgraph4j/issues/35</t>
  </si>
  <si>
    <t>Sign archives only when ossrhUsername set. Fix #35</t>
  </si>
  <si>
    <t>https://api.github.com/repos/python-intelhex/intelhex/issues/54</t>
  </si>
  <si>
    <t>Make __getitem__ max address aware
In order to be able to convert IntelHex objects to lists, make
__getitem__ aware of the current maximum address. Yield IndexErrors for
breaching the maximum to make list generation finite. Return padding
bytes for unset addresses below the maximum, as before.
Note that this change now requires an address to be explicitly set after
object initialization to return anything but an IndexError.
Fixes #54</t>
  </si>
  <si>
    <t>https://api.github.com/repos/jhades/angularjs-gulp-example/issues/3</t>
  </si>
  <si>
    <t>Upgraded to node 4 - fixes #3</t>
  </si>
  <si>
    <t>https://api.github.com/repos/somewherewarm/woocommerce-subscribe-all-the-things/issues/282</t>
  </si>
  <si>
    <t>Ensure order item product exists before setting its subscription scheme
Closes #282</t>
  </si>
  <si>
    <t>https://api.github.com/repos/somewherewarm/woocommerce-subscribe-all-the-things/issues/234</t>
  </si>
  <si>
    <t>Fix cart subs schemes select styles
closes #234</t>
  </si>
  <si>
    <t>https://api.github.com/repos/somewherewarm/woocommerce-subscribe-all-the-things/issues/85</t>
  </si>
  <si>
    <t>fix subscription option styling issues when using WCS 2.1+
closes #85</t>
  </si>
  <si>
    <t>https://api.github.com/repos/somewherewarm/woocommerce-subscribe-all-the-things/issues/81</t>
  </si>
  <si>
    <t>fix template override issues
closes #81</t>
  </si>
  <si>
    <t>https://api.github.com/repos/somewherewarm/woocommerce-subscribe-all-the-things/issues/56</t>
  </si>
  <si>
    <t>ensure that 'subscription_pricing_method' key exists
closes #56</t>
  </si>
  <si>
    <t>https://api.github.com/repos/somewherewarm/woocommerce-subscribe-all-the-things/issues/62</t>
  </si>
  <si>
    <t>fix cart id uniqueness due to sub id set in woocommerce_add_cart_item instead of woocommerce_add_cart_item_data
closes #62</t>
  </si>
  <si>
    <t>https://api.github.com/repos/somewherewarm/woocommerce-subscribe-all-the-things/issues/34</t>
  </si>
  <si>
    <t>price string subscription details not consistent with lowest recurring price
closes #34</t>
  </si>
  <si>
    <t>https://api.github.com/repos/jansenfelipe/cpf-gratis/issues/10</t>
  </si>
  <si>
    <t>Ajuste na coleta do cookie
resolvendo problema, resolve jansenfelipe/cpf-gratis#10</t>
  </si>
  <si>
    <t>https://api.github.com/repos/colinmeinke/ghost-storage-adapter-s3/issues/18</t>
  </si>
  <si>
    <t>fix: do not compile es2015 classes to ES5
Fixes #18.</t>
  </si>
  <si>
    <t>https://api.github.com/repos/TeamHG-Memex/arachnado/issues/1</t>
  </si>
  <si>
    <t>Don't use www. subdomain to limit crawl. Fixes GH-1</t>
  </si>
  <si>
    <t>https://api.github.com/repos/alivx/CIS-Ubuntu-20.04-Ansible/issues/2</t>
  </si>
  <si>
    <t>Fixes alivx/CIS-Ubuntu-20.04-Ansible#2</t>
  </si>
  <si>
    <t>https://api.github.com/repos/stevebest/passport-vkontakte/issues/26</t>
  </si>
  <si>
    <t>Remove wrapping around `Strategy.authenticate`: fixes #25 fixes #26</t>
  </si>
  <si>
    <t>https://api.github.com/repos/stevebest/passport-vkontakte/issues/25</t>
  </si>
  <si>
    <t>https://api.github.com/repos/example42/puppi/issues/157</t>
  </si>
  <si>
    <t>Removed unused fact which fails win Puppet 7 on Windows (#158)
Fix #157</t>
  </si>
  <si>
    <t>https://api.github.com/repos/example42/puppi/issues/147</t>
  </si>
  <si>
    <t>Fixed #147</t>
  </si>
  <si>
    <t>https://api.github.com/repos/AmpersandJS/ampersand-state/issues/24</t>
  </si>
  <si>
    <t>adding test to show issue in #24 is in fact closed. closes #24</t>
  </si>
  <si>
    <t>https://api.github.com/repos/AmpersandJS/ampersand-state/issues/16</t>
  </si>
  <si>
    <t>adding list of reserved props/session names to docs. closes #16</t>
  </si>
  <si>
    <t>https://api.github.com/repos/AmpersandJS/ampersand-state/issues/53</t>
  </si>
  <si>
    <t>Add tests to validate 53 and 74 have been closed, fixes #53, fixes #74</t>
  </si>
  <si>
    <t>https://api.github.com/repos/AmpersandJS/ampersand-state/issues/96</t>
  </si>
  <si>
    <t>fix false positives in changedAttributes, closes #96</t>
  </si>
  <si>
    <t>https://api.github.com/repos/AmpersandJS/ampersand-state/issues/18</t>
  </si>
  <si>
    <t>Added test for set function with {unset: true} option. Fixes #18</t>
  </si>
  <si>
    <t>https://api.github.com/repos/rdy/fixture_builder/issues/34</t>
  </si>
  <si>
    <t>fix build - resolves #34
see https://github.com/thoughtbot/factory_girl/pull/846</t>
  </si>
  <si>
    <t>https://api.github.com/repos/louwrentius/fio-plot/issues/59</t>
  </si>
  <si>
    <t>Fix #59</t>
  </si>
  <si>
    <t>https://api.github.com/repos/fmtn/a/issues/43</t>
  </si>
  <si>
    <t>Fixes #43 - batch messages can be enriched with fixed JMS properties such as JMSType, JMSCorrelationId, JMSReplyTo etc</t>
  </si>
  <si>
    <t>https://api.github.com/repos/fmtn/a/issues/23</t>
  </si>
  <si>
    <t>Added support for legacy ActiveMQ versions. Fixes #23</t>
  </si>
  <si>
    <t>https://api.github.com/repos/fmtn/a/issues/21</t>
  </si>
  <si>
    <t>Fixes #21 - object properties not displayed</t>
  </si>
  <si>
    <t>https://api.github.com/repos/fmtn/a/issues/18</t>
  </si>
  <si>
    <t>Changed start script to refer to script relative jar file. Suggestion by https://github.com/kutzi. Fixes #18</t>
  </si>
  <si>
    <t>https://api.github.com/repos/fmtn/a/issues/20</t>
  </si>
  <si>
    <t>Fixes #20</t>
  </si>
  <si>
    <t>https://api.github.com/repos/fmtn/a/issues/17</t>
  </si>
  <si>
    <t>Queues with slashes. fixes #17</t>
  </si>
  <si>
    <t>https://api.github.com/repos/spring-projects/spring-guice/issues/26</t>
  </si>
  <si>
    <t>Add a test for generic bean type
Fixes gh-26</t>
  </si>
  <si>
    <t>https://api.github.com/repos/citruz/beacontools/issues/48</t>
  </si>
  <si>
    <t>improved reliability of packet prefiltering, fixes #48</t>
  </si>
  <si>
    <t>https://api.github.com/repos/citruz/beacontools/issues/41</t>
  </si>
  <si>
    <t>Parse Eddystone temperature correctly, fixes #41
- The temperature field is big endian, like the others
- The meaning of fixed point and regular (parsed) temperature fields was swapped around,
  resulting in things like "8129 Celsius" being logged</t>
  </si>
  <si>
    <t>https://api.github.com/repos/nricciar/wikicloth/issues/77</t>
  </si>
  <si>
    <t>Use nokogiri to only autolink text elements. Resolves #77</t>
  </si>
  <si>
    <t>https://api.github.com/repos/nricciar/wikicloth/issues/60</t>
  </si>
  <si>
    <t>allow for en named behavior switches (__TOC__) in addition to localized versions. fixes #60</t>
  </si>
  <si>
    <t>https://api.github.com/repos/nricciar/wikicloth/issues/61</t>
  </si>
  <si>
    <t>gracefully fail if no translations exist for specified locale.  fixes #61</t>
  </si>
  <si>
    <t>https://api.github.com/repos/nricciar/wikicloth/issues/54</t>
  </si>
  <si>
    <t>fixes #54 some urls not automaticly linked</t>
  </si>
  <si>
    <t>https://api.github.com/repos/healthonnet/hon-lucene-synonyms/issues/65</t>
  </si>
  <si>
    <t>Presence of a bf param matches all docs (#66)
Fixed by requiring Occur.MUST for the main clause, to avoid all hits when a SHOULD FunctionQuery clause exists (bf). This fixes #65</t>
  </si>
  <si>
    <t>https://api.github.com/repos/healthonnet/hon-lucene-synonyms/issues/31</t>
  </si>
  <si>
    <t>delegate edismax instead of extending, ignore boosts for synonyms, fixes #31</t>
  </si>
  <si>
    <t>https://api.github.com/repos/healthonnet/hon-lucene-synonyms/issues/9</t>
  </si>
  <si>
    <t>Modify the config to use a WhitespaceTokenizer instead of a StandardTokenizer.  Fixes #9 and provides a better fix for #32.</t>
  </si>
  <si>
    <t>https://api.github.com/repos/healthonnet/hon-lucene-synonyms/issues/32</t>
  </si>
  <si>
    <t>fixes #32, adds unit tests demonstrating that it's possible to use hyphens in synonyms (merge with branch issue32)</t>
  </si>
  <si>
    <t>https://api.github.com/repos/healthonnet/hon-lucene-synonyms/issues/16</t>
  </si>
  <si>
    <t>add a script for running unit tests and a test for issue #16, fixes #16</t>
  </si>
  <si>
    <t>https://api.github.com/repos/healthonnet/hon-lucene-synonyms/issues/5</t>
  </si>
  <si>
    <t>Add synonyms.expandPhrases option to automatically generate phrases from synonyms.  Fixes #5.</t>
  </si>
  <si>
    <t>https://api.github.com/repos/healthonnet/hon-lucene-synonyms/issues/4</t>
  </si>
  <si>
    <t>correctly reset, end, and close the token stream.  Fixes #4</t>
  </si>
  <si>
    <t>https://api.github.com/repos/healthonnet/hon-lucene-synonyms/issues/1</t>
  </si>
  <si>
    <t>copy queryFields logic from ExtendedDismaxQParser, because the field became private in Solr 3.6.1.  Should fix #1</t>
  </si>
  <si>
    <t>https://api.github.com/repos/hpgrahsl/kafka-connect-mongodb/issues/76</t>
  </si>
  <si>
    <t>Hotfix 1.3.1 (#77)
* fixing a stupid dependency issue regarding StringUtils
missing dependency affected the repackaged jar. no issue when running the fat uber
jar of the connector. the problem went unnoticed during release preparation since the
E2E test was configured to run against the uber jar.
* fix #76 and call potential post processor coming next in the chain</t>
  </si>
  <si>
    <t>https://api.github.com/repos/snoyberg/yaml/issues/185</t>
  </si>
  <si>
    <t>Don't wrap up async exceptions (fixes #185)</t>
  </si>
  <si>
    <t>https://api.github.com/repos/snoyberg/yaml/issues/178</t>
  </si>
  <si>
    <t>Provide a workaround for Windows truncation failure (fixes #178)</t>
  </si>
  <si>
    <t>https://api.github.com/repos/snoyberg/yaml/issues/147</t>
  </si>
  <si>
    <t>Fix WriterT related space leak (fixes #147)</t>
  </si>
  <si>
    <t>https://api.github.com/repos/snoyberg/yaml/issues/137</t>
  </si>
  <si>
    <t>Quote keys as necessary (fixes #137)</t>
  </si>
  <si>
    <t>https://api.github.com/repos/snoyberg/yaml/issues/110</t>
  </si>
  <si>
    <t>libyaml upgrade (fixes #110)</t>
  </si>
  <si>
    <t>https://api.github.com/repos/snoyberg/yaml/issues/105</t>
  </si>
  <si>
    <t>Move over to libyaml from Github (fixes #105)</t>
  </si>
  <si>
    <t>https://api.github.com/repos/snoyberg/yaml/issues/94</t>
  </si>
  <si>
    <t>Really get rid of incorrect character encoding (fixes #94)</t>
  </si>
  <si>
    <t>https://api.github.com/repos/snoyberg/yaml/issues/92</t>
  </si>
  <si>
    <t>Remove problematic non-ASCII character (fixes #92)</t>
  </si>
  <si>
    <t>https://api.github.com/repos/snoyberg/yaml/issues/90</t>
  </si>
  <si>
    <t>Open files through GHC intl-safe API (#90)
Fix #90. Idea: reuse low-level API from GHC internals, since it has
already tested low-level code to deal with non-ASCII filenames on
different platforms.</t>
  </si>
  <si>
    <t>https://api.github.com/repos/snoyberg/yaml/issues/84</t>
  </si>
  <si>
    <t>Fix pretty-printing order of UnexpectedEvent's fields (fixes #84)</t>
  </si>
  <si>
    <t>https://api.github.com/repos/snoyberg/yaml/issues/64</t>
  </si>
  <si>
    <t>Proper handling of String +123 serialization (fixes #64)</t>
  </si>
  <si>
    <t>https://api.github.com/repos/snoyberg/yaml/issues/52</t>
  </si>
  <si>
    <t>Properly handle asynchronous exceptions (fixes #52)
And Data.Yaml.decodeFileEither and Data.Yaml.Include.decodeFileEither
behave the same.</t>
  </si>
  <si>
    <t>https://api.github.com/repos/snoyberg/yaml/issues/9</t>
  </si>
  <si>
    <t>Merge pull request #10 from veinor/master
handle additional boolean keywords (fixes #9)</t>
  </si>
  <si>
    <t>https://api.github.com/repos/ChrisMuir/Zillow/issues/1</t>
  </si>
  <si>
    <t>start chromedriver maximized - fixes #1</t>
  </si>
  <si>
    <t>https://api.github.com/repos/randomdrake/nasa-apod-desktop/issues/8</t>
  </si>
  <si>
    <t>Fixes #8
-Adds handling if the response body is small, signifying error
-Fixes debug message showing even if debug was set to false
-Small fixes to clean up code</t>
  </si>
  <si>
    <t>https://api.github.com/repos/Pegase745/sqlalchemy-datatables/issues/56</t>
  </si>
  <si>
    <t>Support `length=-1` to disable paging.
Closes #56</t>
  </si>
  <si>
    <t>https://api.github.com/repos/irontec/angular-bootstrap-simple-chat/issues/9</t>
  </si>
  <si>
    <t>Update bower.json
Closes #9.
Change the main section in bower.json</t>
  </si>
  <si>
    <t>https://api.github.com/repos/meshtastic/Meshtastic-python/issues/95</t>
  </si>
  <si>
    <t>fix #95, somehow a S got inserted ;-) (thanks @jfirwin)</t>
  </si>
  <si>
    <t>https://api.github.com/repos/meshtastic/Meshtastic-python/issues/81</t>
  </si>
  <si>
    <t>fix #81 make remote admin work again (scale timeouts based on # of requests)</t>
  </si>
  <si>
    <t>https://api.github.com/repos/meshtastic/Meshtastic-python/issues/65</t>
  </si>
  <si>
    <t>fix #65 missing padding on seturl</t>
  </si>
  <si>
    <t>https://api.github.com/repos/meshtastic/Meshtastic-python/issues/64</t>
  </si>
  <si>
    <t>fix #64: fix help text for seriallog</t>
  </si>
  <si>
    <t>https://api.github.com/repos/meshtastic/Meshtastic-python/issues/61</t>
  </si>
  <si>
    <t>Closes #61</t>
  </si>
  <si>
    <t>https://api.github.com/repos/meshtastic/Meshtastic-python/issues/49</t>
  </si>
  <si>
    <t>Fix #49 - force close socket to kill reader thread (was blocking in read)</t>
  </si>
  <si>
    <t>https://api.github.com/repos/meshtastic/Meshtastic-python/issues/45</t>
  </si>
  <si>
    <t>fix #45.  thanks @ScriptBlock!</t>
  </si>
  <si>
    <t>https://api.github.com/repos/meshtastic/Meshtastic-python/issues/21</t>
  </si>
  <si>
    <t>fix #21 - which I thought I had fixed long ago but did not</t>
  </si>
  <si>
    <t>https://api.github.com/repos/meshtastic/Meshtastic-python/issues/41</t>
  </si>
  <si>
    <t>1.1.23 fix #41 pyserial also drives usb control signals wrong on windows</t>
  </si>
  <si>
    <t>https://api.github.com/repos/meshtastic/Meshtastic-python/issues/19</t>
  </si>
  <si>
    <t>fix #19 (and misc changes for the new clean device API)</t>
  </si>
  <si>
    <t>https://api.github.com/repos/meshtastic/Meshtastic-python/issues/27</t>
  </si>
  <si>
    <t>https://api.github.com/repos/meshtastic/Meshtastic-python/issues/26</t>
  </si>
  <si>
    <t>fix #26 thanks @claesg - use newer protobuf lib</t>
  </si>
  <si>
    <t>https://api.github.com/repos/meshtastic/Meshtastic-python/issues/23</t>
  </si>
  <si>
    <t>1.0.14 fix #23 I busted setstr, thanks @mc-hamster for the headup</t>
  </si>
  <si>
    <t>https://api.github.com/repos/meshtastic/Meshtastic-python/issues/20</t>
  </si>
  <si>
    <t>fix #20 - allow setting binary arrays (i.e. psk) with strings of hex digits</t>
  </si>
  <si>
    <t>https://api.github.com/repos/meshtastic/Meshtastic-python/issues/18</t>
  </si>
  <si>
    <t>fix #18 reset button was disabled
ooh this one was super interesting.  I was able to repro from your great description.  The problem was that leaving rts low was disabling the reset button on the board.  So I think the only fix needed was to raise rts high before we close the port.
Meshtastic-python$ bin/run.sh --setstr wifi_ssid "asdf" --debug
rm: cannot remove 'log_*': No such file or directory
DEBUG:root:Connecting to /dev/ttyUSB0
DEBUG:root:Sending: want_config_id: 42
Trigger powerFSM 9
DEBUG:root:Received: {'myInfo': {'myNodeNum': 2883444536, 'hasGps': True, 'numChannels': 13, 'region': 'unset', 'hwModel': 'tbeam', 'firmwareVersion': 'unset', 'packetIdBits': 32, 'currentPacketId': 380285744, 'nodeNumBits': 32, 'messageTimeoutMsec': 300000, 'minAppVersion': 172}}
DEBUG:root:Received: {'radio': {'preferences': {'positionBroadcastSecs': 900, 'sendOwnerInterval': 4, 'waitBluetoothSecs': 120, 'screenOnSecs': 300, 'phoneTimeoutSecs': 900, 'phoneSdsTimeoutSec': 7200, 'meshSdsTimeoutSecs': 7200, 'sdsSecs': 31536000, 'lsSecs': 3601, 'wifiSsid': 'asdf'}, 'channelSettings': {'modemConfig': 'Bw125Cr48Sf4096', 'psk': '1PG7OiApB1nwvP+rz05pvw==', 'name': 'Default'}}}
DEBUG:root:Received: {'nodeInfo': {'num': 2883444536, 'user': {'id': '!2462abdddf38', 'longName': 'Bob b', 'shortName': 'Bb', 'macaddr': 'JGKr3d84'}, 'position': {'batteryLevel': 100, 'time': 315965514}}}
DEBUG:root:Received: {'nodeInfo': {'num': 682754228, 'user': {'id': '!246f28b200b4', 'longName': 'Bob b', 'shortName': 'Bb', 'macaddr': 'JG8osgC0'}, 'position': {'batteryLevel': 79, 'time': 316593914}, 'snr': 9.5}}
DEBUG:root:Received: {'nodeInfo': {'num': 2441803616, 'user': {'id': '!5002918af760', 'longName': 'ryan', 'shortName': 'r', 'macaddr': 'UAKRivdg'}, 'position': {'batteryLevel': 61, 'time': 316497304}, 'snr': 10.0}}
DEBUG:root:Received: {'nodeInfo': {'num': 862631397, 'user': {'id': '!c44f336ab5e5', 'longName': 'Unknown b5e5', 'shortName': '?E5', 'macaddr': 'xE8zarXl'}, 'position': {'time': 1597965319}, 'snr': 13.25}}
DEBUG:root:Received: {'nodeInfo': {'num': 2441803548, 'user': {'id': '!5002918af71c', 'longName': 'Unknown f71c', 'shortName': '?1C', 'macaddr': 'UAKRivcc'}, 'position': {'batteryLevel': 47, 'time': 316494981}, 'snr': 9.5}}
DEBUG:root:Received: {'nodeInfo': {'num': 82599254, 'user': {'id': '!fd1004ec5d56', 'longName': 'Unknown 5d56', 'shortName': '?56', 'macaddr': '/RAE7F1W'}, 'position': {}, 'snr': 9.25}}
DEBUG:root:Received: {'nodeInfo': {'num': 2885173400, 'user': {'id': '!2462abf84098', 'longName': 'Unknown 4098', 'shortName': '?98', 'macaddr': 'JGKr+ECY'}, 'position': {'batteryLevel': 4, 'time': 315966200}, 'snr': 10.75}}
DEBUG:root:Received: {'configCompleteId': 42}
Connected to radio
Setting preference wifi_ssid to asdf
Writing modified preferences to device
DEBUG:root:Sending: set_radio {
  preferences {
    position_broadcast_secs: 900
    send_owner_interval: 4
    wait_bluetooth_secs: 120
    screen_on_secs: 300
    phone_timeout_secs: 900
    phone_sds_timeout_sec: 7200
    mesh_sds_timeout_secs: 7200
    sds_secs: 31536000
    ls_secs: 3601
    wifi_ssid: "asdf"
  }
  channel_settings {
    modem_config: Bw125Cr48Sf4096
    psk: "\324\361\273: )\007Y\360\274\377\253\317Ni\277"
    name: "Default"
  }
}
DEBUG:root:Closing serial stream
DEBUG:root:reader is exiting</t>
  </si>
  <si>
    <t>https://api.github.com/repos/meshtastic/Meshtastic-python/issues/14</t>
  </si>
  <si>
    <t>1.0.5 fix #14, let users set bool,float or string params.
Example usage:
Or to configure an ESP32 based board to join a wifi network as a station (wifi support in the device code is coming soon):
```
meshtastic --set wifi_ap_mode false --setstr wifi_ssid mywifissid --setstr wifi_password mywifipsw
```
Or to configure an ESP32 to run as a Wifi access point:
```
meshtastic --set wifi_ap_mode true --setstr wifi_ssid mywifissid --setstr wifi_password mywifipsw
```</t>
  </si>
  <si>
    <t>https://api.github.com/repos/meshtastic/Meshtastic-python/issues/12</t>
  </si>
  <si>
    <t>fix #12 "meshtastic --sendtext fish --dest '!2462abf84098'" now works</t>
  </si>
  <si>
    <t>https://api.github.com/repos/meshtastic/Meshtastic-python/issues/7</t>
  </si>
  <si>
    <t>Fix #7: Properly decode OPAQUE binary packets...
and add binary sending to the integration tests</t>
  </si>
  <si>
    <t>https://api.github.com/repos/meshtastic/Meshtastic-python/issues/1</t>
  </si>
  <si>
    <t>add note saying pip 20 is required.  Fix #1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</si>
</sst>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1155CC"/>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pi.github.com/repos/jochenwierum/openvpn-manager/commits/0d276d95509a47e850d1c81b77f3295d21b7ec98" TargetMode="External"/><Relationship Id="rId194" Type="http://schemas.openxmlformats.org/officeDocument/2006/relationships/hyperlink" Target="https://api.github.com/repos/unfulvio/wp-api-menus/commits/c19c1d0494f07ed86524053f02524139d2c88a9c" TargetMode="External"/><Relationship Id="rId193" Type="http://schemas.openxmlformats.org/officeDocument/2006/relationships/hyperlink" Target="https://api.github.com/repos/unfulvio/wp-api-menus/commits/8e0ac3720b91296a2d17f4d6470a47f2b23c365c" TargetMode="External"/><Relationship Id="rId192" Type="http://schemas.openxmlformats.org/officeDocument/2006/relationships/hyperlink" Target="https://api.github.com/repos/excellalabs/js-best-practices-workshopper/commits/0f3bdb050df4e92178bbb942981261b3c460ae93" TargetMode="External"/><Relationship Id="rId191" Type="http://schemas.openxmlformats.org/officeDocument/2006/relationships/hyperlink" Target="https://api.github.com/repos/gsuez/master-bootstrap-3/commits/01eadfbf898b16498450861e0389879c3fea7784" TargetMode="External"/><Relationship Id="rId187" Type="http://schemas.openxmlformats.org/officeDocument/2006/relationships/hyperlink" Target="https://api.github.com/repos/hapijs/basic/commits/9acb8342dff1c37a323e2ed96c3fe9a62deb5fd9" TargetMode="External"/><Relationship Id="rId186" Type="http://schemas.openxmlformats.org/officeDocument/2006/relationships/hyperlink" Target="https://api.github.com/repos/elm/http/commits/77c1bd386aa1458d27c582a2eb06314a8aac2545" TargetMode="External"/><Relationship Id="rId185" Type="http://schemas.openxmlformats.org/officeDocument/2006/relationships/hyperlink" Target="https://api.github.com/repos/elm/http/commits/f807df4c16008ca11679f51c2745b9aa21525711" TargetMode="External"/><Relationship Id="rId184" Type="http://schemas.openxmlformats.org/officeDocument/2006/relationships/hyperlink" Target="https://api.github.com/repos/elm/http/commits/8fab9aec4a3cc37c7ea0b9ce83e3d34699c1e289" TargetMode="External"/><Relationship Id="rId189" Type="http://schemas.openxmlformats.org/officeDocument/2006/relationships/hyperlink" Target="https://api.github.com/repos/hapijs/basic/commits/2d4a86928d34527edb756865b9fc1280ffe69a6c" TargetMode="External"/><Relationship Id="rId188" Type="http://schemas.openxmlformats.org/officeDocument/2006/relationships/hyperlink" Target="https://api.github.com/repos/hapijs/basic/commits/927d47b9b1b5688406941ddbcc92952a0a17e85b" TargetMode="External"/><Relationship Id="rId183" Type="http://schemas.openxmlformats.org/officeDocument/2006/relationships/hyperlink" Target="https://api.github.com/repos/madskristensen/ExtensibilityTools/commits/d4db50f5003faba1f7a0ff9e8a1bece9f7a868c3" TargetMode="External"/><Relationship Id="rId182" Type="http://schemas.openxmlformats.org/officeDocument/2006/relationships/hyperlink" Target="https://api.github.com/repos/madskristensen/ExtensibilityTools/commits/fa6d758e5730abb9bb43804d3d439c20f8b5593c" TargetMode="External"/><Relationship Id="rId181" Type="http://schemas.openxmlformats.org/officeDocument/2006/relationships/hyperlink" Target="https://api.github.com/repos/madskristensen/ExtensibilityTools/commits/749aa5e93f57921cc089222608435886765dce3d" TargetMode="External"/><Relationship Id="rId180" Type="http://schemas.openxmlformats.org/officeDocument/2006/relationships/hyperlink" Target="https://api.github.com/repos/madskristensen/ExtensibilityTools/commits/9dde9c22482958fea084aaf3914ebe08515e8ecf" TargetMode="External"/><Relationship Id="rId176" Type="http://schemas.openxmlformats.org/officeDocument/2006/relationships/hyperlink" Target="https://api.github.com/repos/madskristensen/ExtensibilityTools/commits/e58f21fc03e040cf98a345b5a4d893f1d659b18d" TargetMode="External"/><Relationship Id="rId297" Type="http://schemas.openxmlformats.org/officeDocument/2006/relationships/hyperlink" Target="https://api.github.com/repos/sveale/remote-edit/commits/157a07bfd6ca08074383b15c9c6cdb6c3f397c5c" TargetMode="External"/><Relationship Id="rId175" Type="http://schemas.openxmlformats.org/officeDocument/2006/relationships/hyperlink" Target="https://api.github.com/repos/madskristensen/ExtensibilityTools/commits/45201ac8cf07cef82337313fbeac3d21a5956dbe" TargetMode="External"/><Relationship Id="rId296" Type="http://schemas.openxmlformats.org/officeDocument/2006/relationships/hyperlink" Target="https://api.github.com/repos/sveale/remote-edit/commits/417ac8552c953b51310b1179a315b821176a887d" TargetMode="External"/><Relationship Id="rId174" Type="http://schemas.openxmlformats.org/officeDocument/2006/relationships/hyperlink" Target="https://api.github.com/repos/madskristensen/ExtensibilityTools/commits/8adce5a45bb979017d12b8d825ab7f3d1a6daadf" TargetMode="External"/><Relationship Id="rId295" Type="http://schemas.openxmlformats.org/officeDocument/2006/relationships/hyperlink" Target="https://api.github.com/repos/mampfes/hacs_waste_collection_schedule/commits/51ead5cfa435453eebfd70bb0bc770d6e20625e2" TargetMode="External"/><Relationship Id="rId173" Type="http://schemas.openxmlformats.org/officeDocument/2006/relationships/hyperlink" Target="https://api.github.com/repos/madskristensen/ExtensibilityTools/commits/6b25309ea65ac32971b90da9172082c2ae698622" TargetMode="External"/><Relationship Id="rId294" Type="http://schemas.openxmlformats.org/officeDocument/2006/relationships/hyperlink" Target="https://api.github.com/repos/mampfes/hacs_waste_collection_schedule/commits/b8e466825d0783d1d0db0cc1a0ab117aff16407f" TargetMode="External"/><Relationship Id="rId179" Type="http://schemas.openxmlformats.org/officeDocument/2006/relationships/hyperlink" Target="https://api.github.com/repos/madskristensen/ExtensibilityTools/commits/8eb804453c484003a7998bf20a063f8d80d5a0d5" TargetMode="External"/><Relationship Id="rId178" Type="http://schemas.openxmlformats.org/officeDocument/2006/relationships/hyperlink" Target="https://api.github.com/repos/madskristensen/ExtensibilityTools/commits/9cc892c8417cb279ca95e0cc8577083161e608cb" TargetMode="External"/><Relationship Id="rId299" Type="http://schemas.openxmlformats.org/officeDocument/2006/relationships/hyperlink" Target="https://api.github.com/repos/sveale/remote-edit/commits/d834c4f4163ec37942ea86e64b419acd5baf7d73" TargetMode="External"/><Relationship Id="rId177" Type="http://schemas.openxmlformats.org/officeDocument/2006/relationships/hyperlink" Target="https://api.github.com/repos/madskristensen/ExtensibilityTools/commits/c8697be63624aad885d85288e77912bfa803aeca" TargetMode="External"/><Relationship Id="rId298" Type="http://schemas.openxmlformats.org/officeDocument/2006/relationships/hyperlink" Target="https://api.github.com/repos/sveale/remote-edit/commits/7bcc36b4759cc38fe24ce898a44cac71cb31742f" TargetMode="External"/><Relationship Id="rId198" Type="http://schemas.openxmlformats.org/officeDocument/2006/relationships/hyperlink" Target="https://api.github.com/repos/gregzaal/Auto-Voice-Channels/commits/df65ce60d141d49e94727ccc5b5da6400c6c34b9" TargetMode="External"/><Relationship Id="rId197" Type="http://schemas.openxmlformats.org/officeDocument/2006/relationships/hyperlink" Target="https://api.github.com/repos/mbosecke/template-benchmark/commits/e4641085e23b8e31835de9c3a7955bb71c4b21df" TargetMode="External"/><Relationship Id="rId196" Type="http://schemas.openxmlformats.org/officeDocument/2006/relationships/hyperlink" Target="https://api.github.com/repos/gettyimages/spray-swagger/commits/4a75d8c50832523484edf493789edd350aefecec" TargetMode="External"/><Relationship Id="rId195" Type="http://schemas.openxmlformats.org/officeDocument/2006/relationships/hyperlink" Target="https://api.github.com/repos/gettyimages/spray-swagger/commits/da3f0f6a9ca9b68e4c43dc6b8aed659252a65fe9" TargetMode="External"/><Relationship Id="rId199" Type="http://schemas.openxmlformats.org/officeDocument/2006/relationships/hyperlink" Target="https://api.github.com/repos/miaoerduo/cartoon-cat/commits/6970d79ace76612c1b5e3ea9b23721d977cd4767" TargetMode="External"/><Relationship Id="rId150" Type="http://schemas.openxmlformats.org/officeDocument/2006/relationships/hyperlink" Target="https://api.github.com/repos/viritin/viritin/commits/f89bdc52ff760c0bbfaf12607b0ff0e5a4198336" TargetMode="External"/><Relationship Id="rId271" Type="http://schemas.openxmlformats.org/officeDocument/2006/relationships/hyperlink" Target="https://api.github.com/repos/samczsun/Skype4J/commits/2e1aca5114eb30e40d85389127467dc6df384843" TargetMode="External"/><Relationship Id="rId392" Type="http://schemas.openxmlformats.org/officeDocument/2006/relationships/hyperlink" Target="https://api.github.com/repos/jasonrollins/shareplum/commits/a550d6a31497e5fec811021089d28f58ae97b3a2" TargetMode="External"/><Relationship Id="rId270" Type="http://schemas.openxmlformats.org/officeDocument/2006/relationships/hyperlink" Target="https://api.github.com/repos/samczsun/Skype4J/commits/041dea7c5c602d60db84c7190942841e5fc3f5db" TargetMode="External"/><Relationship Id="rId391" Type="http://schemas.openxmlformats.org/officeDocument/2006/relationships/hyperlink" Target="https://api.github.com/repos/techsneeze/dmarcts-report-parser/commits/6d52253d06c9e6589383906ade1ae77482f12dd8" TargetMode="External"/><Relationship Id="rId390" Type="http://schemas.openxmlformats.org/officeDocument/2006/relationships/hyperlink" Target="https://api.github.com/repos/techsneeze/dmarcts-report-parser/commits/b74c4ea85fa2910d9d479a18da8a516756fd85a8" TargetMode="External"/><Relationship Id="rId1" Type="http://schemas.openxmlformats.org/officeDocument/2006/relationships/hyperlink" Target="https://api.github.com/repos/web3p/ethereum-tx/commits/83d9305ba4782bc310b4b4e6f86024e27198d8e2" TargetMode="External"/><Relationship Id="rId2" Type="http://schemas.openxmlformats.org/officeDocument/2006/relationships/hyperlink" Target="https://api.github.com/repos/OrchardCMS/OrchardCore.Commerce/commits/d17d6e821763a60dc7791bfd6c1b5b11c4447abd" TargetMode="External"/><Relationship Id="rId3" Type="http://schemas.openxmlformats.org/officeDocument/2006/relationships/hyperlink" Target="https://api.github.com/repos/web3p/ethereum-tx/commits/0f56c03186f09255a3dca6b015e7d275d66d84af" TargetMode="External"/><Relationship Id="rId149" Type="http://schemas.openxmlformats.org/officeDocument/2006/relationships/hyperlink" Target="https://api.github.com/repos/viritin/viritin/commits/8373c6eafa2ed3714f982d971b079d88ecdbba0a" TargetMode="External"/><Relationship Id="rId4" Type="http://schemas.openxmlformats.org/officeDocument/2006/relationships/hyperlink" Target="https://api.github.com/repos/0xPrateek/Stardox/commits/6bc146df2ad626c72ed0f91ec26ec82ebdb6fe20" TargetMode="External"/><Relationship Id="rId148" Type="http://schemas.openxmlformats.org/officeDocument/2006/relationships/hyperlink" Target="https://api.github.com/repos/viritin/viritin/commits/764fe7f181f02ef5aa2483fe99e16d9d3fc0957f" TargetMode="External"/><Relationship Id="rId269" Type="http://schemas.openxmlformats.org/officeDocument/2006/relationships/hyperlink" Target="https://api.github.com/repos/samczsun/Skype4J/commits/855d39db3d7908967f8e13fe24a26f14f8dab791" TargetMode="External"/><Relationship Id="rId9" Type="http://schemas.openxmlformats.org/officeDocument/2006/relationships/hyperlink" Target="https://api.github.com/repos/notanumber/xapian-haystack/commits/5d16d1aca7ccb7261ae72317c51a1cdeddb7e27f" TargetMode="External"/><Relationship Id="rId143" Type="http://schemas.openxmlformats.org/officeDocument/2006/relationships/hyperlink" Target="https://api.github.com/repos/viritin/viritin/commits/416b0d023058f8bbe3efc0a2c2f1d3e9e30d845f" TargetMode="External"/><Relationship Id="rId264" Type="http://schemas.openxmlformats.org/officeDocument/2006/relationships/hyperlink" Target="https://api.github.com/repos/private-face/jquery.fullscreen/commits/fb0b4b961cf307d8e8f7aa3b23816d297a55ecb5" TargetMode="External"/><Relationship Id="rId385" Type="http://schemas.openxmlformats.org/officeDocument/2006/relationships/hyperlink" Target="https://api.github.com/repos/ckan/ckanapi/commits/1a8c3f1f9ca31274c050a6ce3c1fe30e4c305eac" TargetMode="External"/><Relationship Id="rId142" Type="http://schemas.openxmlformats.org/officeDocument/2006/relationships/hyperlink" Target="https://api.github.com/repos/viritin/viritin/commits/b4f7d72e971be635f9d53d3e2cd2cda93940aac6" TargetMode="External"/><Relationship Id="rId263" Type="http://schemas.openxmlformats.org/officeDocument/2006/relationships/hyperlink" Target="https://api.github.com/repos/private-face/jquery.fullscreen/commits/d13b2e5506bb47959f52b7c8e99739a7687a0320" TargetMode="External"/><Relationship Id="rId384" Type="http://schemas.openxmlformats.org/officeDocument/2006/relationships/hyperlink" Target="https://api.github.com/repos/ckan/ckanapi/commits/27f6bcf5eb20db2f7f25724c2774ddde2397cee8" TargetMode="External"/><Relationship Id="rId141" Type="http://schemas.openxmlformats.org/officeDocument/2006/relationships/hyperlink" Target="https://api.github.com/repos/viritin/viritin/commits/1ece84d2d73145f003c049e5a7c82073ab907310" TargetMode="External"/><Relationship Id="rId262" Type="http://schemas.openxmlformats.org/officeDocument/2006/relationships/hyperlink" Target="https://api.github.com/repos/private-face/jquery.fullscreen/commits/ebe0b6a40f8f22c5186da7dc117560081e047ee7" TargetMode="External"/><Relationship Id="rId383" Type="http://schemas.openxmlformats.org/officeDocument/2006/relationships/hyperlink" Target="https://api.github.com/repos/kalenjordan/custom-reports/commits/f4ebc7f1d9807fc13a2fa1005700c5711d8c0e8c" TargetMode="External"/><Relationship Id="rId140" Type="http://schemas.openxmlformats.org/officeDocument/2006/relationships/hyperlink" Target="https://api.github.com/repos/viritin/viritin/commits/aefb976c065f7b3a6f97177b330524514eaa3bd7" TargetMode="External"/><Relationship Id="rId261" Type="http://schemas.openxmlformats.org/officeDocument/2006/relationships/hyperlink" Target="https://api.github.com/repos/uos/rospy_message_converter/commits/9ecd4b362adcefa7ef13fa60c44bd07301eafcdb" TargetMode="External"/><Relationship Id="rId382" Type="http://schemas.openxmlformats.org/officeDocument/2006/relationships/hyperlink" Target="https://api.github.com/repos/kalenjordan/custom-reports/commits/26d9db39a1dfcdbaddd4f2904ca4410fe319f3c9" TargetMode="External"/><Relationship Id="rId5" Type="http://schemas.openxmlformats.org/officeDocument/2006/relationships/hyperlink" Target="https://api.github.com/repos/0xPrateek/Stardox/commits/06961b7df462ba9664e7fe327b4434b1563aeb6c" TargetMode="External"/><Relationship Id="rId147" Type="http://schemas.openxmlformats.org/officeDocument/2006/relationships/hyperlink" Target="https://api.github.com/repos/viritin/viritin/commits/232449e96688cdf7448aee3f343cbfb19564fef7" TargetMode="External"/><Relationship Id="rId268" Type="http://schemas.openxmlformats.org/officeDocument/2006/relationships/hyperlink" Target="https://api.github.com/repos/samczsun/Skype4J/commits/bfaff2f8bb22bd1c617be4ed93b03d7c8c5a0fb4" TargetMode="External"/><Relationship Id="rId389" Type="http://schemas.openxmlformats.org/officeDocument/2006/relationships/hyperlink" Target="https://api.github.com/repos/jreinke/magento-elasticsearch/commits/3460566c1ed2fee9d433810109ef2456ebc4c930" TargetMode="External"/><Relationship Id="rId6" Type="http://schemas.openxmlformats.org/officeDocument/2006/relationships/hyperlink" Target="https://api.github.com/repos/notanumber/xapian-haystack/commits/fc0a9f71d23284927cdb39d6d0afa27de0b2877a" TargetMode="External"/><Relationship Id="rId146" Type="http://schemas.openxmlformats.org/officeDocument/2006/relationships/hyperlink" Target="https://api.github.com/repos/viritin/viritin/commits/3922bcb272695cf8a1a9122138043ebd14bd0ee6" TargetMode="External"/><Relationship Id="rId267" Type="http://schemas.openxmlformats.org/officeDocument/2006/relationships/hyperlink" Target="https://api.github.com/repos/samczsun/Skype4J/commits/2ddf02722d8fb92a2610241af02ee2de15d81ad2" TargetMode="External"/><Relationship Id="rId388" Type="http://schemas.openxmlformats.org/officeDocument/2006/relationships/hyperlink" Target="https://api.github.com/repos/jreinke/magento-elasticsearch/commits/27f07fca02dfba4058ae6c8be9ab50608f25b425" TargetMode="External"/><Relationship Id="rId7" Type="http://schemas.openxmlformats.org/officeDocument/2006/relationships/hyperlink" Target="https://api.github.com/repos/notanumber/xapian-haystack/commits/ab26c30d90aafe3103f299760e672d3312f0c92a" TargetMode="External"/><Relationship Id="rId145" Type="http://schemas.openxmlformats.org/officeDocument/2006/relationships/hyperlink" Target="https://api.github.com/repos/viritin/viritin/commits/b5835776050613a97a454483843ba95c27997101" TargetMode="External"/><Relationship Id="rId266" Type="http://schemas.openxmlformats.org/officeDocument/2006/relationships/hyperlink" Target="https://api.github.com/repos/private-face/jquery.fullscreen/commits/1134119e997d5db0de2b64f298983c2fea5a7200" TargetMode="External"/><Relationship Id="rId387" Type="http://schemas.openxmlformats.org/officeDocument/2006/relationships/hyperlink" Target="https://api.github.com/repos/jreinke/magento-elasticsearch/commits/27f07fca02dfba4058ae6c8be9ab50608f25b425" TargetMode="External"/><Relationship Id="rId8" Type="http://schemas.openxmlformats.org/officeDocument/2006/relationships/hyperlink" Target="https://api.github.com/repos/notanumber/xapian-haystack/commits/b623ea2556ec5f1ea5ef578b01275be2d632ad09" TargetMode="External"/><Relationship Id="rId144" Type="http://schemas.openxmlformats.org/officeDocument/2006/relationships/hyperlink" Target="https://api.github.com/repos/viritin/viritin/commits/0bb12e748d7c68227bb8f3b5d3c6c9ff8d11ee74" TargetMode="External"/><Relationship Id="rId265" Type="http://schemas.openxmlformats.org/officeDocument/2006/relationships/hyperlink" Target="https://api.github.com/repos/private-face/jquery.fullscreen/commits/e547e040f4824b26b44dac204c20a7edd697f867" TargetMode="External"/><Relationship Id="rId386" Type="http://schemas.openxmlformats.org/officeDocument/2006/relationships/hyperlink" Target="https://api.github.com/repos/jhipster/jhipster-guides/commits/038fd0d3cff9b90b4e9161895983893edfcd987e" TargetMode="External"/><Relationship Id="rId260" Type="http://schemas.openxmlformats.org/officeDocument/2006/relationships/hyperlink" Target="https://api.github.com/repos/uos/rospy_message_converter/commits/4ac9c3bcbe011362f4a48f9805ba4aa898cc95f0" TargetMode="External"/><Relationship Id="rId381" Type="http://schemas.openxmlformats.org/officeDocument/2006/relationships/hyperlink" Target="https://api.github.com/repos/mozilla/i18n-abide/commits/ffdc1686d77d2672fbd627ccb3f99dc2a3502a35" TargetMode="External"/><Relationship Id="rId380" Type="http://schemas.openxmlformats.org/officeDocument/2006/relationships/hyperlink" Target="https://api.github.com/repos/mozilla/i18n-abide/commits/cc3556b811934a8a588277ace0af07c4f105ae31" TargetMode="External"/><Relationship Id="rId139" Type="http://schemas.openxmlformats.org/officeDocument/2006/relationships/hyperlink" Target="https://api.github.com/repos/viritin/viritin/commits/8040151a92265be085a28b6e3ee6349decffc15c" TargetMode="External"/><Relationship Id="rId138" Type="http://schemas.openxmlformats.org/officeDocument/2006/relationships/hyperlink" Target="https://api.github.com/repos/viritin/viritin/commits/44644bde2363be49f5b51e81510be046f596bdc1" TargetMode="External"/><Relationship Id="rId259" Type="http://schemas.openxmlformats.org/officeDocument/2006/relationships/hyperlink" Target="https://api.github.com/repos/OmgDef/yii2-multilingual-behavior/commits/d84cbb350f379307ead2010e295402cb6a42a6a5" TargetMode="External"/><Relationship Id="rId137" Type="http://schemas.openxmlformats.org/officeDocument/2006/relationships/hyperlink" Target="https://api.github.com/repos/viritin/viritin/commits/2435b614272cde42c4112c10b326e3dd9377623c" TargetMode="External"/><Relationship Id="rId258" Type="http://schemas.openxmlformats.org/officeDocument/2006/relationships/hyperlink" Target="https://api.github.com/repos/serilog/serilog-sinks-console/commits/a464f75d65e561413b682e1bc26db96e3bc57e77" TargetMode="External"/><Relationship Id="rId379" Type="http://schemas.openxmlformats.org/officeDocument/2006/relationships/hyperlink" Target="https://api.github.com/repos/mozilla/i18n-abide/commits/e755a3df6bbe6a9fae5914c61481ddc0b0e48578" TargetMode="External"/><Relationship Id="rId132" Type="http://schemas.openxmlformats.org/officeDocument/2006/relationships/hyperlink" Target="https://api.github.com/repos/viritin/viritin/commits/f772b279a6c76067c4547b1300e9d2f70864419f" TargetMode="External"/><Relationship Id="rId253" Type="http://schemas.openxmlformats.org/officeDocument/2006/relationships/hyperlink" Target="https://api.github.com/repos/coreGreenberet/homematicip-rest-api/commits/4c1725b980d9453c04d2d453ea8466e8a60f9728" TargetMode="External"/><Relationship Id="rId374" Type="http://schemas.openxmlformats.org/officeDocument/2006/relationships/hyperlink" Target="https://api.github.com/repos/jaspervdj/digestive-functors/commits/076375da7402fcacef6295318ba6bbdf636fa224" TargetMode="External"/><Relationship Id="rId495" Type="http://schemas.openxmlformats.org/officeDocument/2006/relationships/hyperlink" Target="https://api.github.com/repos/meshtastic/Meshtastic-python/commits/1546e6566f6dc1d758a3137d666f128f5f81f6d4" TargetMode="External"/><Relationship Id="rId131" Type="http://schemas.openxmlformats.org/officeDocument/2006/relationships/hyperlink" Target="https://api.github.com/repos/viritin/viritin/commits/e70fbcc239ddba3af45974088f96963de346a9fe" TargetMode="External"/><Relationship Id="rId252" Type="http://schemas.openxmlformats.org/officeDocument/2006/relationships/hyperlink" Target="https://api.github.com/repos/coreGreenberet/homematicip-rest-api/commits/d3f9663c2b0d2cd732633bd65332b6da876cbd95" TargetMode="External"/><Relationship Id="rId373" Type="http://schemas.openxmlformats.org/officeDocument/2006/relationships/hyperlink" Target="https://api.github.com/repos/jaspervdj/digestive-functors/commits/f81a1903cde90b400eaab8ba5c9ffcd1a7653acf" TargetMode="External"/><Relationship Id="rId494" Type="http://schemas.openxmlformats.org/officeDocument/2006/relationships/hyperlink" Target="https://api.github.com/repos/meshtastic/Meshtastic-python/commits/cc77a2ab1e5305aac3b5f27d0670dc8792f65e2b" TargetMode="External"/><Relationship Id="rId130" Type="http://schemas.openxmlformats.org/officeDocument/2006/relationships/hyperlink" Target="https://api.github.com/repos/viritin/viritin/commits/55ac54bec00b6fd9ba965d513943dffda1cdc2c6" TargetMode="External"/><Relationship Id="rId251" Type="http://schemas.openxmlformats.org/officeDocument/2006/relationships/hyperlink" Target="https://api.github.com/repos/coreGreenberet/homematicip-rest-api/commits/a2aee1d9f06a9bc3a8c5d95e0df0dfab373ee1c3" TargetMode="External"/><Relationship Id="rId372" Type="http://schemas.openxmlformats.org/officeDocument/2006/relationships/hyperlink" Target="https://api.github.com/repos/jaspervdj/digestive-functors/commits/f8cee17eceffd8ac11bab556bcf2046f4a3d7265" TargetMode="External"/><Relationship Id="rId493" Type="http://schemas.openxmlformats.org/officeDocument/2006/relationships/hyperlink" Target="https://api.github.com/repos/meshtastic/Meshtastic-python/commits/86005c0ddada2226e2e54ea8ad0c66a63477eafe" TargetMode="External"/><Relationship Id="rId250" Type="http://schemas.openxmlformats.org/officeDocument/2006/relationships/hyperlink" Target="https://api.github.com/repos/coreGreenberet/homematicip-rest-api/commits/ea2b566940aa518f0bd15693971d48dd1fbaf5f5" TargetMode="External"/><Relationship Id="rId371" Type="http://schemas.openxmlformats.org/officeDocument/2006/relationships/hyperlink" Target="https://api.github.com/repos/jaspervdj/digestive-functors/commits/11529fca487f64fec041a3f9d4bc65316688c7a5" TargetMode="External"/><Relationship Id="rId492" Type="http://schemas.openxmlformats.org/officeDocument/2006/relationships/hyperlink" Target="https://api.github.com/repos/meshtastic/Meshtastic-python/commits/0759c1593f1338a9d2bf20f13a168c7439f0da38" TargetMode="External"/><Relationship Id="rId136" Type="http://schemas.openxmlformats.org/officeDocument/2006/relationships/hyperlink" Target="https://api.github.com/repos/viritin/viritin/commits/7f97be0d54b277769ec4383f37641a275b1afa94" TargetMode="External"/><Relationship Id="rId257" Type="http://schemas.openxmlformats.org/officeDocument/2006/relationships/hyperlink" Target="https://api.github.com/repos/vojtech-dobes/nette.ajax.js/commits/0759f72350de341cc38844bc3b12e67c5542afc3" TargetMode="External"/><Relationship Id="rId378" Type="http://schemas.openxmlformats.org/officeDocument/2006/relationships/hyperlink" Target="https://api.github.com/repos/mozilla/i18n-abide/commits/1c122c641f775216805378aec4ff0f2b94778dd2" TargetMode="External"/><Relationship Id="rId499" Type="http://schemas.openxmlformats.org/officeDocument/2006/relationships/hyperlink" Target="https://api.github.com/repos/meshtastic/Meshtastic-python/commits/8c86a49b63f9153e3dc8d3f034fdcb67038b6c84" TargetMode="External"/><Relationship Id="rId135" Type="http://schemas.openxmlformats.org/officeDocument/2006/relationships/hyperlink" Target="https://api.github.com/repos/viritin/viritin/commits/ea0d0bff758aa1bae8d009c7b3f1a4901ddfd46e" TargetMode="External"/><Relationship Id="rId256" Type="http://schemas.openxmlformats.org/officeDocument/2006/relationships/hyperlink" Target="https://api.github.com/repos/vojtech-dobes/nette.ajax.js/commits/d62dda317b81a7b451e72dc0b2441c850cec7fc0" TargetMode="External"/><Relationship Id="rId377" Type="http://schemas.openxmlformats.org/officeDocument/2006/relationships/hyperlink" Target="https://api.github.com/repos/fh1ch/node-bacstack/commits/3103ad51fab5eb56b0ed68d702787c4223990d7a" TargetMode="External"/><Relationship Id="rId498" Type="http://schemas.openxmlformats.org/officeDocument/2006/relationships/hyperlink" Target="https://api.github.com/repos/meshtastic/Meshtastic-python/commits/dd45429576590aa54e9567e0287db7d5198a294b" TargetMode="External"/><Relationship Id="rId134" Type="http://schemas.openxmlformats.org/officeDocument/2006/relationships/hyperlink" Target="https://api.github.com/repos/viritin/viritin/commits/c674d86cb3bb29b8c914a668182d0ed89c921c58" TargetMode="External"/><Relationship Id="rId255" Type="http://schemas.openxmlformats.org/officeDocument/2006/relationships/hyperlink" Target="https://api.github.com/repos/vojtech-dobes/nette.ajax.js/commits/5d82d40eea3d457ee13d787c683c2008042d0b07" TargetMode="External"/><Relationship Id="rId376" Type="http://schemas.openxmlformats.org/officeDocument/2006/relationships/hyperlink" Target="https://api.github.com/repos/keolo/mixpanel_client/commits/b085a2fd2f94b8a576d32fcc59ba3324773f15ea" TargetMode="External"/><Relationship Id="rId497" Type="http://schemas.openxmlformats.org/officeDocument/2006/relationships/hyperlink" Target="https://api.github.com/repos/meshtastic/Meshtastic-python/commits/25eea6c5b9514bc6ddb9ccebe1dc73df90b07143" TargetMode="External"/><Relationship Id="rId133" Type="http://schemas.openxmlformats.org/officeDocument/2006/relationships/hyperlink" Target="https://api.github.com/repos/viritin/viritin/commits/b7637bc6e3dd081240a92d738b2787cc0a525185" TargetMode="External"/><Relationship Id="rId254" Type="http://schemas.openxmlformats.org/officeDocument/2006/relationships/hyperlink" Target="https://api.github.com/repos/vojtech-dobes/nette.ajax.js/commits/3ed4c767719d86e5f8d879307f1903b6e0669ef3" TargetMode="External"/><Relationship Id="rId375" Type="http://schemas.openxmlformats.org/officeDocument/2006/relationships/hyperlink" Target="https://api.github.com/repos/microsoft/winstore-jscompat/commits/5c0039a98268cee4712bd4cd4b63585d48be451c" TargetMode="External"/><Relationship Id="rId496" Type="http://schemas.openxmlformats.org/officeDocument/2006/relationships/hyperlink" Target="https://api.github.com/repos/meshtastic/Meshtastic-python/commits/7d269b742b23c4cb0fde4576232ccc5abece0a96" TargetMode="External"/><Relationship Id="rId172" Type="http://schemas.openxmlformats.org/officeDocument/2006/relationships/hyperlink" Target="https://api.github.com/repos/madskristensen/ExtensibilityTools/commits/8c38c3ee0a816730c2e43326ec2e84c1e1ad5193" TargetMode="External"/><Relationship Id="rId293" Type="http://schemas.openxmlformats.org/officeDocument/2006/relationships/hyperlink" Target="https://api.github.com/repos/abhinavguptas/Salesforce-Lookup-Rollup-Summaries/commits/7f4b0f1c78d1d4b9ed7023fe9b9c5ae0d8bc1484" TargetMode="External"/><Relationship Id="rId171" Type="http://schemas.openxmlformats.org/officeDocument/2006/relationships/hyperlink" Target="https://api.github.com/repos/rednez/angular-user-idle/commits/d0257dba45cf26fef7390552957c0a2b442e5e19" TargetMode="External"/><Relationship Id="rId292" Type="http://schemas.openxmlformats.org/officeDocument/2006/relationships/hyperlink" Target="https://api.github.com/repos/zubairehman/Flogs/commits/7e0f9226ad77fdac5af27ad7913ff40bc8d361df" TargetMode="External"/><Relationship Id="rId170" Type="http://schemas.openxmlformats.org/officeDocument/2006/relationships/hyperlink" Target="https://api.github.com/repos/rednez/angular-user-idle/commits/e96dd1150ccfb7adce7229c5253556617b7bfe20" TargetMode="External"/><Relationship Id="rId291" Type="http://schemas.openxmlformats.org/officeDocument/2006/relationships/hyperlink" Target="https://api.github.com/repos/zubairehman/Flogs/commits/292d15fc76d418b593d64a1219dfef640c7bb615" TargetMode="External"/><Relationship Id="rId290" Type="http://schemas.openxmlformats.org/officeDocument/2006/relationships/hyperlink" Target="https://api.github.com/repos/widmogrod/zf2-assetic-module/commits/38d8b05d7895e49d80871a3a3c14003ae38c0d31" TargetMode="External"/><Relationship Id="rId165" Type="http://schemas.openxmlformats.org/officeDocument/2006/relationships/hyperlink" Target="https://api.github.com/repos/screepers/typed-screeps/commits/2a352d98b58e190a78caeacc7499f4b8311522c4" TargetMode="External"/><Relationship Id="rId286" Type="http://schemas.openxmlformats.org/officeDocument/2006/relationships/hyperlink" Target="https://api.github.com/repos/vert-x3/vertx-mqtt/commits/0f627da9b68ce14b12ff61af87e60eed0f5e9b9a" TargetMode="External"/><Relationship Id="rId164" Type="http://schemas.openxmlformats.org/officeDocument/2006/relationships/hyperlink" Target="https://api.github.com/repos/screepers/typed-screeps/commits/3f014b311221b11f3c4aacf1e5ec0a89b78d7eb7" TargetMode="External"/><Relationship Id="rId285" Type="http://schemas.openxmlformats.org/officeDocument/2006/relationships/hyperlink" Target="https://api.github.com/repos/vert-x3/vertx-mqtt/commits/a5cb13de11cf985c691341cd2afa6e2a76387137" TargetMode="External"/><Relationship Id="rId163" Type="http://schemas.openxmlformats.org/officeDocument/2006/relationships/hyperlink" Target="https://api.github.com/repos/screepers/typed-screeps/commits/ba933bcb99d6a7a4ea54bc31496ec7a801dc4fdb" TargetMode="External"/><Relationship Id="rId284" Type="http://schemas.openxmlformats.org/officeDocument/2006/relationships/hyperlink" Target="https://api.github.com/repos/vert-x3/vertx-mqtt/commits/a5cb13de11cf985c691341cd2afa6e2a76387137" TargetMode="External"/><Relationship Id="rId162" Type="http://schemas.openxmlformats.org/officeDocument/2006/relationships/hyperlink" Target="https://api.github.com/repos/eugener/oxbow/commits/180f6acfddfdb130855e2ae3b4e70f65560a3742" TargetMode="External"/><Relationship Id="rId283" Type="http://schemas.openxmlformats.org/officeDocument/2006/relationships/hyperlink" Target="https://api.github.com/repos/vert-x3/vertx-mqtt/commits/7bd04880bf3d29027eeae3e6531d6fccca0c62f0" TargetMode="External"/><Relationship Id="rId169" Type="http://schemas.openxmlformats.org/officeDocument/2006/relationships/hyperlink" Target="https://api.github.com/repos/clMathLibraries/clSPARSE/commits/2ca697bc3ae5622e2ec77baa3e32d65961e79eed" TargetMode="External"/><Relationship Id="rId168" Type="http://schemas.openxmlformats.org/officeDocument/2006/relationships/hyperlink" Target="https://api.github.com/repos/clMathLibraries/clSPARSE/commits/c29b61e3fb3aa8dd7d58758325df95cd18200c86" TargetMode="External"/><Relationship Id="rId289" Type="http://schemas.openxmlformats.org/officeDocument/2006/relationships/hyperlink" Target="https://api.github.com/repos/fishpepper/OpenSky/commits/58c4e8ab94938c5f68b4c156df01d08483edd9aa" TargetMode="External"/><Relationship Id="rId167" Type="http://schemas.openxmlformats.org/officeDocument/2006/relationships/hyperlink" Target="https://api.github.com/repos/mgufrone/cpanel-php/commits/3fa452119935fafd95aea8395c5b4e0538e8ff3b" TargetMode="External"/><Relationship Id="rId288" Type="http://schemas.openxmlformats.org/officeDocument/2006/relationships/hyperlink" Target="https://api.github.com/repos/fishpepper/OpenSky/commits/efa98a8ef5d64d930e04a21c0d60027695b7b1ff" TargetMode="External"/><Relationship Id="rId166" Type="http://schemas.openxmlformats.org/officeDocument/2006/relationships/hyperlink" Target="https://api.github.com/repos/bitcoinjs/bip38/commits/09be59857319dc2195eb15ca6ef549b3d41f72fa" TargetMode="External"/><Relationship Id="rId287" Type="http://schemas.openxmlformats.org/officeDocument/2006/relationships/hyperlink" Target="https://api.github.com/repos/vert-x3/vertx-mqtt/commits/f5dcb8e747d55c7cb8d8634bbbedbcc01c833661" TargetMode="External"/><Relationship Id="rId161" Type="http://schemas.openxmlformats.org/officeDocument/2006/relationships/hyperlink" Target="https://api.github.com/repos/eugener/oxbow/commits/1cc94f7d172aa9367e118102edadb45e8b364391" TargetMode="External"/><Relationship Id="rId282" Type="http://schemas.openxmlformats.org/officeDocument/2006/relationships/hyperlink" Target="https://api.github.com/repos/vert-x3/vertx-mqtt/commits/2fcef63f7304ac1a7e032c4343b95d2ab9d42eae" TargetMode="External"/><Relationship Id="rId160" Type="http://schemas.openxmlformats.org/officeDocument/2006/relationships/hyperlink" Target="https://api.github.com/repos/pires/kubernetes-elk-cluster/commits/108f879610829b888001db7d7bd38cd03508dcab" TargetMode="External"/><Relationship Id="rId281" Type="http://schemas.openxmlformats.org/officeDocument/2006/relationships/hyperlink" Target="https://api.github.com/repos/vert-x3/vertx-mqtt/commits/4da95b97a9b55461cce4337733b0168c7913003a" TargetMode="External"/><Relationship Id="rId280" Type="http://schemas.openxmlformats.org/officeDocument/2006/relationships/hyperlink" Target="https://api.github.com/repos/vert-x3/vertx-mqtt/commits/0ab473d8b0fc545c52bef940e378ff4362c44cf1" TargetMode="External"/><Relationship Id="rId159" Type="http://schemas.openxmlformats.org/officeDocument/2006/relationships/hyperlink" Target="https://api.github.com/repos/SimonSimCity/Xamarin-CrossDownloadManager/commits/e907cbcfbb86674a9ad2f4e4e0cc916754f20ba0" TargetMode="External"/><Relationship Id="rId154" Type="http://schemas.openxmlformats.org/officeDocument/2006/relationships/hyperlink" Target="https://api.github.com/repos/viritin/viritin/commits/f1806eb16af6bdb71b5516ec91ed444dae19262a" TargetMode="External"/><Relationship Id="rId275" Type="http://schemas.openxmlformats.org/officeDocument/2006/relationships/hyperlink" Target="https://api.github.com/repos/samczsun/Skype4J/commits/c039954df1075529af18a0227bec0de6718a7e4b" TargetMode="External"/><Relationship Id="rId396" Type="http://schemas.openxmlformats.org/officeDocument/2006/relationships/hyperlink" Target="https://api.github.com/repos/fsprojects/Paket.VisualStudio/commits/ed0dc18174c03ddd4afb240051d4a30790c5c1a9" TargetMode="External"/><Relationship Id="rId153" Type="http://schemas.openxmlformats.org/officeDocument/2006/relationships/hyperlink" Target="https://api.github.com/repos/viritin/viritin/commits/7a40c584289f1cdec5223ecd569f3a473b78cae3" TargetMode="External"/><Relationship Id="rId274" Type="http://schemas.openxmlformats.org/officeDocument/2006/relationships/hyperlink" Target="https://api.github.com/repos/samczsun/Skype4J/commits/e580e8104cbcecbf318aea2143b6158be6269f0d" TargetMode="External"/><Relationship Id="rId395" Type="http://schemas.openxmlformats.org/officeDocument/2006/relationships/hyperlink" Target="https://api.github.com/repos/fsprojects/Paket.VisualStudio/commits/d9969fb2091aa55a0d754217895ef5b0ebe23885" TargetMode="External"/><Relationship Id="rId152" Type="http://schemas.openxmlformats.org/officeDocument/2006/relationships/hyperlink" Target="https://api.github.com/repos/viritin/viritin/commits/5690a2f9e412c81ff3e3c3ca5429e200586b5f08" TargetMode="External"/><Relationship Id="rId273" Type="http://schemas.openxmlformats.org/officeDocument/2006/relationships/hyperlink" Target="https://api.github.com/repos/samczsun/Skype4J/commits/d0c11d81462af95c727fb6c738988ac551f15faf" TargetMode="External"/><Relationship Id="rId394" Type="http://schemas.openxmlformats.org/officeDocument/2006/relationships/hyperlink" Target="https://api.github.com/repos/fsprojects/Paket.VisualStudio/commits/a1ccdf70283542d0aa8d95f3f94f3c101a315a33" TargetMode="External"/><Relationship Id="rId151" Type="http://schemas.openxmlformats.org/officeDocument/2006/relationships/hyperlink" Target="https://api.github.com/repos/viritin/viritin/commits/e13f0a79ad461c24bde6540d0685ba6e2c3bb872" TargetMode="External"/><Relationship Id="rId272" Type="http://schemas.openxmlformats.org/officeDocument/2006/relationships/hyperlink" Target="https://api.github.com/repos/samczsun/Skype4J/commits/a91ad7473ace924b5f374ebf87b900d628f80ff8" TargetMode="External"/><Relationship Id="rId393" Type="http://schemas.openxmlformats.org/officeDocument/2006/relationships/hyperlink" Target="https://api.github.com/repos/fsprojects/Paket.VisualStudio/commits/a0554e22d6c5a9fad1b7fa4c5545ac3da647fb13" TargetMode="External"/><Relationship Id="rId158" Type="http://schemas.openxmlformats.org/officeDocument/2006/relationships/hyperlink" Target="https://api.github.com/repos/SimonSimCity/Xamarin-CrossDownloadManager/commits/3d67dd04a6baf04aa8fe786a9f4c2f7750851929" TargetMode="External"/><Relationship Id="rId279" Type="http://schemas.openxmlformats.org/officeDocument/2006/relationships/hyperlink" Target="https://api.github.com/repos/vert-x3/vertx-mqtt/commits/efd9e36763b4f530fb19ecef93304e30062912c0" TargetMode="External"/><Relationship Id="rId157" Type="http://schemas.openxmlformats.org/officeDocument/2006/relationships/hyperlink" Target="https://api.github.com/repos/mdenil/dropout/commits/4ec3844ed76db3c831f55721249553048f748112" TargetMode="External"/><Relationship Id="rId278" Type="http://schemas.openxmlformats.org/officeDocument/2006/relationships/hyperlink" Target="https://api.github.com/repos/samczsun/Skype4J/commits/cdeeee6b4b90679b061745acbb09614be5fae9ee" TargetMode="External"/><Relationship Id="rId399" Type="http://schemas.openxmlformats.org/officeDocument/2006/relationships/hyperlink" Target="https://api.github.com/repos/lintangtimur/ovoid/commits/cf8197a8f7cab4c0dda7e865dcfae58c5e70248e" TargetMode="External"/><Relationship Id="rId156" Type="http://schemas.openxmlformats.org/officeDocument/2006/relationships/hyperlink" Target="https://api.github.com/repos/mdenil/dropout/commits/7311aea436694d013108af230a1778e5720e345d" TargetMode="External"/><Relationship Id="rId277" Type="http://schemas.openxmlformats.org/officeDocument/2006/relationships/hyperlink" Target="https://api.github.com/repos/samczsun/Skype4J/commits/7f99fd93ff59d490d41258acdd7913c1b1c3e050" TargetMode="External"/><Relationship Id="rId398" Type="http://schemas.openxmlformats.org/officeDocument/2006/relationships/hyperlink" Target="https://api.github.com/repos/fsprojects/Paket.VisualStudio" TargetMode="External"/><Relationship Id="rId155" Type="http://schemas.openxmlformats.org/officeDocument/2006/relationships/hyperlink" Target="https://api.github.com/repos/viritin/viritin/commits/d3f3293e409ecf9eec3df4796368a61d8592fb99" TargetMode="External"/><Relationship Id="rId276" Type="http://schemas.openxmlformats.org/officeDocument/2006/relationships/hyperlink" Target="https://api.github.com/repos/samczsun/Skype4J/commits/10f0b0aca3fbabbc4470990cdd67288f44a9311a" TargetMode="External"/><Relationship Id="rId397" Type="http://schemas.openxmlformats.org/officeDocument/2006/relationships/hyperlink" Target="https://api.github.com/repos/fsprojects/Paket.VisualStudio/commits/9c82240a196873d10e2934205d1fd776ad8ccafe" TargetMode="External"/><Relationship Id="rId40" Type="http://schemas.openxmlformats.org/officeDocument/2006/relationships/hyperlink" Target="https://api.github.com/repos/hakandilek/play2-crud/commits/e413fd6df81d6e5e0d13f20ef8c94624ec60a02a" TargetMode="External"/><Relationship Id="rId42" Type="http://schemas.openxmlformats.org/officeDocument/2006/relationships/hyperlink" Target="https://api.github.com/repos/hakandilek/play2-crud/commits/7bd300c482d8de30af47e748f6dd386aed2e25a9" TargetMode="External"/><Relationship Id="rId41" Type="http://schemas.openxmlformats.org/officeDocument/2006/relationships/hyperlink" Target="https://api.github.com/repos/hakandilek/play2-crud/commits/989f6e1fa244a6cc857b12e1b8535dc64f4670e1" TargetMode="External"/><Relationship Id="rId44" Type="http://schemas.openxmlformats.org/officeDocument/2006/relationships/hyperlink" Target="https://api.github.com/repos/richardschneider/net-mdns/commits/3326c93e703eb5dc1a55db24bb079a1a6ad6fe35" TargetMode="External"/><Relationship Id="rId43" Type="http://schemas.openxmlformats.org/officeDocument/2006/relationships/hyperlink" Target="https://api.github.com/repos/richardschneider/net-mdns/commits/94e34167e794e64e13baa58f21ca92cdc603f0df" TargetMode="External"/><Relationship Id="rId46" Type="http://schemas.openxmlformats.org/officeDocument/2006/relationships/hyperlink" Target="https://api.github.com/repos/rrweb-io/rrweb-snapshot/commits/1cc7164f2ca138be2278119f1ab37dc17ee16375" TargetMode="External"/><Relationship Id="rId45" Type="http://schemas.openxmlformats.org/officeDocument/2006/relationships/hyperlink" Target="https://api.github.com/repos/rrweb-io/rrweb-snapshot/commits/8307c87cedf603190fd898832d06df9bf12237bf" TargetMode="External"/><Relationship Id="rId503" Type="http://schemas.openxmlformats.org/officeDocument/2006/relationships/hyperlink" Target="https://api.github.com/repos/meshtastic/Meshtastic-python/commits/7457d3340cc3f48f24cd8e1e079948261aa02adc" TargetMode="External"/><Relationship Id="rId502" Type="http://schemas.openxmlformats.org/officeDocument/2006/relationships/hyperlink" Target="https://api.github.com/repos/meshtastic/Meshtastic-python/commits/0c9c8bca57cb6c31bcdbde9426803cdf79aadace" TargetMode="External"/><Relationship Id="rId501" Type="http://schemas.openxmlformats.org/officeDocument/2006/relationships/hyperlink" Target="https://api.github.com/repos/meshtastic/Meshtastic-python/commits/cb6f7097c2c4c5a36c37015e304247209eb7d877" TargetMode="External"/><Relationship Id="rId500" Type="http://schemas.openxmlformats.org/officeDocument/2006/relationships/hyperlink" Target="https://api.github.com/repos/meshtastic/Meshtastic-python/commits/be8c654eea7ac606ae99005000e9a481f7845f41" TargetMode="External"/><Relationship Id="rId504" Type="http://schemas.openxmlformats.org/officeDocument/2006/relationships/drawing" Target="../drawings/drawing1.xml"/><Relationship Id="rId48" Type="http://schemas.openxmlformats.org/officeDocument/2006/relationships/hyperlink" Target="https://api.github.com/repos/rrweb-io/rrweb-snapshot/commits/b5e9b40f4d624854564bb433900606232cdc3b5b" TargetMode="External"/><Relationship Id="rId47" Type="http://schemas.openxmlformats.org/officeDocument/2006/relationships/hyperlink" Target="https://api.github.com/repos/rrweb-io/rrweb-snapshot/commits/555398d3f522b788e253b61c31d70ba82191c3c3" TargetMode="External"/><Relationship Id="rId49" Type="http://schemas.openxmlformats.org/officeDocument/2006/relationships/hyperlink" Target="https://api.github.com/repos/pipermerriam/flex/commits/cdb46b42ee3a9e0b46afe596dcb8cef3fa4a0c9b" TargetMode="External"/><Relationship Id="rId31" Type="http://schemas.openxmlformats.org/officeDocument/2006/relationships/hyperlink" Target="https://api.github.com/repos/astockwell/countries-and-provinces-states-regions/commits/d2e9e5e36dffda99d8d519d2be624ef4d2e47f67" TargetMode="External"/><Relationship Id="rId30" Type="http://schemas.openxmlformats.org/officeDocument/2006/relationships/hyperlink" Target="https://api.github.com/repos/thiagobustamante/typescript-rest-swagger/commits/82e1f8799ff6c0621407206460a3c11153557666" TargetMode="External"/><Relationship Id="rId33" Type="http://schemas.openxmlformats.org/officeDocument/2006/relationships/hyperlink" Target="https://api.github.com/repos/kazu-yamamoto/logger/commits/95bb3359006d7a5a0f61c6167b5b6295fd1881d8" TargetMode="External"/><Relationship Id="rId32" Type="http://schemas.openxmlformats.org/officeDocument/2006/relationships/hyperlink" Target="https://api.github.com/repos/kazu-yamamoto/logger/commits/7665ace0e51cd30cfdada55f0e1faca21a2cbd2e" TargetMode="External"/><Relationship Id="rId35" Type="http://schemas.openxmlformats.org/officeDocument/2006/relationships/hyperlink" Target="https://api.github.com/repos/kazu-yamamoto/logger/commits/21c7a11ca3ac976dd26da1e5cc9ce7b12e9fce69" TargetMode="External"/><Relationship Id="rId34" Type="http://schemas.openxmlformats.org/officeDocument/2006/relationships/hyperlink" Target="https://api.github.com/repos/kazu-yamamoto/logger/commits/0fe40038c5856dd605b0613a974faf9b6820a585" TargetMode="External"/><Relationship Id="rId37" Type="http://schemas.openxmlformats.org/officeDocument/2006/relationships/hyperlink" Target="https://api.github.com/repos/mattermoran/map_launcher/commits/fe8fdf80e49773a3a904b25abe7adba99378dd55" TargetMode="External"/><Relationship Id="rId36" Type="http://schemas.openxmlformats.org/officeDocument/2006/relationships/hyperlink" Target="https://api.github.com/repos/tamasmeszaros/libnest2d/commits/bc2bd7f33cafcdc327a762e4b6447f6d1165444f" TargetMode="External"/><Relationship Id="rId39" Type="http://schemas.openxmlformats.org/officeDocument/2006/relationships/hyperlink" Target="https://api.github.com/repos/leonid-shevtsov/unobtrusive_flash/commits/260b3fd197364580539c690712c2a493f5731c94" TargetMode="External"/><Relationship Id="rId38" Type="http://schemas.openxmlformats.org/officeDocument/2006/relationships/hyperlink" Target="https://api.github.com/repos/fabio-miranda/csv-to-influxdb/commits/6f7c46dc0a05df07f9048fed9b75adf428db8881" TargetMode="External"/><Relationship Id="rId20" Type="http://schemas.openxmlformats.org/officeDocument/2006/relationships/hyperlink" Target="https://api.github.com/repos/openfl/actuate/commits/660525b9c8793219c659ac85643189ae3ae9b300" TargetMode="External"/><Relationship Id="rId22" Type="http://schemas.openxmlformats.org/officeDocument/2006/relationships/hyperlink" Target="https://api.github.com/repos/tao12345666333/tornado-zh/commits/45ba4160114fdd3f94e85e8db67b350d81274e34" TargetMode="External"/><Relationship Id="rId21" Type="http://schemas.openxmlformats.org/officeDocument/2006/relationships/hyperlink" Target="https://api.github.com/repos/openfl/actuate/commits/60c14df693532821f861ac8eb8a2e7a88da11297" TargetMode="External"/><Relationship Id="rId24" Type="http://schemas.openxmlformats.org/officeDocument/2006/relationships/hyperlink" Target="https://api.github.com/repos/thiagobustamante/typescript-rest-swagger/commits/28708df9ca3a06ffecaecab1248bafb8f38b76de" TargetMode="External"/><Relationship Id="rId23" Type="http://schemas.openxmlformats.org/officeDocument/2006/relationships/hyperlink" Target="https://api.github.com/repos/ansiblebit/oracle-java/commits/617c8f2de47d53b11ebed60c6cdfe7d020a120a7" TargetMode="External"/><Relationship Id="rId409" Type="http://schemas.openxmlformats.org/officeDocument/2006/relationships/hyperlink" Target="https://api.github.com/repos/sergeyt/meteor-typeahead/commits/6ec34ed7c9a3e288847462978f9b14e8042dea1b" TargetMode="External"/><Relationship Id="rId404" Type="http://schemas.openxmlformats.org/officeDocument/2006/relationships/hyperlink" Target="https://api.github.com/repos/uuazed/numerapi/commits/f859e950fe87933d887fa4e616a3ccf6acbcbaec" TargetMode="External"/><Relationship Id="rId403" Type="http://schemas.openxmlformats.org/officeDocument/2006/relationships/hyperlink" Target="https://api.github.com/repos/commanderx16/x16-docs/commits/85d66f2b1a130f06b2c8728e7efa0bf98f9ac547" TargetMode="External"/><Relationship Id="rId402" Type="http://schemas.openxmlformats.org/officeDocument/2006/relationships/hyperlink" Target="https://api.github.com/repos/commanderx16/x16-docs/commits/1f93fe653dc5d64dd48cf6d5e1e0f483b7db3e4a" TargetMode="External"/><Relationship Id="rId401" Type="http://schemas.openxmlformats.org/officeDocument/2006/relationships/hyperlink" Target="https://api.github.com/repos/commanderx16/x16-docs/commits/91bf6d0e8d1a3a7b6961e5f7ab43e5479b70dc71" TargetMode="External"/><Relationship Id="rId408" Type="http://schemas.openxmlformats.org/officeDocument/2006/relationships/hyperlink" Target="https://api.github.com/repos/sergeyt/meteor-typeahead/commits/ff3627ecb8eaad1462f3b24f6968b3c6b506e104" TargetMode="External"/><Relationship Id="rId407" Type="http://schemas.openxmlformats.org/officeDocument/2006/relationships/hyperlink" Target="https://api.github.com/repos/algorand/go-algorand-sdk/commits/23fea1acc7fa36c5e46040561315a2a777f169f8" TargetMode="External"/><Relationship Id="rId406" Type="http://schemas.openxmlformats.org/officeDocument/2006/relationships/hyperlink" Target="https://api.github.com/repos/algorand/go-algorand-sdk/commits/0bd7ea7557e2e339c9ae5cd1285f23b73efe37c1" TargetMode="External"/><Relationship Id="rId405" Type="http://schemas.openxmlformats.org/officeDocument/2006/relationships/hyperlink" Target="https://api.github.com/repos/binxio/cfn-certificate-provider/commits/2cd5388782d7f85e5ff8b40fcfd20d20da615e8c" TargetMode="External"/><Relationship Id="rId26" Type="http://schemas.openxmlformats.org/officeDocument/2006/relationships/hyperlink" Target="https://api.github.com/repos/thiagobustamante/typescript-rest-swagger/commits/c606d461bbc3e893c87b323164a0ce7d29d4a8e4" TargetMode="External"/><Relationship Id="rId25" Type="http://schemas.openxmlformats.org/officeDocument/2006/relationships/hyperlink" Target="https://api.github.com/repos/thiagobustamante/typescript-rest-swagger/commits/1109f03925039512479c671dddaf5c29df7efb3e" TargetMode="External"/><Relationship Id="rId28" Type="http://schemas.openxmlformats.org/officeDocument/2006/relationships/hyperlink" Target="https://api.github.com/repos/thiagobustamante/typescript-rest-swagger/commits/97b170aefd8ec0358b0ca8c7d81648b88e9b9c3a" TargetMode="External"/><Relationship Id="rId27" Type="http://schemas.openxmlformats.org/officeDocument/2006/relationships/hyperlink" Target="https://api.github.com/repos/thiagobustamante/typescript-rest-swagger/commits/46364dcd9a223cf82b4b2e1d31c96cea9a03c24f" TargetMode="External"/><Relationship Id="rId400" Type="http://schemas.openxmlformats.org/officeDocument/2006/relationships/hyperlink" Target="https://api.github.com/repos/commanderx16/x16-docs/commits/55a30994192623a47e0b69d8124744a4754da55c" TargetMode="External"/><Relationship Id="rId29" Type="http://schemas.openxmlformats.org/officeDocument/2006/relationships/hyperlink" Target="https://api.github.com/repos/thiagobustamante/typescript-rest-swagger/commits/4d76e2ac994ecfd8782d0cb635d06647c93f2bb2" TargetMode="External"/><Relationship Id="rId11" Type="http://schemas.openxmlformats.org/officeDocument/2006/relationships/hyperlink" Target="https://api.github.com/repos/notanumber/xapian-haystack/commits/a27676a8509d8cf8bf723f785b8c730db1c6a7ed" TargetMode="External"/><Relationship Id="rId10" Type="http://schemas.openxmlformats.org/officeDocument/2006/relationships/hyperlink" Target="https://api.github.com/repos/notanumber/xapian-haystack/commits/4d51f5e9af985c8172947e1600bcc9345210c822" TargetMode="External"/><Relationship Id="rId13" Type="http://schemas.openxmlformats.org/officeDocument/2006/relationships/hyperlink" Target="https://api.github.com/repos/OrchardCMS/OrchardCore.Commerce/commits/7b8dcd69bb92db6f522ba4fa805fe6c101faaeb1" TargetMode="External"/><Relationship Id="rId12" Type="http://schemas.openxmlformats.org/officeDocument/2006/relationships/hyperlink" Target="https://api.github.com/repos/notanumber/xapian-haystack/commits/01805d08f8c3cdf048f65865ca95b2ddc7000ed8" TargetMode="External"/><Relationship Id="rId15" Type="http://schemas.openxmlformats.org/officeDocument/2006/relationships/hyperlink" Target="https://api.github.com/repos/OrchardCMS/OrchardCore.Commerce/commits/9ca51553e080230cbfbdc93592b161280beb453e" TargetMode="External"/><Relationship Id="rId14" Type="http://schemas.openxmlformats.org/officeDocument/2006/relationships/hyperlink" Target="https://api.github.com/repos/OrchardCMS/OrchardCore.Commerce/commits/d17d6e821763a60dc7791bfd6c1b5b11c4447abd" TargetMode="External"/><Relationship Id="rId17" Type="http://schemas.openxmlformats.org/officeDocument/2006/relationships/hyperlink" Target="https://api.github.com/repos/cmprescott/ansible-xml/commits/a48cdd16f4f3836aece04ff597faa4298abe482c" TargetMode="External"/><Relationship Id="rId16" Type="http://schemas.openxmlformats.org/officeDocument/2006/relationships/hyperlink" Target="https://api.github.com/repos/cmprescott/ansible-xml/commits/0e3a84dca6d4433491a6590f9e9752455e45c701" TargetMode="External"/><Relationship Id="rId19" Type="http://schemas.openxmlformats.org/officeDocument/2006/relationships/hyperlink" Target="https://api.github.com/repos/openfl/actuate/commits/660525b9c8793219c659ac85643189ae3ae9b300" TargetMode="External"/><Relationship Id="rId18" Type="http://schemas.openxmlformats.org/officeDocument/2006/relationships/hyperlink" Target="https://api.github.com/repos/openfl/actuate/commits/a860cedc85a12d47c15730258fa9a4e7dd061006" TargetMode="External"/><Relationship Id="rId84" Type="http://schemas.openxmlformats.org/officeDocument/2006/relationships/hyperlink" Target="https://api.github.com/repos/tullamods/Bagnon/commits/87baa670867466c0bd8e7802d2d437c364d9e4ed" TargetMode="External"/><Relationship Id="rId83" Type="http://schemas.openxmlformats.org/officeDocument/2006/relationships/hyperlink" Target="https://api.github.com/repos/tullamods/Bagnon/commits/ca01b0827d7f0e20044c55120b17eeb01b2f27df" TargetMode="External"/><Relationship Id="rId86" Type="http://schemas.openxmlformats.org/officeDocument/2006/relationships/hyperlink" Target="https://api.github.com/repos/tullamods/Bagnon/commits/b04ee48180a68acba6271520e9cfd9195bc89aeb" TargetMode="External"/><Relationship Id="rId85" Type="http://schemas.openxmlformats.org/officeDocument/2006/relationships/hyperlink" Target="https://api.github.com/repos/tullamods/Bagnon/commits/7d5a3f3381d2670c76994b2851cd1c648873ee9b" TargetMode="External"/><Relationship Id="rId88" Type="http://schemas.openxmlformats.org/officeDocument/2006/relationships/hyperlink" Target="https://api.github.com/repos/tullamods/Bagnon/commits/f17cb80081ab892ddd36d17c107bd814d7af6856" TargetMode="External"/><Relationship Id="rId87" Type="http://schemas.openxmlformats.org/officeDocument/2006/relationships/hyperlink" Target="https://api.github.com/repos/tullamods/Bagnon/commits/63fdcbe06d702d48c225d4906a6f883c3f3d1003" TargetMode="External"/><Relationship Id="rId89" Type="http://schemas.openxmlformats.org/officeDocument/2006/relationships/hyperlink" Target="https://api.github.com/repos/slyapustin/django-classified/commits/80df6017019bcc3c6d7abc7f9e07372dbc38e8a9" TargetMode="External"/><Relationship Id="rId80" Type="http://schemas.openxmlformats.org/officeDocument/2006/relationships/hyperlink" Target="https://api.github.com/repos/tullamods/Bagnon/commits/e00d6c8fee1ac2e683e8833c4046be562a9ebf61" TargetMode="External"/><Relationship Id="rId82" Type="http://schemas.openxmlformats.org/officeDocument/2006/relationships/hyperlink" Target="https://api.github.com/repos/tullamods/Bagnon/commits/8dc7960e0fa09e3e2ce7bca9f9736545b74540c6" TargetMode="External"/><Relationship Id="rId81" Type="http://schemas.openxmlformats.org/officeDocument/2006/relationships/hyperlink" Target="https://api.github.com/repos/tullamods/Bagnon/commits/3022dd04c08dcd119d17db9e4d033cdb47c56504" TargetMode="External"/><Relationship Id="rId73" Type="http://schemas.openxmlformats.org/officeDocument/2006/relationships/hyperlink" Target="https://api.github.com/repos/tullamods/Bagnon/commits/f3a0c2d324a2f7257d66e65390e2705336453aa4" TargetMode="External"/><Relationship Id="rId72" Type="http://schemas.openxmlformats.org/officeDocument/2006/relationships/hyperlink" Target="https://api.github.com/repos/tullamods/Bagnon/commits/93bf6ac12d0b9a741e0930750f6848818714caee" TargetMode="External"/><Relationship Id="rId75" Type="http://schemas.openxmlformats.org/officeDocument/2006/relationships/hyperlink" Target="https://api.github.com/repos/tullamods/Bagnon/commits/c117e90e7fd1cadd85cdee4cc297654439fd76e1" TargetMode="External"/><Relationship Id="rId74" Type="http://schemas.openxmlformats.org/officeDocument/2006/relationships/hyperlink" Target="https://api.github.com/repos/tullamods/Bagnon/commits/181000261f19c52d6774828fb926692be015e247" TargetMode="External"/><Relationship Id="rId77" Type="http://schemas.openxmlformats.org/officeDocument/2006/relationships/hyperlink" Target="https://api.github.com/repos/tullamods/Bagnon/commits/2ac87e197fee7b96a69b79a6249c8b7fe7787144" TargetMode="External"/><Relationship Id="rId76" Type="http://schemas.openxmlformats.org/officeDocument/2006/relationships/hyperlink" Target="https://api.github.com/repos/tullamods/Bagnon/commits/e80d9541aeaf860ec0f5024c7c98637239b82796" TargetMode="External"/><Relationship Id="rId79" Type="http://schemas.openxmlformats.org/officeDocument/2006/relationships/hyperlink" Target="https://api.github.com/repos/tullamods/Bagnon/commits/6c29ab54b9e06adbf08ad3e63af45da0c3af5c7b" TargetMode="External"/><Relationship Id="rId78" Type="http://schemas.openxmlformats.org/officeDocument/2006/relationships/hyperlink" Target="https://api.github.com/repos/tullamods/Bagnon/commits/6af7b2daee536e0714ea440af818513bf8a3d68b" TargetMode="External"/><Relationship Id="rId71" Type="http://schemas.openxmlformats.org/officeDocument/2006/relationships/hyperlink" Target="https://api.github.com/repos/tullamods/Bagnon/commits/6ed7b6a8b24005cb3783db1144a95c28506e8952" TargetMode="External"/><Relationship Id="rId70" Type="http://schemas.openxmlformats.org/officeDocument/2006/relationships/hyperlink" Target="https://api.github.com/repos/zohararad/sails-rest/commits/b3d457717a49f5bfe257a46cbf93519b21f80550" TargetMode="External"/><Relationship Id="rId62" Type="http://schemas.openxmlformats.org/officeDocument/2006/relationships/hyperlink" Target="https://api.github.com/repos/gonzalocasas/node-proxy-middleware/commits/b78badded996bd4a81375c815ea410a6cbc2b670" TargetMode="External"/><Relationship Id="rId61" Type="http://schemas.openxmlformats.org/officeDocument/2006/relationships/hyperlink" Target="https://api.github.com/repos/mafintosh/dns-packet/commits/eabaaa51567174d6d61504f96c2635aa2cf3c784" TargetMode="External"/><Relationship Id="rId64" Type="http://schemas.openxmlformats.org/officeDocument/2006/relationships/hyperlink" Target="https://api.github.com/repos/bsm/grape-kaminari/commits/869506cf0105d58ccc3e2f8e090daa04b949eaee" TargetMode="External"/><Relationship Id="rId63" Type="http://schemas.openxmlformats.org/officeDocument/2006/relationships/hyperlink" Target="https://api.github.com/repos/benbalter/gman/commits/02f4384e7d1c9bfb102648761542493137b8164e" TargetMode="External"/><Relationship Id="rId66" Type="http://schemas.openxmlformats.org/officeDocument/2006/relationships/hyperlink" Target="https://api.github.com/repos/evernote/evernote-cloud-sdk-php/commits/1371f6613f04ea2dde6c4129083c8bd081e59f27" TargetMode="External"/><Relationship Id="rId65" Type="http://schemas.openxmlformats.org/officeDocument/2006/relationships/hyperlink" Target="https://api.github.com/repos/evernote/evernote-cloud-sdk-php/commits/bf0aa32c05b5befb6aad2b4f6075b93331e71fd8" TargetMode="External"/><Relationship Id="rId68" Type="http://schemas.openxmlformats.org/officeDocument/2006/relationships/hyperlink" Target="https://api.github.com/repos/zohararad/sails-rest/commits/52c89e7e15474f9a77d1481ecce77d6f8a413ad6" TargetMode="External"/><Relationship Id="rId67" Type="http://schemas.openxmlformats.org/officeDocument/2006/relationships/hyperlink" Target="https://api.github.com/repos/zohararad/sails-rest/commits/3a4f393929a7d2d72ea0fc62fa9d78739e065162" TargetMode="External"/><Relationship Id="rId60" Type="http://schemas.openxmlformats.org/officeDocument/2006/relationships/hyperlink" Target="https://api.github.com/repos/mafintosh/dns-packet/commits/84589e7026f98bf8e010e121761ad19eb307b1ae" TargetMode="External"/><Relationship Id="rId69" Type="http://schemas.openxmlformats.org/officeDocument/2006/relationships/hyperlink" Target="https://api.github.com/repos/zohararad/sails-rest/commits/b9befeda3c92932d28c71e5da42eac40e91367d4" TargetMode="External"/><Relationship Id="rId51" Type="http://schemas.openxmlformats.org/officeDocument/2006/relationships/hyperlink" Target="https://api.github.com/repos/pipermerriam/flex/commits/16fb665e5ea96d90cf940fd457ef61f3c7064b1b" TargetMode="External"/><Relationship Id="rId50" Type="http://schemas.openxmlformats.org/officeDocument/2006/relationships/hyperlink" Target="https://api.github.com/repos/pipermerriam/flex/commits/9c13c74d577b7d6e161e441109dd13254ebbb0f5" TargetMode="External"/><Relationship Id="rId53" Type="http://schemas.openxmlformats.org/officeDocument/2006/relationships/hyperlink" Target="https://api.github.com/repos/pipermerriam/flex/commits/64b13505ca16be1209d6086d81067766d2ebcefe" TargetMode="External"/><Relationship Id="rId52" Type="http://schemas.openxmlformats.org/officeDocument/2006/relationships/hyperlink" Target="https://api.github.com/repos/pipermerriam/flex/commits/6f07e64c987437ec4dce008d295e6b1d030ba321" TargetMode="External"/><Relationship Id="rId55" Type="http://schemas.openxmlformats.org/officeDocument/2006/relationships/hyperlink" Target="https://api.github.com/repos/jruby/joni/commits/70de47c4f23fd869335de694f0c29badfa3d0f9f" TargetMode="External"/><Relationship Id="rId54" Type="http://schemas.openxmlformats.org/officeDocument/2006/relationships/hyperlink" Target="https://api.github.com/repos/pipermerriam/flex/commits/43408df1fb313b851329c244b48a60c7b4c1884e" TargetMode="External"/><Relationship Id="rId57" Type="http://schemas.openxmlformats.org/officeDocument/2006/relationships/hyperlink" Target="https://api.github.com/repos/IsraelOrtuno/pipedrive/commits/f050101f08f95f4c6c8a768565363fd8762eb2a2" TargetMode="External"/><Relationship Id="rId56" Type="http://schemas.openxmlformats.org/officeDocument/2006/relationships/hyperlink" Target="https://api.github.com/repos/jruby/joni/commits/fec066a3e36a42ac2b782f73479632dbb88d2f0a" TargetMode="External"/><Relationship Id="rId59" Type="http://schemas.openxmlformats.org/officeDocument/2006/relationships/hyperlink" Target="https://api.github.com/repos/mafintosh/dns-packet/commits/db4e271a59e5038b7c091efbccf4753378682877" TargetMode="External"/><Relationship Id="rId58" Type="http://schemas.openxmlformats.org/officeDocument/2006/relationships/hyperlink" Target="https://api.github.com/repos/IsraelOrtuno/pipedrive/commits/d3a76e4792400c9dabeb371d26b33e123da8ef03" TargetMode="External"/><Relationship Id="rId107" Type="http://schemas.openxmlformats.org/officeDocument/2006/relationships/hyperlink" Target="https://api.github.com/repos/boto/s3transfer/commits/4c0d6ff40833030a3f2004b11fa53be90c6c5728" TargetMode="External"/><Relationship Id="rId228" Type="http://schemas.openxmlformats.org/officeDocument/2006/relationships/hyperlink" Target="https://api.github.com/repos/ViaVersion/ViaRewind/commits/e4219f5b9b8c8942dabf94f3d8ec8230b1f3d84b" TargetMode="External"/><Relationship Id="rId349" Type="http://schemas.openxmlformats.org/officeDocument/2006/relationships/hyperlink" Target="https://api.github.com/repos/ClickHouse/clickhouse-cpp/commits/715306a32ae5b86884009765eb2ec420b3224c67" TargetMode="External"/><Relationship Id="rId106" Type="http://schemas.openxmlformats.org/officeDocument/2006/relationships/hyperlink" Target="https://api.github.com/repos/Automattic/vip-scanner/commits/dc7e76b6be583dc4fd908def2c80630ebd832a09" TargetMode="External"/><Relationship Id="rId227" Type="http://schemas.openxmlformats.org/officeDocument/2006/relationships/hyperlink" Target="https://api.github.com/repos/ViaVersion/ViaRewind/commits/db0026c4d5f653b99889f6386023e85f4806fb32" TargetMode="External"/><Relationship Id="rId348" Type="http://schemas.openxmlformats.org/officeDocument/2006/relationships/hyperlink" Target="https://api.github.com/repos/ClickHouse/clickhouse-cpp/commits/5c1f319e6cdb4acb3d2b4d5b5f5b40fb9a0b508b" TargetMode="External"/><Relationship Id="rId469" Type="http://schemas.openxmlformats.org/officeDocument/2006/relationships/hyperlink" Target="https://api.github.com/repos/snoyberg/yaml/commits/610a817c3a156b6d0244f588de7e57e2bd5f0db6" TargetMode="External"/><Relationship Id="rId105" Type="http://schemas.openxmlformats.org/officeDocument/2006/relationships/hyperlink" Target="https://api.github.com/repos/Automattic/vip-scanner/commits/c10a8df45e894ecd8da5bf96bb19cfdd20406946" TargetMode="External"/><Relationship Id="rId226" Type="http://schemas.openxmlformats.org/officeDocument/2006/relationships/hyperlink" Target="https://api.github.com/repos/ViaVersion/ViaRewind/commits/cec88c2f602fc1fccb2212ed114bac505dc3e769" TargetMode="External"/><Relationship Id="rId347" Type="http://schemas.openxmlformats.org/officeDocument/2006/relationships/hyperlink" Target="https://api.github.com/repos/omaralvarez/deluge-autoremoveplus/commits/d3270d8d2b3757b871bfc9af47604dfe1939b0a7" TargetMode="External"/><Relationship Id="rId468" Type="http://schemas.openxmlformats.org/officeDocument/2006/relationships/hyperlink" Target="https://api.github.com/repos/snoyberg/yaml/commits/4fac88c952fb4d3195535c310dea039cfa7f2564" TargetMode="External"/><Relationship Id="rId104" Type="http://schemas.openxmlformats.org/officeDocument/2006/relationships/hyperlink" Target="https://api.github.com/repos/Automattic/vip-scanner/commits/bddf3accc37d340f7a1ee17ea35b0a4efa5ebd45" TargetMode="External"/><Relationship Id="rId225" Type="http://schemas.openxmlformats.org/officeDocument/2006/relationships/hyperlink" Target="https://api.github.com/repos/ViaVersion/ViaRewind/commits/b88a46909d2f95ce0ca294f44f81b00cb0d1e0b6" TargetMode="External"/><Relationship Id="rId346" Type="http://schemas.openxmlformats.org/officeDocument/2006/relationships/hyperlink" Target="https://api.github.com/repos/omaralvarez/deluge-autoremoveplus/commits/91cdc0248bc8d149aab46e489532c4be13f77113" TargetMode="External"/><Relationship Id="rId467" Type="http://schemas.openxmlformats.org/officeDocument/2006/relationships/hyperlink" Target="https://api.github.com/repos/hpgrahsl/kafka-connect-mongodb/commits/aea167d46c420a3b6d80cf69989c36f1df2b5501" TargetMode="External"/><Relationship Id="rId109" Type="http://schemas.openxmlformats.org/officeDocument/2006/relationships/hyperlink" Target="https://api.github.com/repos/openwisp/openwisp-users/commits/fb1464d12458d924e9676db3896d8deae15b8350" TargetMode="External"/><Relationship Id="rId108" Type="http://schemas.openxmlformats.org/officeDocument/2006/relationships/hyperlink" Target="https://api.github.com/repos/webbushka/atom-react-snippets/commits/58a2cf0a6b7d3e61681d1d40d4168066670ad6a3" TargetMode="External"/><Relationship Id="rId229" Type="http://schemas.openxmlformats.org/officeDocument/2006/relationships/hyperlink" Target="https://api.github.com/repos/ViaVersion/ViaRewind/commits/3419ea448a568d000a2be0ab477b4d97c80590a3" TargetMode="External"/><Relationship Id="rId220" Type="http://schemas.openxmlformats.org/officeDocument/2006/relationships/hyperlink" Target="https://api.github.com/repos/ViaVersion/ViaRewind/commits/0347aaeaecef723b763f1a6937a0ecbf94217510" TargetMode="External"/><Relationship Id="rId341" Type="http://schemas.openxmlformats.org/officeDocument/2006/relationships/hyperlink" Target="https://api.github.com/repos/cypress-io/circleci-orb/commits/7091269bef84ef1510e8d646d5d1a563841314fd" TargetMode="External"/><Relationship Id="rId462" Type="http://schemas.openxmlformats.org/officeDocument/2006/relationships/hyperlink" Target="https://api.github.com/repos/healthonnet/hon-lucene-synonyms/commits/4913b62365f57abf14450c9c4f08ea098f20e75f" TargetMode="External"/><Relationship Id="rId340" Type="http://schemas.openxmlformats.org/officeDocument/2006/relationships/hyperlink" Target="https://api.github.com/repos/ember-cli/ember-cli-mocha/commits/a2c3f1a6c4be4e447846a044ec2f6e2fe948b9fd" TargetMode="External"/><Relationship Id="rId461" Type="http://schemas.openxmlformats.org/officeDocument/2006/relationships/hyperlink" Target="https://api.github.com/repos/healthonnet/hon-lucene-synonyms/commits/2728e8740cffce771da6c705d00d8f995ba0c22e" TargetMode="External"/><Relationship Id="rId460" Type="http://schemas.openxmlformats.org/officeDocument/2006/relationships/hyperlink" Target="https://api.github.com/repos/healthonnet/hon-lucene-synonyms/commits/e853eddfe6d25dd2f40bf20c91c5bfe2a607c31c" TargetMode="External"/><Relationship Id="rId103" Type="http://schemas.openxmlformats.org/officeDocument/2006/relationships/hyperlink" Target="https://api.github.com/repos/Automattic/vip-scanner/commits/c127cb46cc7da4bd390bd4f2ad1d33c66560a07e" TargetMode="External"/><Relationship Id="rId224" Type="http://schemas.openxmlformats.org/officeDocument/2006/relationships/hyperlink" Target="https://api.github.com/repos/ViaVersion/ViaRewind/commits/2ff43d95be85e7f4985339173da271fe7dc39950" TargetMode="External"/><Relationship Id="rId345" Type="http://schemas.openxmlformats.org/officeDocument/2006/relationships/hyperlink" Target="https://api.github.com/repos/omaralvarez/deluge-autoremoveplus/commits/492cc61fc3374e815ed58fc767dc186e092fede8" TargetMode="External"/><Relationship Id="rId466" Type="http://schemas.openxmlformats.org/officeDocument/2006/relationships/hyperlink" Target="https://api.github.com/repos/healthonnet/hon-lucene-synonyms/commits/42a5f1bc81fa6e052c25ded79b0ab79ab7844bf8" TargetMode="External"/><Relationship Id="rId102" Type="http://schemas.openxmlformats.org/officeDocument/2006/relationships/hyperlink" Target="https://api.github.com/repos/Automattic/vip-scanner/commits/65d59be189f396450bbb1e453532c213729fd5d2" TargetMode="External"/><Relationship Id="rId223" Type="http://schemas.openxmlformats.org/officeDocument/2006/relationships/hyperlink" Target="https://api.github.com/repos/ViaVersion/ViaRewind/commits/ce2fa5c08cf278b22de462151812c2becf9476a1" TargetMode="External"/><Relationship Id="rId344" Type="http://schemas.openxmlformats.org/officeDocument/2006/relationships/hyperlink" Target="https://api.github.com/repos/cypress-io/circleci-orb/commits/8b8fa0c9f2b5b745b4608ac81bf8118d6b267a86" TargetMode="External"/><Relationship Id="rId465" Type="http://schemas.openxmlformats.org/officeDocument/2006/relationships/hyperlink" Target="https://api.github.com/repos/healthonnet/hon-lucene-synonyms/commits/2db335e468ced734c1661ead98337bcb27ae06d6" TargetMode="External"/><Relationship Id="rId101" Type="http://schemas.openxmlformats.org/officeDocument/2006/relationships/hyperlink" Target="https://api.github.com/repos/Automattic/vip-scanner/commits/581c15048eb5104fe41db20dac1c9ccbeb992135" TargetMode="External"/><Relationship Id="rId222" Type="http://schemas.openxmlformats.org/officeDocument/2006/relationships/hyperlink" Target="https://api.github.com/repos/ViaVersion/ViaRewind/commits/02c28bcfe85e806a128dfc7ba356760a236867ff" TargetMode="External"/><Relationship Id="rId343" Type="http://schemas.openxmlformats.org/officeDocument/2006/relationships/hyperlink" Target="https://api.github.com/repos/cypress-io/circleci-orb/commits/f4f509cfe0e52416f470f4d7e440b016b2140d6c" TargetMode="External"/><Relationship Id="rId464" Type="http://schemas.openxmlformats.org/officeDocument/2006/relationships/hyperlink" Target="https://api.github.com/repos/healthonnet/hon-lucene-synonyms/commits/eab8099c01e323d1ec7d0159e404dbe0ca4c634e" TargetMode="External"/><Relationship Id="rId100" Type="http://schemas.openxmlformats.org/officeDocument/2006/relationships/hyperlink" Target="https://api.github.com/repos/Automattic/vip-scanner/commits/9fb1aebd946069984d0d627594b350422df4c474" TargetMode="External"/><Relationship Id="rId221" Type="http://schemas.openxmlformats.org/officeDocument/2006/relationships/hyperlink" Target="https://api.github.com/repos/ViaVersion/ViaRewind/commits/226766f3ac724f40d0a752fd6c6149caa96753aa" TargetMode="External"/><Relationship Id="rId342" Type="http://schemas.openxmlformats.org/officeDocument/2006/relationships/hyperlink" Target="https://api.github.com/repos/cypress-io/circleci-orb/commits/732fc804ea6ae380bd2d9c506765d16c29a52517" TargetMode="External"/><Relationship Id="rId463" Type="http://schemas.openxmlformats.org/officeDocument/2006/relationships/hyperlink" Target="https://api.github.com/repos/healthonnet/hon-lucene-synonyms/commits/24a0b9f1f1d480aeaa2a903f35eb13a333e558d1" TargetMode="External"/><Relationship Id="rId217" Type="http://schemas.openxmlformats.org/officeDocument/2006/relationships/hyperlink" Target="https://api.github.com/repos/ViaVersion/ViaRewind/commits/109fd35b5dfbe90583766a7f7ea1c1c2b9fe0e0f" TargetMode="External"/><Relationship Id="rId338" Type="http://schemas.openxmlformats.org/officeDocument/2006/relationships/hyperlink" Target="https://api.github.com/repos/SpectoLabs/hoverfly-java/commits/ab38d53101b8a886b777d84706de912bf9b1174a" TargetMode="External"/><Relationship Id="rId459" Type="http://schemas.openxmlformats.org/officeDocument/2006/relationships/hyperlink" Target="https://api.github.com/repos/healthonnet/hon-lucene-synonyms/commits/22dfcbbb64833ac19251b1d49c6f8cf5498d6755" TargetMode="External"/><Relationship Id="rId216" Type="http://schemas.openxmlformats.org/officeDocument/2006/relationships/hyperlink" Target="https://api.github.com/repos/ViaVersion/ViaRewind/commits/baea8cab1dc2b8a87a9d973512f3707a6bba3583" TargetMode="External"/><Relationship Id="rId337" Type="http://schemas.openxmlformats.org/officeDocument/2006/relationships/hyperlink" Target="https://api.github.com/repos/SpectoLabs/hoverfly-java/commits/bbfefb9b51fb04af968d429dc048473a56106d16" TargetMode="External"/><Relationship Id="rId458" Type="http://schemas.openxmlformats.org/officeDocument/2006/relationships/hyperlink" Target="https://api.github.com/repos/nricciar/wikicloth/commits/36b0bd9b0df67e838d6f4cb97140790f71aed7bd" TargetMode="External"/><Relationship Id="rId215" Type="http://schemas.openxmlformats.org/officeDocument/2006/relationships/hyperlink" Target="https://api.github.com/repos/ViaVersion/ViaRewind/commits/f2fbfe8ca55579296a87e6e664f17f7499c7221e" TargetMode="External"/><Relationship Id="rId336" Type="http://schemas.openxmlformats.org/officeDocument/2006/relationships/hyperlink" Target="https://api.github.com/repos/SpectoLabs/hoverfly-java/commits/fa11fe3b2e0cea64d548ec0ed571b3df1749b41a" TargetMode="External"/><Relationship Id="rId457" Type="http://schemas.openxmlformats.org/officeDocument/2006/relationships/hyperlink" Target="https://api.github.com/repos/nricciar/wikicloth/commits/fc70082ac6cbce6f0bc982b9f6c4909038929666" TargetMode="External"/><Relationship Id="rId214" Type="http://schemas.openxmlformats.org/officeDocument/2006/relationships/hyperlink" Target="https://api.github.com/repos/ViaVersion/ViaRewind/commits/b94ceb956c66dcd08b513978278af745f0cc7e9e" TargetMode="External"/><Relationship Id="rId335" Type="http://schemas.openxmlformats.org/officeDocument/2006/relationships/hyperlink" Target="https://api.github.com/repos/streamroot/videojs-hlsjs-plugin/commits/1b684e7b41dc8f7e8af497fc68c32cf0fa46343a" TargetMode="External"/><Relationship Id="rId456" Type="http://schemas.openxmlformats.org/officeDocument/2006/relationships/hyperlink" Target="https://api.github.com/repos/nricciar/wikicloth/commits/34b370b20f05a7f9c43b3a69fc74688b46105687" TargetMode="External"/><Relationship Id="rId219" Type="http://schemas.openxmlformats.org/officeDocument/2006/relationships/hyperlink" Target="https://api.github.com/repos/ViaVersion/ViaRewind/commits/0347aaeaecef723b763f1a6937a0ecbf94217510" TargetMode="External"/><Relationship Id="rId218" Type="http://schemas.openxmlformats.org/officeDocument/2006/relationships/hyperlink" Target="https://api.github.com/repos/ViaVersion/ViaRewind/commits/8998b1453465344cbc632b19b0b0d4e616c94a25" TargetMode="External"/><Relationship Id="rId339" Type="http://schemas.openxmlformats.org/officeDocument/2006/relationships/hyperlink" Target="https://api.github.com/repos/soldierq/QLicense/commits/5f980d3ee053229abb849eb4f40196feb4b99bd4" TargetMode="External"/><Relationship Id="rId330" Type="http://schemas.openxmlformats.org/officeDocument/2006/relationships/hyperlink" Target="https://api.github.com/repos/eirikb/gifie/commits/5db982e4d72c33b89e9f31758808177ddf511b96" TargetMode="External"/><Relationship Id="rId451" Type="http://schemas.openxmlformats.org/officeDocument/2006/relationships/hyperlink" Target="https://api.github.com/repos/fmtn/a/commits/2ca65f0087b6c3682b489725d76994a25922c7c5" TargetMode="External"/><Relationship Id="rId450" Type="http://schemas.openxmlformats.org/officeDocument/2006/relationships/hyperlink" Target="https://api.github.com/repos/fmtn/a/commits/21350b1f94f5b6f8593245893b34b6033eca012c" TargetMode="External"/><Relationship Id="rId213" Type="http://schemas.openxmlformats.org/officeDocument/2006/relationships/hyperlink" Target="https://api.github.com/repos/ViaVersion/ViaRewind/commits/6b438ee85662cdd205dd152ab84a67f8fc811034" TargetMode="External"/><Relationship Id="rId334" Type="http://schemas.openxmlformats.org/officeDocument/2006/relationships/hyperlink" Target="https://api.github.com/repos/nelmio/NelmioSolariumBundle/commits/81aedef6c32e8a9eab14d09297cf5c36863df917" TargetMode="External"/><Relationship Id="rId455" Type="http://schemas.openxmlformats.org/officeDocument/2006/relationships/hyperlink" Target="https://api.github.com/repos/nricciar/wikicloth/commits/ff91de378beabe323452af37a2c7668714425718" TargetMode="External"/><Relationship Id="rId212" Type="http://schemas.openxmlformats.org/officeDocument/2006/relationships/hyperlink" Target="https://api.github.com/repos/ViaVersion/ViaRewind/commits/3a15e1c979daa2c8b44b1968ef11b958c99a09e8" TargetMode="External"/><Relationship Id="rId333" Type="http://schemas.openxmlformats.org/officeDocument/2006/relationships/hyperlink" Target="https://api.github.com/repos/nelmio/NelmioSolariumBundle/commits/44f9a1f1cad564e3af463902918775af52c51384" TargetMode="External"/><Relationship Id="rId454" Type="http://schemas.openxmlformats.org/officeDocument/2006/relationships/hyperlink" Target="https://api.github.com/repos/citruz/beacontools/commits/ebc8abdd6729ba96f2354b163752431a67c354f0" TargetMode="External"/><Relationship Id="rId211" Type="http://schemas.openxmlformats.org/officeDocument/2006/relationships/hyperlink" Target="https://api.github.com/repos/ViaVersion/ViaRewind/commits/4eaec92ff88ac705b360649b2252b4f9242b2680" TargetMode="External"/><Relationship Id="rId332" Type="http://schemas.openxmlformats.org/officeDocument/2006/relationships/hyperlink" Target="https://api.github.com/repos/arnoldasgudas/Hangfire.MySqlStorage/commits/7031c0524d019428066b83262d32cb666f8a1f4e" TargetMode="External"/><Relationship Id="rId453" Type="http://schemas.openxmlformats.org/officeDocument/2006/relationships/hyperlink" Target="https://api.github.com/repos/citruz/beacontools/commits/9d21288fd7476de9b7bee693197588b45b100df2" TargetMode="External"/><Relationship Id="rId210" Type="http://schemas.openxmlformats.org/officeDocument/2006/relationships/hyperlink" Target="https://api.github.com/repos/ViaVersion/ViaRewind/commits/103871cb5593bfd61ed39cfe8ce56f34cd640383" TargetMode="External"/><Relationship Id="rId331" Type="http://schemas.openxmlformats.org/officeDocument/2006/relationships/hyperlink" Target="https://api.github.com/repos/hallidave/ruby-snmp/commits/a3d076851f30f41143a1ffd748bc1eb4b7c4ac38" TargetMode="External"/><Relationship Id="rId452" Type="http://schemas.openxmlformats.org/officeDocument/2006/relationships/hyperlink" Target="https://api.github.com/repos/spring-projects/spring-guice/commits/8e26ec0f3c7d33e929705b9944f24cd46ba8662f" TargetMode="External"/><Relationship Id="rId370" Type="http://schemas.openxmlformats.org/officeDocument/2006/relationships/hyperlink" Target="https://api.github.com/repos/jaspervdj/digestive-functors/commits/24fab41d91c6eb430b36bff845aae318c4f64f80" TargetMode="External"/><Relationship Id="rId491" Type="http://schemas.openxmlformats.org/officeDocument/2006/relationships/hyperlink" Target="https://api.github.com/repos/meshtastic/Meshtastic-python/commits/e55db166cb888f809326bc2b3f7a5822b86b1c70" TargetMode="External"/><Relationship Id="rId490" Type="http://schemas.openxmlformats.org/officeDocument/2006/relationships/hyperlink" Target="https://api.github.com/repos/meshtastic/Meshtastic-python/commits/76f475d800d34787d1ed95de4e692c0a450c8b44" TargetMode="External"/><Relationship Id="rId129" Type="http://schemas.openxmlformats.org/officeDocument/2006/relationships/hyperlink" Target="https://api.github.com/repos/viritin/viritin/commits/9da4a9c31aabb8ea74e3739bff5c3a22930ae9f8" TargetMode="External"/><Relationship Id="rId128" Type="http://schemas.openxmlformats.org/officeDocument/2006/relationships/hyperlink" Target="https://api.github.com/repos/viritin/viritin/commits/239c6103549d4d511c9766d5b6cf1518ae5a5bb3" TargetMode="External"/><Relationship Id="rId249" Type="http://schemas.openxmlformats.org/officeDocument/2006/relationships/hyperlink" Target="https://api.github.com/repos/coreGreenberet/homematicip-rest-api/commits/e632f22c8172d480da7107ac01c10d2ec345a22c" TargetMode="External"/><Relationship Id="rId127" Type="http://schemas.openxmlformats.org/officeDocument/2006/relationships/hyperlink" Target="https://api.github.com/repos/viritin/viritin/commits/07632f5e9d1b16e03999ce71e3743eefe7d3ec0e" TargetMode="External"/><Relationship Id="rId248" Type="http://schemas.openxmlformats.org/officeDocument/2006/relationships/hyperlink" Target="https://api.github.com/repos/coreGreenberet/homematicip-rest-api/commits/b771852fac99d12712e9731d914cb5e1add1d46f" TargetMode="External"/><Relationship Id="rId369" Type="http://schemas.openxmlformats.org/officeDocument/2006/relationships/hyperlink" Target="https://api.github.com/repos/jaspervdj/digestive-functors/commits/3232992c1dd3dc8bdebad2172c70f2d8a689a38c" TargetMode="External"/><Relationship Id="rId126" Type="http://schemas.openxmlformats.org/officeDocument/2006/relationships/hyperlink" Target="https://api.github.com/repos/viritin/viritin/commits/81f4711db510f3476ef446b044a489dffa636496" TargetMode="External"/><Relationship Id="rId247" Type="http://schemas.openxmlformats.org/officeDocument/2006/relationships/hyperlink" Target="https://api.github.com/repos/coreGreenberet/homematicip-rest-api/commits/80553237aa304182b98c95f379db763ddb632440" TargetMode="External"/><Relationship Id="rId368" Type="http://schemas.openxmlformats.org/officeDocument/2006/relationships/hyperlink" Target="https://api.github.com/repos/jaspervdj/digestive-functors/commits/eae0f9c9251668865f6120da963d6ad554c0dbf4" TargetMode="External"/><Relationship Id="rId489" Type="http://schemas.openxmlformats.org/officeDocument/2006/relationships/hyperlink" Target="https://api.github.com/repos/meshtastic/Meshtastic-python/commits/61621702cf155392db539aa2b772a87d56d80c28" TargetMode="External"/><Relationship Id="rId121" Type="http://schemas.openxmlformats.org/officeDocument/2006/relationships/hyperlink" Target="https://api.github.com/repos/clearpathrobotics/robot_upstart/commits/6f357aeabc0ad5c75662dad1e16650ce8cb41448" TargetMode="External"/><Relationship Id="rId242" Type="http://schemas.openxmlformats.org/officeDocument/2006/relationships/hyperlink" Target="https://api.github.com/repos/coreGreenberet/homematicip-rest-api/commits/e1a0471fa5760048103bcd3830a372a699296aa0" TargetMode="External"/><Relationship Id="rId363" Type="http://schemas.openxmlformats.org/officeDocument/2006/relationships/hyperlink" Target="https://api.github.com/repos/xz64/license-webpack-plugin/commits/552582d77224ab008fe0c725e77f8b01c401f04b" TargetMode="External"/><Relationship Id="rId484" Type="http://schemas.openxmlformats.org/officeDocument/2006/relationships/hyperlink" Target="https://api.github.com/repos/irontec/angular-bootstrap-simple-chat/commits/47274d196cdb638bec0eb5ccac33596e8e283be1" TargetMode="External"/><Relationship Id="rId120" Type="http://schemas.openxmlformats.org/officeDocument/2006/relationships/hyperlink" Target="https://api.github.com/repos/wearerequired/required-foundation/commits/8e679246beb274ca290ffd0743c0416b64653cc4" TargetMode="External"/><Relationship Id="rId241" Type="http://schemas.openxmlformats.org/officeDocument/2006/relationships/hyperlink" Target="https://api.github.com/repos/coreGreenberet/homematicip-rest-api/commits/a45f5244944adbafc0d9453fa7f1887e48c3d017" TargetMode="External"/><Relationship Id="rId362" Type="http://schemas.openxmlformats.org/officeDocument/2006/relationships/hyperlink" Target="https://api.github.com/repos/xz64/license-webpack-plugin/commits/2747cfcf1bcdf611b5250e8fe1da3e910c858c4d" TargetMode="External"/><Relationship Id="rId483" Type="http://schemas.openxmlformats.org/officeDocument/2006/relationships/hyperlink" Target="https://api.github.com/repos/Pegase745/sqlalchemy-datatables/commits/75cd430a9683f2dcb72e098f7b7b7867a27cdd1b" TargetMode="External"/><Relationship Id="rId240" Type="http://schemas.openxmlformats.org/officeDocument/2006/relationships/hyperlink" Target="https://api.github.com/repos/coreGreenberet/homematicip-rest-api/commits/dbc84a521776fe9b689b17ce9824dc7bd52e4115" TargetMode="External"/><Relationship Id="rId361" Type="http://schemas.openxmlformats.org/officeDocument/2006/relationships/hyperlink" Target="https://api.github.com/repos/xz64/license-webpack-plugin/commits/733ba0d1500e08c7d64adc4811836beda520d73f" TargetMode="External"/><Relationship Id="rId482" Type="http://schemas.openxmlformats.org/officeDocument/2006/relationships/hyperlink" Target="https://api.github.com/repos/randomdrake/nasa-apod-desktop/commits/3e8ef5033893f6f25bf60c5172389c5a5dc1aed9" TargetMode="External"/><Relationship Id="rId360" Type="http://schemas.openxmlformats.org/officeDocument/2006/relationships/hyperlink" Target="https://api.github.com/repos/openshift-evangelists/oc-cluster-wrapper/commits/a4d9628a785994acac8a17e884ad2c77e31a029d" TargetMode="External"/><Relationship Id="rId481" Type="http://schemas.openxmlformats.org/officeDocument/2006/relationships/hyperlink" Target="https://api.github.com/repos/ChrisMuir/Zillow/commits/8f804cd617380e4e964dcf91235b0bd451c9f321" TargetMode="External"/><Relationship Id="rId125" Type="http://schemas.openxmlformats.org/officeDocument/2006/relationships/hyperlink" Target="https://api.github.com/repos/viritin/viritin/commits/2b6b0e408d04fcf68c0b53a83fcdb52f8d3b7822" TargetMode="External"/><Relationship Id="rId246" Type="http://schemas.openxmlformats.org/officeDocument/2006/relationships/hyperlink" Target="https://api.github.com/repos/coreGreenberet/homematicip-rest-api/commits/788f4d493542f7e1dfb2642f391d7da33edb50d4" TargetMode="External"/><Relationship Id="rId367" Type="http://schemas.openxmlformats.org/officeDocument/2006/relationships/hyperlink" Target="https://api.github.com/repos/jaspervdj/digestive-functors/commits/625241e44f0b8add0c93b30a2cab38b2f76ff2b4" TargetMode="External"/><Relationship Id="rId488" Type="http://schemas.openxmlformats.org/officeDocument/2006/relationships/hyperlink" Target="https://api.github.com/repos/meshtastic/Meshtastic-python/commits/7c6744704dab498a862817d9832b4fc0a2c8c4b4" TargetMode="External"/><Relationship Id="rId124" Type="http://schemas.openxmlformats.org/officeDocument/2006/relationships/hyperlink" Target="https://api.github.com/repos/viritin/viritin/commits/5cf7a5279cd5f39ab0438bfb6df86d12da72d70b" TargetMode="External"/><Relationship Id="rId245" Type="http://schemas.openxmlformats.org/officeDocument/2006/relationships/hyperlink" Target="https://api.github.com/repos/coreGreenberet/homematicip-rest-api/commits/5f9b37097911f44d9b0f37e3d9cfb2a063f7be0e" TargetMode="External"/><Relationship Id="rId366" Type="http://schemas.openxmlformats.org/officeDocument/2006/relationships/hyperlink" Target="https://api.github.com/repos/xz64/license-webpack-plugin/commits/28f1e1d526cae29994c2fad2828f31004d3ed660" TargetMode="External"/><Relationship Id="rId487" Type="http://schemas.openxmlformats.org/officeDocument/2006/relationships/hyperlink" Target="https://api.github.com/repos/meshtastic/Meshtastic-python/commits/af94824bcad5bc242957f933b5aa6f410d8d3005" TargetMode="External"/><Relationship Id="rId123" Type="http://schemas.openxmlformats.org/officeDocument/2006/relationships/hyperlink" Target="https://api.github.com/repos/viritin/viritin/commits/85e3444a32c3420cace53ba21f75b6962212e057" TargetMode="External"/><Relationship Id="rId244" Type="http://schemas.openxmlformats.org/officeDocument/2006/relationships/hyperlink" Target="https://api.github.com/repos/coreGreenberet/homematicip-rest-api/commits/071bebe5bf1ef3e361bfca78aadb8ae63a7fc1d9" TargetMode="External"/><Relationship Id="rId365" Type="http://schemas.openxmlformats.org/officeDocument/2006/relationships/hyperlink" Target="https://api.github.com/repos/xz64/license-webpack-plugin/commits/64fd832dcd0848e1a8bae31f1cbe80462d6b1fd5" TargetMode="External"/><Relationship Id="rId486" Type="http://schemas.openxmlformats.org/officeDocument/2006/relationships/hyperlink" Target="https://api.github.com/repos/meshtastic/Meshtastic-python/commits/77c8d97cb0fe4607f68feb9f186219255bec7d90" TargetMode="External"/><Relationship Id="rId122" Type="http://schemas.openxmlformats.org/officeDocument/2006/relationships/hyperlink" Target="https://api.github.com/repos/viritin/viritin/commits/6abe0e75c3833ecb6320dd5d8f7301062da0385d" TargetMode="External"/><Relationship Id="rId243" Type="http://schemas.openxmlformats.org/officeDocument/2006/relationships/hyperlink" Target="https://api.github.com/repos/coreGreenberet/homematicip-rest-api/commits/a3bdd5cc2cd25606dbc158fd1e6eb7ee42e1bde4" TargetMode="External"/><Relationship Id="rId364" Type="http://schemas.openxmlformats.org/officeDocument/2006/relationships/hyperlink" Target="https://api.github.com/repos/xz64/license-webpack-plugin/commits/7ab7899679d1d7f8d728e330e7133db7791566df" TargetMode="External"/><Relationship Id="rId485" Type="http://schemas.openxmlformats.org/officeDocument/2006/relationships/hyperlink" Target="https://api.github.com/repos/meshtastic/Meshtastic-python/commits/b734b9f00956ac97ed93fa5ac83d6a5032602efc" TargetMode="External"/><Relationship Id="rId95" Type="http://schemas.openxmlformats.org/officeDocument/2006/relationships/hyperlink" Target="https://api.github.com/repos/Automattic/vip-scanner/commits/4fb1278f469e3f57431bfd9815dfc78342ad2e84" TargetMode="External"/><Relationship Id="rId94" Type="http://schemas.openxmlformats.org/officeDocument/2006/relationships/hyperlink" Target="https://api.github.com/repos/scottlaurent/accounting/commits/94306a46273a59dca626fec93050f196d61c7146" TargetMode="External"/><Relationship Id="rId97" Type="http://schemas.openxmlformats.org/officeDocument/2006/relationships/hyperlink" Target="https://api.github.com/repos/Automattic/vip-scanner/commits/ec2fdd6bcb57790c2418c51a2447d0a3df4f593d" TargetMode="External"/><Relationship Id="rId96" Type="http://schemas.openxmlformats.org/officeDocument/2006/relationships/hyperlink" Target="https://api.github.com/repos/Automattic/vip-scanner/commits/1b3053acf1722899b29c1eb964f6a421f232f225" TargetMode="External"/><Relationship Id="rId99" Type="http://schemas.openxmlformats.org/officeDocument/2006/relationships/hyperlink" Target="https://api.github.com/repos/Automattic/vip-scanner/commits/219a23ff197d5772b4b24560a8830b519daaaf89" TargetMode="External"/><Relationship Id="rId480" Type="http://schemas.openxmlformats.org/officeDocument/2006/relationships/hyperlink" Target="https://api.github.com/repos/snoyberg/yaml/commits/d9505fe1f14991326048844d9ac203a2c9a4e847" TargetMode="External"/><Relationship Id="rId98" Type="http://schemas.openxmlformats.org/officeDocument/2006/relationships/hyperlink" Target="https://api.github.com/repos/Automattic/vip-scanner/commits/bca72bd6a2fdfe63684573099357d1a421c3b3c8" TargetMode="External"/><Relationship Id="rId91" Type="http://schemas.openxmlformats.org/officeDocument/2006/relationships/hyperlink" Target="https://api.github.com/repos/tmcgee123/karma-spec-reporter/commits/44007742053d52d2e612f718779da88d6699b114" TargetMode="External"/><Relationship Id="rId90" Type="http://schemas.openxmlformats.org/officeDocument/2006/relationships/hyperlink" Target="https://api.github.com/repos/tmcgee123/karma-spec-reporter/commits/b8b76ba2c09bdb650c02da0f61af3e586f0273e7" TargetMode="External"/><Relationship Id="rId93" Type="http://schemas.openxmlformats.org/officeDocument/2006/relationships/hyperlink" Target="https://api.github.com/repos/pimoroni/scroll-phat-hd/commits/3d86d360b4a3bc715c186988434771f981418235" TargetMode="External"/><Relationship Id="rId92" Type="http://schemas.openxmlformats.org/officeDocument/2006/relationships/hyperlink" Target="https://api.github.com/repos/xjdrew/lua-zset/commits/b1a67d59730e1e003d2e28ec9735ca4f622c7f09" TargetMode="External"/><Relationship Id="rId118" Type="http://schemas.openxmlformats.org/officeDocument/2006/relationships/hyperlink" Target="https://api.github.com/repos/claudiosanches/woocommerce-correios/commits/2823322e24f1631738538652d53ecd974bbcb7ec" TargetMode="External"/><Relationship Id="rId239" Type="http://schemas.openxmlformats.org/officeDocument/2006/relationships/hyperlink" Target="https://api.github.com/repos/tebjan/Sanford.Multimedia.Midi/commits/115d2a3cfd15909f3a660901eafae4b7341554d9" TargetMode="External"/><Relationship Id="rId117" Type="http://schemas.openxmlformats.org/officeDocument/2006/relationships/hyperlink" Target="https://api.github.com/repos/claudiosanches/woocommerce-correios/commits/85d5e7da9ebcb60af9b1021c7c58f16d392b6193" TargetMode="External"/><Relationship Id="rId238" Type="http://schemas.openxmlformats.org/officeDocument/2006/relationships/hyperlink" Target="https://api.github.com/repos/danikf/tik4net/commits/fd8d94b817e7ab00f3542279828042c239e88c5c" TargetMode="External"/><Relationship Id="rId359" Type="http://schemas.openxmlformats.org/officeDocument/2006/relationships/hyperlink" Target="https://api.github.com/repos/openshift-evangelists/oc-cluster-wrapper/commits/ff1d1ba06a54af69c44a7d3e965810fb58a6eb18" TargetMode="External"/><Relationship Id="rId116" Type="http://schemas.openxmlformats.org/officeDocument/2006/relationships/hyperlink" Target="https://api.github.com/repos/claudiosanches/woocommerce-correios/commits/a1f62f922f75265927a7bec3d8240c5b0b5f7f71" TargetMode="External"/><Relationship Id="rId237" Type="http://schemas.openxmlformats.org/officeDocument/2006/relationships/hyperlink" Target="https://api.github.com/repos/PolymerElements/neon-animation/commits/1b79952a9807d5ff998e506f261d467d02126b56" TargetMode="External"/><Relationship Id="rId358" Type="http://schemas.openxmlformats.org/officeDocument/2006/relationships/hyperlink" Target="https://api.github.com/repos/openshift-evangelists/oc-cluster-wrapper/commits/ff4ab94626ce0347f6bd8872f4199df99f16c502" TargetMode="External"/><Relationship Id="rId479" Type="http://schemas.openxmlformats.org/officeDocument/2006/relationships/hyperlink" Target="https://api.github.com/repos/snoyberg/yaml/commits/45f645923827bfbcc4c05383ecc81e61a186c443" TargetMode="External"/><Relationship Id="rId115" Type="http://schemas.openxmlformats.org/officeDocument/2006/relationships/hyperlink" Target="https://api.github.com/repos/claudiosanches/woocommerce-correios/commits/8b081f7a9848d42cfa0ff6e5ec5816bf8b237f72" TargetMode="External"/><Relationship Id="rId236" Type="http://schemas.openxmlformats.org/officeDocument/2006/relationships/hyperlink" Target="https://api.github.com/repos/ViaVersion/ViaRewind/commits/1fb79f8629d181e61ea62f7720f3d5f5033b103b" TargetMode="External"/><Relationship Id="rId357" Type="http://schemas.openxmlformats.org/officeDocument/2006/relationships/hyperlink" Target="https://api.github.com/repos/openshift-evangelists/oc-cluster-wrapper/commits/b494f39d3d50b3f1fe25b07246b524ccb2dd1b17" TargetMode="External"/><Relationship Id="rId478" Type="http://schemas.openxmlformats.org/officeDocument/2006/relationships/hyperlink" Target="https://api.github.com/repos/snoyberg/yaml/commits/438f0bc959e398bf88e420c4634136e325301b55" TargetMode="External"/><Relationship Id="rId119" Type="http://schemas.openxmlformats.org/officeDocument/2006/relationships/hyperlink" Target="https://api.github.com/repos/claudiosanches/woocommerce-correios/commits/7fcfbf8f3707a3fc00604254562f24472c0189b9" TargetMode="External"/><Relationship Id="rId110" Type="http://schemas.openxmlformats.org/officeDocument/2006/relationships/hyperlink" Target="https://api.github.com/repos/openwisp/openwisp-users/commits/fc5dc61f35bac6dabbe2af0c65172db462bcb58d" TargetMode="External"/><Relationship Id="rId231" Type="http://schemas.openxmlformats.org/officeDocument/2006/relationships/hyperlink" Target="https://api.github.com/repos/ViaVersion/ViaRewind/commits/fd5d75456920502ad297cf7376432be1befd898f" TargetMode="External"/><Relationship Id="rId352" Type="http://schemas.openxmlformats.org/officeDocument/2006/relationships/hyperlink" Target="https://api.github.com/repos/apache/incubator-pagespeed-cpanel/commits/83c80a7704d1b4fb66f4da44924a6165c1a584f4" TargetMode="External"/><Relationship Id="rId473" Type="http://schemas.openxmlformats.org/officeDocument/2006/relationships/hyperlink" Target="https://api.github.com/repos/snoyberg/yaml/commits/1ecada5b620cc18808cfb30d8908213c7ee834af" TargetMode="External"/><Relationship Id="rId230" Type="http://schemas.openxmlformats.org/officeDocument/2006/relationships/hyperlink" Target="https://api.github.com/repos/ViaVersion/ViaRewind/commits/baf4444d095fe76e04629df35896f62c14618e83" TargetMode="External"/><Relationship Id="rId351" Type="http://schemas.openxmlformats.org/officeDocument/2006/relationships/hyperlink" Target="https://api.github.com/repos/apache/incubator-pagespeed-cpanel/commits/dc0bc11318a2517784af24a1b8b9b07796c28410" TargetMode="External"/><Relationship Id="rId472" Type="http://schemas.openxmlformats.org/officeDocument/2006/relationships/hyperlink" Target="https://api.github.com/repos/snoyberg/yaml/commits/f7ef5ca83744d3d3927c60e245fbcda7d5c643ca" TargetMode="External"/><Relationship Id="rId350" Type="http://schemas.openxmlformats.org/officeDocument/2006/relationships/hyperlink" Target="https://api.github.com/repos/apache/incubator-pagespeed-cpanel/commits/7de05a2224e007dceabf7cdcf6964bf7086da4ea" TargetMode="External"/><Relationship Id="rId471" Type="http://schemas.openxmlformats.org/officeDocument/2006/relationships/hyperlink" Target="https://api.github.com/repos/snoyberg/yaml/commits/5648c2219c8a2a311c13ea44bdd3637962c0eafe" TargetMode="External"/><Relationship Id="rId470" Type="http://schemas.openxmlformats.org/officeDocument/2006/relationships/hyperlink" Target="https://api.github.com/repos/snoyberg/yaml/commits/e03c9ac909883021095ef991bad0019a4fd6e40e" TargetMode="External"/><Relationship Id="rId114" Type="http://schemas.openxmlformats.org/officeDocument/2006/relationships/hyperlink" Target="https://api.github.com/repos/claudiosanches/woocommerce-correios/commits/1e6bb092848de69fe881de5dc3050b59b4d8262a" TargetMode="External"/><Relationship Id="rId235" Type="http://schemas.openxmlformats.org/officeDocument/2006/relationships/hyperlink" Target="https://api.github.com/repos/ViaVersion/ViaRewind/commits/e1d0dae2f6e1b5b7edf7bb16fe3b9fc612207209" TargetMode="External"/><Relationship Id="rId356" Type="http://schemas.openxmlformats.org/officeDocument/2006/relationships/hyperlink" Target="https://api.github.com/repos/openshift-evangelists/oc-cluster-wrapper/commits/34fe2a0a2ba7681590c1c578f11dcb3b41c958f8" TargetMode="External"/><Relationship Id="rId477" Type="http://schemas.openxmlformats.org/officeDocument/2006/relationships/hyperlink" Target="https://api.github.com/repos/snoyberg/yaml/commits/5b0bf4fc3b5c1920c83e09e4d08e1ce864cdb82f" TargetMode="External"/><Relationship Id="rId113" Type="http://schemas.openxmlformats.org/officeDocument/2006/relationships/hyperlink" Target="https://api.github.com/repos/claudiosanches/woocommerce-correios/commits/22042ee21caee59df6a931f8806aa438eadd20a1" TargetMode="External"/><Relationship Id="rId234" Type="http://schemas.openxmlformats.org/officeDocument/2006/relationships/hyperlink" Target="https://api.github.com/repos/ViaVersion/ViaRewind/commits/1ea36816357dc6e690dd7e70adaa00efaaedd76d" TargetMode="External"/><Relationship Id="rId355" Type="http://schemas.openxmlformats.org/officeDocument/2006/relationships/hyperlink" Target="https://api.github.com/repos/openshift-evangelists/oc-cluster-wrapper/commits/ed32c3ce156e2ba7ce77e40c508a939fd6a20228" TargetMode="External"/><Relationship Id="rId476" Type="http://schemas.openxmlformats.org/officeDocument/2006/relationships/hyperlink" Target="https://api.github.com/repos/snoyberg/yaml/commits/e2109cd52984fb4aa87a4f127f057cf97af3692e" TargetMode="External"/><Relationship Id="rId112" Type="http://schemas.openxmlformats.org/officeDocument/2006/relationships/hyperlink" Target="https://api.github.com/repos/claudiosanches/woocommerce-correios/commits/63a99017eb30412e026ddf996781fdb7b5f0c536" TargetMode="External"/><Relationship Id="rId233" Type="http://schemas.openxmlformats.org/officeDocument/2006/relationships/hyperlink" Target="https://api.github.com/repos/ViaVersion/ViaRewind/commits/e3161490a76f961f7bf91d18be0a953e34efcd29" TargetMode="External"/><Relationship Id="rId354" Type="http://schemas.openxmlformats.org/officeDocument/2006/relationships/hyperlink" Target="https://api.github.com/repos/openshift-evangelists/oc-cluster-wrapper/commits/5e0d8664ba386835294a8a94cf59d4945ec21733" TargetMode="External"/><Relationship Id="rId475" Type="http://schemas.openxmlformats.org/officeDocument/2006/relationships/hyperlink" Target="https://api.github.com/repos/snoyberg/yaml/commits/8749ee6f9b927b188ef0734fe93ca589339d9b56" TargetMode="External"/><Relationship Id="rId111" Type="http://schemas.openxmlformats.org/officeDocument/2006/relationships/hyperlink" Target="https://api.github.com/repos/openwisp/openwisp-users/commits/f6e56721ececb75378f5306a33474fbbacf5f2dd" TargetMode="External"/><Relationship Id="rId232" Type="http://schemas.openxmlformats.org/officeDocument/2006/relationships/hyperlink" Target="https://api.github.com/repos/ViaVersion/ViaRewind/commits/689c6ac700ddb3caef14ca698696fe99506209a9" TargetMode="External"/><Relationship Id="rId353" Type="http://schemas.openxmlformats.org/officeDocument/2006/relationships/hyperlink" Target="https://api.github.com/repos/adafruit/Adafruit_NeoMatrix/commits/fe5942681b3db9172867c79ce5dad6fbff19a247" TargetMode="External"/><Relationship Id="rId474" Type="http://schemas.openxmlformats.org/officeDocument/2006/relationships/hyperlink" Target="https://api.github.com/repos/snoyberg/yaml/commits/e6ffcee39ab075ada8ba2b29c1f57af2f1448f91" TargetMode="External"/><Relationship Id="rId305" Type="http://schemas.openxmlformats.org/officeDocument/2006/relationships/hyperlink" Target="https://api.github.com/repos/jackmitch/libsoc/commits/fabf8f0083d94b5f36b456c89005359721ee8fd3" TargetMode="External"/><Relationship Id="rId426" Type="http://schemas.openxmlformats.org/officeDocument/2006/relationships/hyperlink" Target="https://api.github.com/repos/somewherewarm/woocommerce-subscribe-all-the-things/commits/fa632bbcef771c31cb9934dc7e0aa2021e74cf9b" TargetMode="External"/><Relationship Id="rId304" Type="http://schemas.openxmlformats.org/officeDocument/2006/relationships/hyperlink" Target="https://api.github.com/repos/jackmitch/libsoc/commits/5f62d394aa053f17f905c16dd07d588fb04b589c" TargetMode="External"/><Relationship Id="rId425" Type="http://schemas.openxmlformats.org/officeDocument/2006/relationships/hyperlink" Target="https://api.github.com/repos/somewherewarm/woocommerce-subscribe-all-the-things/commits/fd1b8f099e64400a02640068efbac04607dcdbd0" TargetMode="External"/><Relationship Id="rId303" Type="http://schemas.openxmlformats.org/officeDocument/2006/relationships/hyperlink" Target="https://api.github.com/repos/squix78/MAX7219LedMatrix/commits/873d18c5deb5d771b3c27458ed3ec830bb77fc3c" TargetMode="External"/><Relationship Id="rId424" Type="http://schemas.openxmlformats.org/officeDocument/2006/relationships/hyperlink" Target="https://api.github.com/repos/somewherewarm/woocommerce-subscribe-all-the-things/commits/92465080d580943b3fb5eac2d993f82749e18b49" TargetMode="External"/><Relationship Id="rId302" Type="http://schemas.openxmlformats.org/officeDocument/2006/relationships/hyperlink" Target="https://api.github.com/repos/sveale/remote-edit/commits/560c6edb0199b379544f3d5a65852c932eea0d03" TargetMode="External"/><Relationship Id="rId423" Type="http://schemas.openxmlformats.org/officeDocument/2006/relationships/hyperlink" Target="https://api.github.com/repos/jhades/angularjs-gulp-example/commits/d5315cb2fc319a7b5f086f6dcf9f2ff222549a07" TargetMode="External"/><Relationship Id="rId309" Type="http://schemas.openxmlformats.org/officeDocument/2006/relationships/hyperlink" Target="https://api.github.com/repos/jkoelker/python-nest/commits/5657cb8337e8cf898c98d57c8561cab9076c9ea0" TargetMode="External"/><Relationship Id="rId308" Type="http://schemas.openxmlformats.org/officeDocument/2006/relationships/hyperlink" Target="https://api.github.com/repos/jkoelker/python-nest/commits/ea36179b7673ae140502386edf0d02d691c7cefe" TargetMode="External"/><Relationship Id="rId429" Type="http://schemas.openxmlformats.org/officeDocument/2006/relationships/hyperlink" Target="https://api.github.com/repos/somewherewarm/woocommerce-subscribe-all-the-things/commits/e5e84bd41ebe03092e8f7f761b0922346e1c51df" TargetMode="External"/><Relationship Id="rId307" Type="http://schemas.openxmlformats.org/officeDocument/2006/relationships/hyperlink" Target="https://api.github.com/repos/phihag/pdfform.js/commits/3378434364c92ac4f4f8dcf42ebc04eeb3c6bdb3" TargetMode="External"/><Relationship Id="rId428" Type="http://schemas.openxmlformats.org/officeDocument/2006/relationships/hyperlink" Target="https://api.github.com/repos/somewherewarm/woocommerce-subscribe-all-the-things/commits/1fa6c28fd2817944c33d8e2dbc728de78c67a71a" TargetMode="External"/><Relationship Id="rId306" Type="http://schemas.openxmlformats.org/officeDocument/2006/relationships/hyperlink" Target="https://api.github.com/repos/smira/txZMQ/commits/b7e27f1539e79df6f5eacdd888c30bb87e3acbe0" TargetMode="External"/><Relationship Id="rId427" Type="http://schemas.openxmlformats.org/officeDocument/2006/relationships/hyperlink" Target="https://api.github.com/repos/somewherewarm/woocommerce-subscribe-all-the-things/commits/e51de3460246658bb8c29675bae918c007087300" TargetMode="External"/><Relationship Id="rId301" Type="http://schemas.openxmlformats.org/officeDocument/2006/relationships/hyperlink" Target="https://api.github.com/repos/sveale/remote-edit/commits/c325cefde595ab2e1d1ac90a1bb0b223a9795905" TargetMode="External"/><Relationship Id="rId422" Type="http://schemas.openxmlformats.org/officeDocument/2006/relationships/hyperlink" Target="https://api.github.com/repos/python-intelhex/intelhex/commits/96d3c3cadea822ae8b98a4b18bf8ba6e4459f9bf" TargetMode="External"/><Relationship Id="rId300" Type="http://schemas.openxmlformats.org/officeDocument/2006/relationships/hyperlink" Target="https://api.github.com/repos/sveale/remote-edit/commits/d9c2d0b52e7c6b72dc5a871480d2b55a3f4dc89f" TargetMode="External"/><Relationship Id="rId421" Type="http://schemas.openxmlformats.org/officeDocument/2006/relationships/hyperlink" Target="https://api.github.com/repos/dgraph-io/dgraph4j/commits/117ad63bd6dcf6b7ce204f42eb77bc693a32187a" TargetMode="External"/><Relationship Id="rId420" Type="http://schemas.openxmlformats.org/officeDocument/2006/relationships/hyperlink" Target="https://api.github.com/repos/dgraph-io/dgraph4j/commits/3933e2f5b52b83354ad4ace93bfdd68bd8d96491" TargetMode="External"/><Relationship Id="rId415" Type="http://schemas.openxmlformats.org/officeDocument/2006/relationships/hyperlink" Target="https://api.github.com/repos/react-dnd/react-dnd-html5-backend/commits/ea3bcaffcd4df36673d17220271754eaa0579fa7" TargetMode="External"/><Relationship Id="rId414" Type="http://schemas.openxmlformats.org/officeDocument/2006/relationships/hyperlink" Target="https://api.github.com/repos/disqus/python-phabricator/commits/9f5a550e372006a39e3423aad551c4015b875b0f" TargetMode="External"/><Relationship Id="rId413" Type="http://schemas.openxmlformats.org/officeDocument/2006/relationships/hyperlink" Target="https://api.github.com/repos/disqus/python-phabricator/commits/040f2730a0b1ebbb12ad17768551df6eb5d8f2fc" TargetMode="External"/><Relationship Id="rId412" Type="http://schemas.openxmlformats.org/officeDocument/2006/relationships/hyperlink" Target="https://api.github.com/repos/disqus/python-phabricator/commits/6e9b43650b52eb21185a09bdd11f6a8f0e66b2a0" TargetMode="External"/><Relationship Id="rId419" Type="http://schemas.openxmlformats.org/officeDocument/2006/relationships/hyperlink" Target="https://api.github.com/repos/nfarina/homebridge-sonos/commits/b216b5413866574ef4ee67d0052e431b283bf877" TargetMode="External"/><Relationship Id="rId418" Type="http://schemas.openxmlformats.org/officeDocument/2006/relationships/hyperlink" Target="https://api.github.com/repos/LaurentMazare/deep-models/commits/c54a0f5227d1b03018bbbf19075454250266bf90" TargetMode="External"/><Relationship Id="rId417" Type="http://schemas.openxmlformats.org/officeDocument/2006/relationships/hyperlink" Target="https://api.github.com/repos/react-dnd/react-dnd-html5-backend/commits/2b7b2e3e9051e5e56a86699c5c00f64082eabfd2" TargetMode="External"/><Relationship Id="rId416" Type="http://schemas.openxmlformats.org/officeDocument/2006/relationships/hyperlink" Target="https://api.github.com/repos/react-dnd/react-dnd-html5-backend/commits/bb6bfe0e4ff1eb37dbb301016c25c9b4937dfb80" TargetMode="External"/><Relationship Id="rId411" Type="http://schemas.openxmlformats.org/officeDocument/2006/relationships/hyperlink" Target="https://api.github.com/repos/disqus/python-phabricator/commits/c9c1356e17f43314bfc805ae5f53d03f45928f00" TargetMode="External"/><Relationship Id="rId410" Type="http://schemas.openxmlformats.org/officeDocument/2006/relationships/hyperlink" Target="https://api.github.com/repos/sergeyt/meteor-typeahead/commits/aecf0778af98544b93c99a64e9f827b4db2284c4" TargetMode="External"/><Relationship Id="rId206" Type="http://schemas.openxmlformats.org/officeDocument/2006/relationships/hyperlink" Target="https://api.github.com/repos/ViaVersion/ViaRewind/commits/1785aad508de4ee675c1a92a8c038ed0e448e666" TargetMode="External"/><Relationship Id="rId327" Type="http://schemas.openxmlformats.org/officeDocument/2006/relationships/hyperlink" Target="https://api.github.com/repos/ravibpatel/CrashReporter.NET/commits/e36a02f49e2f07833ce446be10098d6e652ddd11" TargetMode="External"/><Relationship Id="rId448" Type="http://schemas.openxmlformats.org/officeDocument/2006/relationships/hyperlink" Target="https://api.github.com/repos/fmtn/a/commits/eae0f7d1160b2ab580f874e218486d62bcaf34ac" TargetMode="External"/><Relationship Id="rId205" Type="http://schemas.openxmlformats.org/officeDocument/2006/relationships/hyperlink" Target="https://api.github.com/repos/ViaVersion/ViaRewind/commits/f2d2de0a72ab01d0803101a2d14edebe1d2e99eb" TargetMode="External"/><Relationship Id="rId326" Type="http://schemas.openxmlformats.org/officeDocument/2006/relationships/hyperlink" Target="https://api.github.com/repos/ravibpatel/CrashReporter.NET/commits/592a81590fa55f9486bb940eebf3afc43bbb8cef" TargetMode="External"/><Relationship Id="rId447" Type="http://schemas.openxmlformats.org/officeDocument/2006/relationships/hyperlink" Target="https://api.github.com/repos/fmtn/a/commits/db90c86c40d37fd32c26643fa62a1d95b782b895" TargetMode="External"/><Relationship Id="rId204" Type="http://schemas.openxmlformats.org/officeDocument/2006/relationships/hyperlink" Target="https://api.github.com/repos/ViaVersion/ViaRewind/commits/daa5e21d1232c52dbcfe22f629d3e805166f9ef8" TargetMode="External"/><Relationship Id="rId325" Type="http://schemas.openxmlformats.org/officeDocument/2006/relationships/hyperlink" Target="https://api.github.com/repos/ravibpatel/CrashReporter.NET/commits/592a81590fa55f9486bb940eebf3afc43bbb8cef" TargetMode="External"/><Relationship Id="rId446" Type="http://schemas.openxmlformats.org/officeDocument/2006/relationships/hyperlink" Target="https://api.github.com/repos/fmtn/a/commits/8db63abaf6ce56aaa2c15476f3161162fed6cb66" TargetMode="External"/><Relationship Id="rId203" Type="http://schemas.openxmlformats.org/officeDocument/2006/relationships/hyperlink" Target="https://api.github.com/repos/ViaVersion/ViaRewind/commits/d1895376b8d98879f677e76fe6124fbaf59478c9" TargetMode="External"/><Relationship Id="rId324" Type="http://schemas.openxmlformats.org/officeDocument/2006/relationships/hyperlink" Target="https://api.github.com/repos/ravibpatel/CrashReporter.NET/commits/592a81590fa55f9486bb940eebf3afc43bbb8cef" TargetMode="External"/><Relationship Id="rId445" Type="http://schemas.openxmlformats.org/officeDocument/2006/relationships/hyperlink" Target="https://api.github.com/repos/louwrentius/fio-plot/commits/3e96dc1f1fc4c12688655074cc6676a3682842f8" TargetMode="External"/><Relationship Id="rId209" Type="http://schemas.openxmlformats.org/officeDocument/2006/relationships/hyperlink" Target="https://api.github.com/repos/ViaVersion/ViaRewind/commits/3a93f8205f1488768a7d9a77cb76a8097a68eaf0" TargetMode="External"/><Relationship Id="rId208" Type="http://schemas.openxmlformats.org/officeDocument/2006/relationships/hyperlink" Target="https://api.github.com/repos/ViaVersion/ViaRewind/commits/7b4182122434053360f8341bef7d8b646d978ec0" TargetMode="External"/><Relationship Id="rId329" Type="http://schemas.openxmlformats.org/officeDocument/2006/relationships/hyperlink" Target="https://api.github.com/repos/zerok/celery-prometheus-exporter/commits/88eb3e1e6a65a8392c2bffad2adcc2cd362595eb" TargetMode="External"/><Relationship Id="rId207" Type="http://schemas.openxmlformats.org/officeDocument/2006/relationships/hyperlink" Target="https://api.github.com/repos/ViaVersion/ViaRewind/commits/bc0aed1cdf821b66a26939554b04eb130dd0c26b" TargetMode="External"/><Relationship Id="rId328" Type="http://schemas.openxmlformats.org/officeDocument/2006/relationships/hyperlink" Target="https://api.github.com/repos/zerok/celery-prometheus-exporter/commits/46c5f21f9bc1d2be41701e0b7fca3472b48fa340" TargetMode="External"/><Relationship Id="rId449" Type="http://schemas.openxmlformats.org/officeDocument/2006/relationships/hyperlink" Target="https://api.github.com/repos/fmtn/a/commits/a5c4c898a8cb86e7c913038b18fb17ddbab63f42" TargetMode="External"/><Relationship Id="rId440" Type="http://schemas.openxmlformats.org/officeDocument/2006/relationships/hyperlink" Target="https://api.github.com/repos/AmpersandJS/ampersand-state/commits/10c93753f8ba30c6e9cb42b08605a4b2e3b13bc0" TargetMode="External"/><Relationship Id="rId202" Type="http://schemas.openxmlformats.org/officeDocument/2006/relationships/hyperlink" Target="https://api.github.com/repos/Michael-J-Scofield/discord-anti-spam/commits/d2caee01e35102b7f4a21c5d28ab1ed7ce4531d3" TargetMode="External"/><Relationship Id="rId323" Type="http://schemas.openxmlformats.org/officeDocument/2006/relationships/hyperlink" Target="https://api.github.com/repos/ravibpatel/CrashReporter.NET/commits/cc85909c419b790001d987322923bb175d7aa552" TargetMode="External"/><Relationship Id="rId444" Type="http://schemas.openxmlformats.org/officeDocument/2006/relationships/hyperlink" Target="https://api.github.com/repos/rdy/fixture_builder/commits/4316097618415dbb79d4d253b2e2c884786c8b80" TargetMode="External"/><Relationship Id="rId201" Type="http://schemas.openxmlformats.org/officeDocument/2006/relationships/hyperlink" Target="https://api.github.com/repos/Michael-J-Scofield/discord-anti-spam/commits/6560ea92be4ad00f6130aae8145c601767abaa35" TargetMode="External"/><Relationship Id="rId322" Type="http://schemas.openxmlformats.org/officeDocument/2006/relationships/hyperlink" Target="https://api.github.com/repos/ravibpatel/CrashReporter.NET/commits/5a44103db3916d7b5daaf3492cb550fe2311e6bd" TargetMode="External"/><Relationship Id="rId443" Type="http://schemas.openxmlformats.org/officeDocument/2006/relationships/hyperlink" Target="https://api.github.com/repos/AmpersandJS/ampersand-state/commits/dac0028281eb0b046f0614df157e17961ab0225c" TargetMode="External"/><Relationship Id="rId200" Type="http://schemas.openxmlformats.org/officeDocument/2006/relationships/hyperlink" Target="https://api.github.com/repos/vlkozlovsky/ansible-cloud-hosting/commits/c4e72636dfa2e0f17370f29926d674a652122fe7" TargetMode="External"/><Relationship Id="rId321" Type="http://schemas.openxmlformats.org/officeDocument/2006/relationships/hyperlink" Target="https://api.github.com/repos/ravibpatel/CrashReporter.NET/commits/c867836a351585f568061697e88acef1f87851ca" TargetMode="External"/><Relationship Id="rId442" Type="http://schemas.openxmlformats.org/officeDocument/2006/relationships/hyperlink" Target="https://api.github.com/repos/AmpersandJS/ampersand-state/commits/98008694af508307084e98b7655dbedc3ec12c41" TargetMode="External"/><Relationship Id="rId320" Type="http://schemas.openxmlformats.org/officeDocument/2006/relationships/hyperlink" Target="https://api.github.com/repos/ravibpatel/CrashReporter.NET/commits/ffd1a8f7b7a819f9b427462769e191c6f8650a64" TargetMode="External"/><Relationship Id="rId441" Type="http://schemas.openxmlformats.org/officeDocument/2006/relationships/hyperlink" Target="https://api.github.com/repos/AmpersandJS/ampersand-state/commits/8484c21545198f144a864c120e3aa58b46daedf1" TargetMode="External"/><Relationship Id="rId316" Type="http://schemas.openxmlformats.org/officeDocument/2006/relationships/hyperlink" Target="https://api.github.com/repos/PaulStoffregen/TimeAlarms/commits/6f5eb1d960a6fb41c398e8ccf2c0d944cadf7c16" TargetMode="External"/><Relationship Id="rId437" Type="http://schemas.openxmlformats.org/officeDocument/2006/relationships/hyperlink" Target="https://api.github.com/repos/example42/puppi/commits/829b1cd86e4c1e03fc5ae2a7673b6f2fa4a00b19" TargetMode="External"/><Relationship Id="rId315" Type="http://schemas.openxmlformats.org/officeDocument/2006/relationships/hyperlink" Target="https://api.github.com/repos/woocommerce/wc-api-node/commits/568ca6edf5e878530e415a7d7804bdd1fe0c335a" TargetMode="External"/><Relationship Id="rId436" Type="http://schemas.openxmlformats.org/officeDocument/2006/relationships/hyperlink" Target="https://api.github.com/repos/stevebest/passport-vkontakte/commits/458a767fddffc1a1beed244c2f4b4a9ce9ff1332" TargetMode="External"/><Relationship Id="rId314" Type="http://schemas.openxmlformats.org/officeDocument/2006/relationships/hyperlink" Target="https://api.github.com/repos/coldhakca/tor-relay-bootstrap/commits/e71e301d1dfec211f422505526dc946c1d5e7ddd" TargetMode="External"/><Relationship Id="rId435" Type="http://schemas.openxmlformats.org/officeDocument/2006/relationships/hyperlink" Target="https://api.github.com/repos/stevebest/passport-vkontakte/commits/458a767fddffc1a1beed244c2f4b4a9ce9ff1332" TargetMode="External"/><Relationship Id="rId313" Type="http://schemas.openxmlformats.org/officeDocument/2006/relationships/hyperlink" Target="https://api.github.com/repos/jkoelker/python-nest/commits/9526b43d9bef335255111ee9313c4a6035eb2b8d" TargetMode="External"/><Relationship Id="rId434" Type="http://schemas.openxmlformats.org/officeDocument/2006/relationships/hyperlink" Target="https://api.github.com/repos/alivx/CIS-Ubuntu-20.04-Ansible/commits/89bee3fd154d82e0055a3ad10fa27f46bae07a35" TargetMode="External"/><Relationship Id="rId319" Type="http://schemas.openxmlformats.org/officeDocument/2006/relationships/hyperlink" Target="https://api.github.com/repos/rodrigograca31/Samaritan/commits/3ad70bf1c39cc8e86a98fc0c3e9845cdb1a16628" TargetMode="External"/><Relationship Id="rId318" Type="http://schemas.openxmlformats.org/officeDocument/2006/relationships/hyperlink" Target="https://api.github.com/repos/rodrigograca31/Samaritan/commits/5dd8966c681ca30a52acab1ce4d094b95dfbff0d" TargetMode="External"/><Relationship Id="rId439" Type="http://schemas.openxmlformats.org/officeDocument/2006/relationships/hyperlink" Target="https://api.github.com/repos/AmpersandJS/ampersand-state/commits/c9400921c4c36e77056b13c85640efa02f130f33" TargetMode="External"/><Relationship Id="rId317" Type="http://schemas.openxmlformats.org/officeDocument/2006/relationships/hyperlink" Target="https://api.github.com/repos/PaulStoffregen/TimeAlarms/commits/bc81d4a99e204c053f5ffe3e0f0347157467a2b4" TargetMode="External"/><Relationship Id="rId438" Type="http://schemas.openxmlformats.org/officeDocument/2006/relationships/hyperlink" Target="https://api.github.com/repos/example42/puppi/commits/6262ae874a77e099fd67a9bc48e36b10504974e4" TargetMode="External"/><Relationship Id="rId312" Type="http://schemas.openxmlformats.org/officeDocument/2006/relationships/hyperlink" Target="https://api.github.com/repos/jkoelker/python-nest/commits/8f1ab15c46852fa6856d031920749b5af1ae1d6b" TargetMode="External"/><Relationship Id="rId433" Type="http://schemas.openxmlformats.org/officeDocument/2006/relationships/hyperlink" Target="https://api.github.com/repos/TeamHG-Memex/arachnado/commits/39dbfec062850fd045bee1a6313dca22a80c9cbd" TargetMode="External"/><Relationship Id="rId311" Type="http://schemas.openxmlformats.org/officeDocument/2006/relationships/hyperlink" Target="https://api.github.com/repos/jkoelker/python-nest/commits/6d76e523263fb45366efd1f8d8a8cde10e85f6a8" TargetMode="External"/><Relationship Id="rId432" Type="http://schemas.openxmlformats.org/officeDocument/2006/relationships/hyperlink" Target="https://api.github.com/repos/colinmeinke/ghost-storage-adapter-s3/commits/65943b7f3b2ce32ca2b095d0478c54e12c52adb0" TargetMode="External"/><Relationship Id="rId310" Type="http://schemas.openxmlformats.org/officeDocument/2006/relationships/hyperlink" Target="https://api.github.com/repos/jkoelker/python-nest/commits/06fff7ae2c25e081f3c1c28e5a6830cebdd06121" TargetMode="External"/><Relationship Id="rId431" Type="http://schemas.openxmlformats.org/officeDocument/2006/relationships/hyperlink" Target="https://api.github.com/repos/jansenfelipe/cpf-gratis/commits/c369fb90797922a3a277351f2d549666471cffb3" TargetMode="External"/><Relationship Id="rId430" Type="http://schemas.openxmlformats.org/officeDocument/2006/relationships/hyperlink" Target="https://api.github.com/repos/somewherewarm/woocommerce-subscribe-all-the-things/commits/312961d3cd85e51b27be5a90919a62518e9ba612"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api.github.com/repos/Automattic/vip-scanner/issues/259" TargetMode="External"/><Relationship Id="rId194" Type="http://schemas.openxmlformats.org/officeDocument/2006/relationships/hyperlink" Target="https://api.github.com/repos/Automattic/vip-scanner/issues/150" TargetMode="External"/><Relationship Id="rId193" Type="http://schemas.openxmlformats.org/officeDocument/2006/relationships/hyperlink" Target="https://api.github.com/repos/Automattic/vip-scanner/commits/bca72bd6a2fdfe63684573099357d1a421c3b3c8" TargetMode="External"/><Relationship Id="rId192" Type="http://schemas.openxmlformats.org/officeDocument/2006/relationships/hyperlink" Target="https://api.github.com/repos/Automattic/vip-scanner/issues/190" TargetMode="External"/><Relationship Id="rId191" Type="http://schemas.openxmlformats.org/officeDocument/2006/relationships/hyperlink" Target="https://api.github.com/repos/Automattic/vip-scanner/commits/ec2fdd6bcb57790c2418c51a2447d0a3df4f593d" TargetMode="External"/><Relationship Id="rId187" Type="http://schemas.openxmlformats.org/officeDocument/2006/relationships/hyperlink" Target="https://api.github.com/repos/Automattic/vip-scanner/commits/4fb1278f469e3f57431bfd9815dfc78342ad2e84" TargetMode="External"/><Relationship Id="rId186" Type="http://schemas.openxmlformats.org/officeDocument/2006/relationships/hyperlink" Target="https://api.github.com/repos/scottlaurent/accounting/issues/6" TargetMode="External"/><Relationship Id="rId185" Type="http://schemas.openxmlformats.org/officeDocument/2006/relationships/hyperlink" Target="https://api.github.com/repos/scottlaurent/accounting/commits/94306a46273a59dca626fec93050f196d61c7146" TargetMode="External"/><Relationship Id="rId184" Type="http://schemas.openxmlformats.org/officeDocument/2006/relationships/hyperlink" Target="https://api.github.com/repos/pimoroni/scroll-phat-hd/issues/7" TargetMode="External"/><Relationship Id="rId189" Type="http://schemas.openxmlformats.org/officeDocument/2006/relationships/hyperlink" Target="https://api.github.com/repos/Automattic/vip-scanner/commits/1b3053acf1722899b29c1eb964f6a421f232f225" TargetMode="External"/><Relationship Id="rId188" Type="http://schemas.openxmlformats.org/officeDocument/2006/relationships/hyperlink" Target="https://api.github.com/repos/Automattic/vip-scanner/issues/250" TargetMode="External"/><Relationship Id="rId183" Type="http://schemas.openxmlformats.org/officeDocument/2006/relationships/hyperlink" Target="https://api.github.com/repos/pimoroni/scroll-phat-hd/commits/3d86d360b4a3bc715c186988434771f981418235" TargetMode="External"/><Relationship Id="rId182" Type="http://schemas.openxmlformats.org/officeDocument/2006/relationships/hyperlink" Target="https://api.github.com/repos/xjdrew/lua-zset/issues/1" TargetMode="External"/><Relationship Id="rId181" Type="http://schemas.openxmlformats.org/officeDocument/2006/relationships/hyperlink" Target="https://api.github.com/repos/xjdrew/lua-zset/commits/b1a67d59730e1e003d2e28ec9735ca4f622c7f09" TargetMode="External"/><Relationship Id="rId180" Type="http://schemas.openxmlformats.org/officeDocument/2006/relationships/hyperlink" Target="https://api.github.com/repos/tmcgee123/karma-spec-reporter/issues/10" TargetMode="External"/><Relationship Id="rId176" Type="http://schemas.openxmlformats.org/officeDocument/2006/relationships/hyperlink" Target="https://api.github.com/repos/slyapustin/django-classified/issues/27" TargetMode="External"/><Relationship Id="rId175" Type="http://schemas.openxmlformats.org/officeDocument/2006/relationships/hyperlink" Target="https://api.github.com/repos/slyapustin/django-classified/commits/80df6017019bcc3c6d7abc7f9e07372dbc38e8a9" TargetMode="External"/><Relationship Id="rId174" Type="http://schemas.openxmlformats.org/officeDocument/2006/relationships/hyperlink" Target="https://api.github.com/repos/tullamods/Bagnon/issues/54" TargetMode="External"/><Relationship Id="rId173" Type="http://schemas.openxmlformats.org/officeDocument/2006/relationships/hyperlink" Target="https://api.github.com/repos/tullamods/Bagnon/commits/f17cb80081ab892ddd36d17c107bd814d7af6856" TargetMode="External"/><Relationship Id="rId179" Type="http://schemas.openxmlformats.org/officeDocument/2006/relationships/hyperlink" Target="https://api.github.com/repos/tmcgee123/karma-spec-reporter/commits/44007742053d52d2e612f718779da88d6699b114" TargetMode="External"/><Relationship Id="rId178" Type="http://schemas.openxmlformats.org/officeDocument/2006/relationships/hyperlink" Target="https://api.github.com/repos/tmcgee123/karma-spec-reporter/issues/25" TargetMode="External"/><Relationship Id="rId177" Type="http://schemas.openxmlformats.org/officeDocument/2006/relationships/hyperlink" Target="https://api.github.com/repos/tmcgee123/karma-spec-reporter/commits/b8b76ba2c09bdb650c02da0f61af3e586f0273e7" TargetMode="External"/><Relationship Id="rId198" Type="http://schemas.openxmlformats.org/officeDocument/2006/relationships/hyperlink" Target="https://api.github.com/repos/Automattic/vip-scanner/issues/74" TargetMode="External"/><Relationship Id="rId197" Type="http://schemas.openxmlformats.org/officeDocument/2006/relationships/hyperlink" Target="https://api.github.com/repos/Automattic/vip-scanner/commits/9fb1aebd946069984d0d627594b350422df4c474" TargetMode="External"/><Relationship Id="rId196" Type="http://schemas.openxmlformats.org/officeDocument/2006/relationships/hyperlink" Target="https://api.github.com/repos/Automattic/vip-scanner/issues/152" TargetMode="External"/><Relationship Id="rId195" Type="http://schemas.openxmlformats.org/officeDocument/2006/relationships/hyperlink" Target="https://api.github.com/repos/Automattic/vip-scanner/commits/219a23ff197d5772b4b24560a8830b519daaaf89" TargetMode="External"/><Relationship Id="rId199" Type="http://schemas.openxmlformats.org/officeDocument/2006/relationships/hyperlink" Target="https://api.github.com/repos/Automattic/vip-scanner/commits/581c15048eb5104fe41db20dac1c9ccbeb992135" TargetMode="External"/><Relationship Id="rId150" Type="http://schemas.openxmlformats.org/officeDocument/2006/relationships/hyperlink" Target="https://api.github.com/repos/tullamods/Bagnon/issues/328" TargetMode="External"/><Relationship Id="rId392" Type="http://schemas.openxmlformats.org/officeDocument/2006/relationships/hyperlink" Target="https://api.github.com/repos/mbosecke/template-benchmark/issues/4" TargetMode="External"/><Relationship Id="rId391" Type="http://schemas.openxmlformats.org/officeDocument/2006/relationships/hyperlink" Target="https://api.github.com/repos/mbosecke/template-benchmark/commits/e4641085e23b8e31835de9c3a7955bb71c4b21df" TargetMode="External"/><Relationship Id="rId390" Type="http://schemas.openxmlformats.org/officeDocument/2006/relationships/hyperlink" Target="https://api.github.com/repos/gettyimages/spray-swagger/issues/17" TargetMode="External"/><Relationship Id="rId1" Type="http://schemas.openxmlformats.org/officeDocument/2006/relationships/hyperlink" Target="https://api.github.com/repos/web3p/ethereum-tx/commits/83d9305ba4782bc310b4b4e6f86024e27198d8e2" TargetMode="External"/><Relationship Id="rId2" Type="http://schemas.openxmlformats.org/officeDocument/2006/relationships/hyperlink" Target="https://api.github.com/repos/web3p/ethereum-tx/issues/41" TargetMode="External"/><Relationship Id="rId3" Type="http://schemas.openxmlformats.org/officeDocument/2006/relationships/hyperlink" Target="https://api.github.com/repos/web3p/ethereum-tx/commits/0f56c03186f09255a3dca6b015e7d275d66d84af" TargetMode="External"/><Relationship Id="rId149" Type="http://schemas.openxmlformats.org/officeDocument/2006/relationships/hyperlink" Target="https://api.github.com/repos/tullamods/Bagnon/commits/e80d9541aeaf860ec0f5024c7c98637239b82796" TargetMode="External"/><Relationship Id="rId4" Type="http://schemas.openxmlformats.org/officeDocument/2006/relationships/hyperlink" Target="https://api.github.com/repos/web3p/ethereum-tx/issues/15" TargetMode="External"/><Relationship Id="rId148" Type="http://schemas.openxmlformats.org/officeDocument/2006/relationships/hyperlink" Target="https://api.github.com/repos/tullamods/Bagnon/issues/555" TargetMode="External"/><Relationship Id="rId9" Type="http://schemas.openxmlformats.org/officeDocument/2006/relationships/hyperlink" Target="https://api.github.com/repos/notanumber/xapian-haystack/commits/fc0a9f71d23284927cdb39d6d0afa27de0b2877a" TargetMode="External"/><Relationship Id="rId143" Type="http://schemas.openxmlformats.org/officeDocument/2006/relationships/hyperlink" Target="https://api.github.com/repos/tullamods/Bagnon/commits/f3a0c2d324a2f7257d66e65390e2705336453aa4" TargetMode="External"/><Relationship Id="rId385" Type="http://schemas.openxmlformats.org/officeDocument/2006/relationships/hyperlink" Target="https://api.github.com/repos/unfulvio/wp-api-menus/commits/c19c1d0494f07ed86524053f02524139d2c88a9c" TargetMode="External"/><Relationship Id="rId142" Type="http://schemas.openxmlformats.org/officeDocument/2006/relationships/hyperlink" Target="https://api.github.com/repos/tullamods/Bagnon/issues/844" TargetMode="External"/><Relationship Id="rId384" Type="http://schemas.openxmlformats.org/officeDocument/2006/relationships/hyperlink" Target="https://api.github.com/repos/unfulvio/wp-api-menus/issues/8" TargetMode="External"/><Relationship Id="rId141" Type="http://schemas.openxmlformats.org/officeDocument/2006/relationships/hyperlink" Target="https://api.github.com/repos/tullamods/Bagnon/commits/93bf6ac12d0b9a741e0930750f6848818714caee" TargetMode="External"/><Relationship Id="rId383" Type="http://schemas.openxmlformats.org/officeDocument/2006/relationships/hyperlink" Target="https://api.github.com/repos/unfulvio/wp-api-menus/commits/8e0ac3720b91296a2d17f4d6470a47f2b23c365c" TargetMode="External"/><Relationship Id="rId140" Type="http://schemas.openxmlformats.org/officeDocument/2006/relationships/hyperlink" Target="https://api.github.com/repos/tullamods/Bagnon/issues/866" TargetMode="External"/><Relationship Id="rId382" Type="http://schemas.openxmlformats.org/officeDocument/2006/relationships/hyperlink" Target="https://api.github.com/repos/excellalabs/js-best-practices-workshopper/issues/33" TargetMode="External"/><Relationship Id="rId5" Type="http://schemas.openxmlformats.org/officeDocument/2006/relationships/hyperlink" Target="https://api.github.com/repos/0xPrateek/Stardox/commits/6bc146df2ad626c72ed0f91ec26ec82ebdb6fe20" TargetMode="External"/><Relationship Id="rId147" Type="http://schemas.openxmlformats.org/officeDocument/2006/relationships/hyperlink" Target="https://api.github.com/repos/tullamods/Bagnon/commits/c117e90e7fd1cadd85cdee4cc297654439fd76e1" TargetMode="External"/><Relationship Id="rId389" Type="http://schemas.openxmlformats.org/officeDocument/2006/relationships/hyperlink" Target="https://api.github.com/repos/gettyimages/spray-swagger/commits/4a75d8c50832523484edf493789edd350aefecec" TargetMode="External"/><Relationship Id="rId6" Type="http://schemas.openxmlformats.org/officeDocument/2006/relationships/hyperlink" Target="https://api.github.com/repos/0xPrateek/Stardox/issues/19" TargetMode="External"/><Relationship Id="rId146" Type="http://schemas.openxmlformats.org/officeDocument/2006/relationships/hyperlink" Target="https://api.github.com/repos/tullamods/Bagnon/issues/728" TargetMode="External"/><Relationship Id="rId388" Type="http://schemas.openxmlformats.org/officeDocument/2006/relationships/hyperlink" Target="https://api.github.com/repos/gettyimages/spray-swagger/issues/55" TargetMode="External"/><Relationship Id="rId7" Type="http://schemas.openxmlformats.org/officeDocument/2006/relationships/hyperlink" Target="https://api.github.com/repos/0xPrateek/Stardox/commits/06961b7df462ba9664e7fe327b4434b1563aeb6c" TargetMode="External"/><Relationship Id="rId145" Type="http://schemas.openxmlformats.org/officeDocument/2006/relationships/hyperlink" Target="https://api.github.com/repos/tullamods/Bagnon/commits/181000261f19c52d6774828fb926692be015e247" TargetMode="External"/><Relationship Id="rId387" Type="http://schemas.openxmlformats.org/officeDocument/2006/relationships/hyperlink" Target="https://api.github.com/repos/gettyimages/spray-swagger/commits/da3f0f6a9ca9b68e4c43dc6b8aed659252a65fe9" TargetMode="External"/><Relationship Id="rId8" Type="http://schemas.openxmlformats.org/officeDocument/2006/relationships/hyperlink" Target="https://api.github.com/repos/0xPrateek/Stardox/issues/23" TargetMode="External"/><Relationship Id="rId144" Type="http://schemas.openxmlformats.org/officeDocument/2006/relationships/hyperlink" Target="https://api.github.com/repos/tullamods/Bagnon/issues/706" TargetMode="External"/><Relationship Id="rId386" Type="http://schemas.openxmlformats.org/officeDocument/2006/relationships/hyperlink" Target="https://api.github.com/repos/unfulvio/wp-api-menus/issues/2" TargetMode="External"/><Relationship Id="rId381" Type="http://schemas.openxmlformats.org/officeDocument/2006/relationships/hyperlink" Target="https://api.github.com/repos/excellalabs/js-best-practices-workshopper/commits/0f3bdb050df4e92178bbb942981261b3c460ae93" TargetMode="External"/><Relationship Id="rId380" Type="http://schemas.openxmlformats.org/officeDocument/2006/relationships/hyperlink" Target="https://api.github.com/repos/gsuez/master-bootstrap-3/issues/43" TargetMode="External"/><Relationship Id="rId139" Type="http://schemas.openxmlformats.org/officeDocument/2006/relationships/hyperlink" Target="https://api.github.com/repos/tullamods/Bagnon/commits/6ed7b6a8b24005cb3783db1144a95c28506e8952" TargetMode="External"/><Relationship Id="rId138" Type="http://schemas.openxmlformats.org/officeDocument/2006/relationships/hyperlink" Target="https://api.github.com/repos/zohararad/sails-rest/issues/13" TargetMode="External"/><Relationship Id="rId137" Type="http://schemas.openxmlformats.org/officeDocument/2006/relationships/hyperlink" Target="https://api.github.com/repos/zohararad/sails-rest/commits/b3d457717a49f5bfe257a46cbf93519b21f80550" TargetMode="External"/><Relationship Id="rId379" Type="http://schemas.openxmlformats.org/officeDocument/2006/relationships/hyperlink" Target="https://api.github.com/repos/gsuez/master-bootstrap-3/commits/01eadfbf898b16498450861e0389879c3fea7784" TargetMode="External"/><Relationship Id="rId132" Type="http://schemas.openxmlformats.org/officeDocument/2006/relationships/hyperlink" Target="https://api.github.com/repos/zohararad/sails-rest/issues/70" TargetMode="External"/><Relationship Id="rId374" Type="http://schemas.openxmlformats.org/officeDocument/2006/relationships/hyperlink" Target="https://api.github.com/repos/hapijs/basic/issues/11" TargetMode="External"/><Relationship Id="rId131" Type="http://schemas.openxmlformats.org/officeDocument/2006/relationships/hyperlink" Target="https://api.github.com/repos/zohararad/sails-rest/commits/3a4f393929a7d2d72ea0fc62fa9d78739e065162" TargetMode="External"/><Relationship Id="rId373" Type="http://schemas.openxmlformats.org/officeDocument/2006/relationships/hyperlink" Target="https://api.github.com/repos/hapijs/basic/commits/927d47b9b1b5688406941ddbcc92952a0a17e85b" TargetMode="External"/><Relationship Id="rId130" Type="http://schemas.openxmlformats.org/officeDocument/2006/relationships/hyperlink" Target="https://api.github.com/repos/evernote/evernote-cloud-sdk-php/issues/10" TargetMode="External"/><Relationship Id="rId372" Type="http://schemas.openxmlformats.org/officeDocument/2006/relationships/hyperlink" Target="https://api.github.com/repos/hapijs/basic/issues/20" TargetMode="External"/><Relationship Id="rId371" Type="http://schemas.openxmlformats.org/officeDocument/2006/relationships/hyperlink" Target="https://api.github.com/repos/hapijs/basic/commits/9acb8342dff1c37a323e2ed96c3fe9a62deb5fd9" TargetMode="External"/><Relationship Id="rId136" Type="http://schemas.openxmlformats.org/officeDocument/2006/relationships/hyperlink" Target="https://api.github.com/repos/zohararad/sails-rest/issues/14" TargetMode="External"/><Relationship Id="rId378" Type="http://schemas.openxmlformats.org/officeDocument/2006/relationships/hyperlink" Target="https://api.github.com/repos/jochenwierum/openvpn-manager/issues/30" TargetMode="External"/><Relationship Id="rId135" Type="http://schemas.openxmlformats.org/officeDocument/2006/relationships/hyperlink" Target="https://api.github.com/repos/zohararad/sails-rest/commits/b9befeda3c92932d28c71e5da42eac40e91367d4" TargetMode="External"/><Relationship Id="rId377" Type="http://schemas.openxmlformats.org/officeDocument/2006/relationships/hyperlink" Target="https://api.github.com/repos/jochenwierum/openvpn-manager/commits/0d276d95509a47e850d1c81b77f3295d21b7ec98" TargetMode="External"/><Relationship Id="rId134" Type="http://schemas.openxmlformats.org/officeDocument/2006/relationships/hyperlink" Target="https://api.github.com/repos/zohararad/sails-rest/issues/69" TargetMode="External"/><Relationship Id="rId376" Type="http://schemas.openxmlformats.org/officeDocument/2006/relationships/hyperlink" Target="https://api.github.com/repos/hapijs/basic/issues/5" TargetMode="External"/><Relationship Id="rId133" Type="http://schemas.openxmlformats.org/officeDocument/2006/relationships/hyperlink" Target="https://api.github.com/repos/zohararad/sails-rest/commits/52c89e7e15474f9a77d1481ecce77d6f8a413ad6" TargetMode="External"/><Relationship Id="rId375" Type="http://schemas.openxmlformats.org/officeDocument/2006/relationships/hyperlink" Target="https://api.github.com/repos/hapijs/basic/commits/2d4a86928d34527edb756865b9fc1280ffe69a6c" TargetMode="External"/><Relationship Id="rId172" Type="http://schemas.openxmlformats.org/officeDocument/2006/relationships/hyperlink" Target="https://api.github.com/repos/tullamods/Bagnon/issues/55" TargetMode="External"/><Relationship Id="rId171" Type="http://schemas.openxmlformats.org/officeDocument/2006/relationships/hyperlink" Target="https://api.github.com/repos/tullamods/Bagnon/commits/63fdcbe06d702d48c225d4906a6f883c3f3d1003" TargetMode="External"/><Relationship Id="rId170" Type="http://schemas.openxmlformats.org/officeDocument/2006/relationships/hyperlink" Target="https://api.github.com/repos/tullamods/Bagnon/issues/57" TargetMode="External"/><Relationship Id="rId165" Type="http://schemas.openxmlformats.org/officeDocument/2006/relationships/hyperlink" Target="https://api.github.com/repos/tullamods/Bagnon/commits/87baa670867466c0bd8e7802d2d437c364d9e4ed" TargetMode="External"/><Relationship Id="rId164" Type="http://schemas.openxmlformats.org/officeDocument/2006/relationships/hyperlink" Target="https://api.github.com/repos/tullamods/Bagnon/issues/78" TargetMode="External"/><Relationship Id="rId163" Type="http://schemas.openxmlformats.org/officeDocument/2006/relationships/hyperlink" Target="https://api.github.com/repos/tullamods/Bagnon/commits/ca01b0827d7f0e20044c55120b17eeb01b2f27df" TargetMode="External"/><Relationship Id="rId162" Type="http://schemas.openxmlformats.org/officeDocument/2006/relationships/hyperlink" Target="https://api.github.com/repos/tullamods/Bagnon/issues/91" TargetMode="External"/><Relationship Id="rId169" Type="http://schemas.openxmlformats.org/officeDocument/2006/relationships/hyperlink" Target="https://api.github.com/repos/tullamods/Bagnon/commits/b04ee48180a68acba6271520e9cfd9195bc89aeb" TargetMode="External"/><Relationship Id="rId168" Type="http://schemas.openxmlformats.org/officeDocument/2006/relationships/hyperlink" Target="https://api.github.com/repos/tullamods/Bagnon/issues/66" TargetMode="External"/><Relationship Id="rId167" Type="http://schemas.openxmlformats.org/officeDocument/2006/relationships/hyperlink" Target="https://api.github.com/repos/tullamods/Bagnon/commits/7d5a3f3381d2670c76994b2851cd1c648873ee9b" TargetMode="External"/><Relationship Id="rId166" Type="http://schemas.openxmlformats.org/officeDocument/2006/relationships/hyperlink" Target="https://api.github.com/repos/tullamods/Bagnon/issues/68" TargetMode="External"/><Relationship Id="rId161" Type="http://schemas.openxmlformats.org/officeDocument/2006/relationships/hyperlink" Target="https://api.github.com/repos/tullamods/Bagnon/commits/8dc7960e0fa09e3e2ce7bca9f9736545b74540c6" TargetMode="External"/><Relationship Id="rId160" Type="http://schemas.openxmlformats.org/officeDocument/2006/relationships/hyperlink" Target="https://api.github.com/repos/tullamods/Bagnon/issues/138" TargetMode="External"/><Relationship Id="rId159" Type="http://schemas.openxmlformats.org/officeDocument/2006/relationships/hyperlink" Target="https://api.github.com/repos/tullamods/Bagnon/commits/3022dd04c08dcd119d17db9e4d033cdb47c56504" TargetMode="External"/><Relationship Id="rId154" Type="http://schemas.openxmlformats.org/officeDocument/2006/relationships/hyperlink" Target="https://api.github.com/repos/tullamods/Bagnon/issues/193" TargetMode="External"/><Relationship Id="rId396" Type="http://schemas.openxmlformats.org/officeDocument/2006/relationships/hyperlink" Target="https://api.github.com/repos/miaoerduo/cartoon-cat/issues/5" TargetMode="External"/><Relationship Id="rId153" Type="http://schemas.openxmlformats.org/officeDocument/2006/relationships/hyperlink" Target="https://api.github.com/repos/tullamods/Bagnon/commits/6af7b2daee536e0714ea440af818513bf8a3d68b" TargetMode="External"/><Relationship Id="rId395" Type="http://schemas.openxmlformats.org/officeDocument/2006/relationships/hyperlink" Target="https://api.github.com/repos/miaoerduo/cartoon-cat/commits/6970d79ace76612c1b5e3ea9b23721d977cd4767" TargetMode="External"/><Relationship Id="rId152" Type="http://schemas.openxmlformats.org/officeDocument/2006/relationships/hyperlink" Target="https://api.github.com/repos/tullamods/Bagnon/issues/324" TargetMode="External"/><Relationship Id="rId394" Type="http://schemas.openxmlformats.org/officeDocument/2006/relationships/hyperlink" Target="https://api.github.com/repos/gregzaal/Auto-Voice-Channels/issues/35" TargetMode="External"/><Relationship Id="rId151" Type="http://schemas.openxmlformats.org/officeDocument/2006/relationships/hyperlink" Target="https://api.github.com/repos/tullamods/Bagnon/commits/2ac87e197fee7b96a69b79a6249c8b7fe7787144" TargetMode="External"/><Relationship Id="rId393" Type="http://schemas.openxmlformats.org/officeDocument/2006/relationships/hyperlink" Target="https://api.github.com/repos/gregzaal/Auto-Voice-Channels/commits/df65ce60d141d49e94727ccc5b5da6400c6c34b9" TargetMode="External"/><Relationship Id="rId158" Type="http://schemas.openxmlformats.org/officeDocument/2006/relationships/hyperlink" Target="https://api.github.com/repos/tullamods/Bagnon/issues/149" TargetMode="External"/><Relationship Id="rId157" Type="http://schemas.openxmlformats.org/officeDocument/2006/relationships/hyperlink" Target="https://api.github.com/repos/tullamods/Bagnon/commits/e00d6c8fee1ac2e683e8833c4046be562a9ebf61" TargetMode="External"/><Relationship Id="rId399" Type="http://schemas.openxmlformats.org/officeDocument/2006/relationships/hyperlink" Target="https://api.github.com/repos/Michael-J-Scofield/discord-anti-spam/commits/6560ea92be4ad00f6130aae8145c601767abaa35" TargetMode="External"/><Relationship Id="rId156" Type="http://schemas.openxmlformats.org/officeDocument/2006/relationships/hyperlink" Target="https://api.github.com/repos/tullamods/Bagnon/issues/133" TargetMode="External"/><Relationship Id="rId398" Type="http://schemas.openxmlformats.org/officeDocument/2006/relationships/hyperlink" Target="https://api.github.com/repos/vlkozlovsky/ansible-cloud-hosting/issues/1" TargetMode="External"/><Relationship Id="rId155" Type="http://schemas.openxmlformats.org/officeDocument/2006/relationships/hyperlink" Target="https://api.github.com/repos/tullamods/Bagnon/commits/6c29ab54b9e06adbf08ad3e63af45da0c3af5c7b" TargetMode="External"/><Relationship Id="rId397" Type="http://schemas.openxmlformats.org/officeDocument/2006/relationships/hyperlink" Target="https://api.github.com/repos/vlkozlovsky/ansible-cloud-hosting/commits/c4e72636dfa2e0f17370f29926d674a652122fe7" TargetMode="External"/><Relationship Id="rId808" Type="http://schemas.openxmlformats.org/officeDocument/2006/relationships/hyperlink" Target="https://api.github.com/repos/algorand/go-algorand-sdk/issues/110" TargetMode="External"/><Relationship Id="rId807" Type="http://schemas.openxmlformats.org/officeDocument/2006/relationships/hyperlink" Target="https://api.github.com/repos/algorand/go-algorand-sdk/commits/0bd7ea7557e2e339c9ae5cd1285f23b73efe37c1" TargetMode="External"/><Relationship Id="rId806" Type="http://schemas.openxmlformats.org/officeDocument/2006/relationships/hyperlink" Target="https://api.github.com/repos/binxio/cfn-certificate-provider/issues/30" TargetMode="External"/><Relationship Id="rId805" Type="http://schemas.openxmlformats.org/officeDocument/2006/relationships/hyperlink" Target="https://api.github.com/repos/binxio/cfn-certificate-provider/commits/2cd5388782d7f85e5ff8b40fcfd20d20da615e8c" TargetMode="External"/><Relationship Id="rId809" Type="http://schemas.openxmlformats.org/officeDocument/2006/relationships/hyperlink" Target="https://api.github.com/repos/algorand/go-algorand-sdk/commits/23fea1acc7fa36c5e46040561315a2a777f169f8" TargetMode="External"/><Relationship Id="rId800" Type="http://schemas.openxmlformats.org/officeDocument/2006/relationships/hyperlink" Target="https://api.github.com/repos/commanderx16/x16-docs/issues/26" TargetMode="External"/><Relationship Id="rId804" Type="http://schemas.openxmlformats.org/officeDocument/2006/relationships/hyperlink" Target="https://api.github.com/repos/uuazed/numerapi/issues/62" TargetMode="External"/><Relationship Id="rId803" Type="http://schemas.openxmlformats.org/officeDocument/2006/relationships/hyperlink" Target="https://api.github.com/repos/uuazed/numerapi/commits/f859e950fe87933d887fa4e616a3ccf6acbcbaec" TargetMode="External"/><Relationship Id="rId802" Type="http://schemas.openxmlformats.org/officeDocument/2006/relationships/hyperlink" Target="https://api.github.com/repos/commanderx16/x16-docs/issues/3" TargetMode="External"/><Relationship Id="rId801" Type="http://schemas.openxmlformats.org/officeDocument/2006/relationships/hyperlink" Target="https://api.github.com/repos/commanderx16/x16-docs/commits/85d66f2b1a130f06b2c8728e7efa0bf98f9ac547" TargetMode="External"/><Relationship Id="rId40" Type="http://schemas.openxmlformats.org/officeDocument/2006/relationships/hyperlink" Target="https://api.github.com/repos/openfl/actuate/issues/25" TargetMode="External"/><Relationship Id="rId42" Type="http://schemas.openxmlformats.org/officeDocument/2006/relationships/hyperlink" Target="https://api.github.com/repos/tao12345666333/tornado-zh/issues/4" TargetMode="External"/><Relationship Id="rId41" Type="http://schemas.openxmlformats.org/officeDocument/2006/relationships/hyperlink" Target="https://api.github.com/repos/tao12345666333/tornado-zh/commits/45ba4160114fdd3f94e85e8db67b350d81274e34" TargetMode="External"/><Relationship Id="rId44" Type="http://schemas.openxmlformats.org/officeDocument/2006/relationships/hyperlink" Target="https://api.github.com/repos/ansiblebit/oracle-java/issues/34" TargetMode="External"/><Relationship Id="rId43" Type="http://schemas.openxmlformats.org/officeDocument/2006/relationships/hyperlink" Target="https://api.github.com/repos/ansiblebit/oracle-java/commits/617c8f2de47d53b11ebed60c6cdfe7d020a120a7" TargetMode="External"/><Relationship Id="rId46" Type="http://schemas.openxmlformats.org/officeDocument/2006/relationships/hyperlink" Target="https://api.github.com/repos/thiagobustamante/typescript-rest-swagger/issues/126" TargetMode="External"/><Relationship Id="rId45" Type="http://schemas.openxmlformats.org/officeDocument/2006/relationships/hyperlink" Target="https://api.github.com/repos/thiagobustamante/typescript-rest-swagger/commits/28708df9ca3a06ffecaecab1248bafb8f38b76de" TargetMode="External"/><Relationship Id="rId509" Type="http://schemas.openxmlformats.org/officeDocument/2006/relationships/hyperlink" Target="https://api.github.com/repos/vojtech-dobes/nette.ajax.js/commits/d62dda317b81a7b451e72dc0b2441c850cec7fc0" TargetMode="External"/><Relationship Id="rId508" Type="http://schemas.openxmlformats.org/officeDocument/2006/relationships/hyperlink" Target="https://api.github.com/repos/vojtech-dobes/nette.ajax.js/issues/57" TargetMode="External"/><Relationship Id="rId503" Type="http://schemas.openxmlformats.org/officeDocument/2006/relationships/hyperlink" Target="https://api.github.com/repos/coreGreenberet/homematicip-rest-api/commits/4c1725b980d9453c04d2d453ea8466e8a60f9728" TargetMode="External"/><Relationship Id="rId745" Type="http://schemas.openxmlformats.org/officeDocument/2006/relationships/hyperlink" Target="https://api.github.com/repos/jaspervdj/digestive-functors/commits/076375da7402fcacef6295318ba6bbdf636fa224" TargetMode="External"/><Relationship Id="rId987" Type="http://schemas.openxmlformats.org/officeDocument/2006/relationships/hyperlink" Target="https://api.github.com/repos/meshtastic/Meshtastic-python/commits/7d269b742b23c4cb0fde4576232ccc5abece0a96" TargetMode="External"/><Relationship Id="rId502" Type="http://schemas.openxmlformats.org/officeDocument/2006/relationships/hyperlink" Target="https://api.github.com/repos/coreGreenberet/homematicip-rest-api/issues/28" TargetMode="External"/><Relationship Id="rId744" Type="http://schemas.openxmlformats.org/officeDocument/2006/relationships/hyperlink" Target="https://api.github.com/repos/jaspervdj/digestive-functors/issues/18" TargetMode="External"/><Relationship Id="rId986" Type="http://schemas.openxmlformats.org/officeDocument/2006/relationships/hyperlink" Target="https://api.github.com/repos/meshtastic/Meshtastic-python/issues/27" TargetMode="External"/><Relationship Id="rId501" Type="http://schemas.openxmlformats.org/officeDocument/2006/relationships/hyperlink" Target="https://api.github.com/repos/coreGreenberet/homematicip-rest-api/commits/d3f9663c2b0d2cd732633bd65332b6da876cbd95" TargetMode="External"/><Relationship Id="rId743" Type="http://schemas.openxmlformats.org/officeDocument/2006/relationships/hyperlink" Target="https://api.github.com/repos/jaspervdj/digestive-functors/commits/f81a1903cde90b400eaab8ba5c9ffcd1a7653acf" TargetMode="External"/><Relationship Id="rId985" Type="http://schemas.openxmlformats.org/officeDocument/2006/relationships/hyperlink" Target="https://api.github.com/repos/meshtastic/Meshtastic-python/commits/1546e6566f6dc1d758a3137d666f128f5f81f6d4" TargetMode="External"/><Relationship Id="rId500" Type="http://schemas.openxmlformats.org/officeDocument/2006/relationships/hyperlink" Target="https://api.github.com/repos/coreGreenberet/homematicip-rest-api/issues/96" TargetMode="External"/><Relationship Id="rId742" Type="http://schemas.openxmlformats.org/officeDocument/2006/relationships/hyperlink" Target="https://api.github.com/repos/jaspervdj/digestive-functors/issues/41" TargetMode="External"/><Relationship Id="rId984" Type="http://schemas.openxmlformats.org/officeDocument/2006/relationships/hyperlink" Target="https://api.github.com/repos/meshtastic/Meshtastic-python/issues/19" TargetMode="External"/><Relationship Id="rId507" Type="http://schemas.openxmlformats.org/officeDocument/2006/relationships/hyperlink" Target="https://api.github.com/repos/vojtech-dobes/nette.ajax.js/commits/5d82d40eea3d457ee13d787c683c2008042d0b07" TargetMode="External"/><Relationship Id="rId749" Type="http://schemas.openxmlformats.org/officeDocument/2006/relationships/hyperlink" Target="https://api.github.com/repos/keolo/mixpanel_client/commits/b085a2fd2f94b8a576d32fcc59ba3324773f15ea" TargetMode="External"/><Relationship Id="rId506" Type="http://schemas.openxmlformats.org/officeDocument/2006/relationships/hyperlink" Target="https://api.github.com/repos/vojtech-dobes/nette.ajax.js/issues/77" TargetMode="External"/><Relationship Id="rId748" Type="http://schemas.openxmlformats.org/officeDocument/2006/relationships/hyperlink" Target="https://api.github.com/repos/microsoft/winstore-jscompat/issues/8" TargetMode="External"/><Relationship Id="rId505" Type="http://schemas.openxmlformats.org/officeDocument/2006/relationships/hyperlink" Target="https://api.github.com/repos/vojtech-dobes/nette.ajax.js/commits/3ed4c767719d86e5f8d879307f1903b6e0669ef3" TargetMode="External"/><Relationship Id="rId747" Type="http://schemas.openxmlformats.org/officeDocument/2006/relationships/hyperlink" Target="https://api.github.com/repos/microsoft/winstore-jscompat/commits/5c0039a98268cee4712bd4cd4b63585d48be451c" TargetMode="External"/><Relationship Id="rId989" Type="http://schemas.openxmlformats.org/officeDocument/2006/relationships/hyperlink" Target="https://api.github.com/repos/meshtastic/Meshtastic-python/commits/25eea6c5b9514bc6ddb9ccebe1dc73df90b07143" TargetMode="External"/><Relationship Id="rId504" Type="http://schemas.openxmlformats.org/officeDocument/2006/relationships/hyperlink" Target="https://api.github.com/repos/coreGreenberet/homematicip-rest-api/issues/29" TargetMode="External"/><Relationship Id="rId746" Type="http://schemas.openxmlformats.org/officeDocument/2006/relationships/hyperlink" Target="https://api.github.com/repos/jaspervdj/digestive-functors/issues/13" TargetMode="External"/><Relationship Id="rId988" Type="http://schemas.openxmlformats.org/officeDocument/2006/relationships/hyperlink" Target="https://api.github.com/repos/meshtastic/Meshtastic-python/issues/26" TargetMode="External"/><Relationship Id="rId48" Type="http://schemas.openxmlformats.org/officeDocument/2006/relationships/hyperlink" Target="https://api.github.com/repos/thiagobustamante/typescript-rest-swagger/issues/96" TargetMode="External"/><Relationship Id="rId47" Type="http://schemas.openxmlformats.org/officeDocument/2006/relationships/hyperlink" Target="https://api.github.com/repos/thiagobustamante/typescript-rest-swagger/commits/1109f03925039512479c671dddaf5c29df7efb3e" TargetMode="External"/><Relationship Id="rId49" Type="http://schemas.openxmlformats.org/officeDocument/2006/relationships/hyperlink" Target="https://api.github.com/repos/thiagobustamante/typescript-rest-swagger/commits/c606d461bbc3e893c87b323164a0ce7d29d4a8e4" TargetMode="External"/><Relationship Id="rId741" Type="http://schemas.openxmlformats.org/officeDocument/2006/relationships/hyperlink" Target="https://api.github.com/repos/jaspervdj/digestive-functors/commits/f8cee17eceffd8ac11bab556bcf2046f4a3d7265" TargetMode="External"/><Relationship Id="rId983" Type="http://schemas.openxmlformats.org/officeDocument/2006/relationships/hyperlink" Target="https://api.github.com/repos/meshtastic/Meshtastic-python/commits/cc77a2ab1e5305aac3b5f27d0670dc8792f65e2b" TargetMode="External"/><Relationship Id="rId740" Type="http://schemas.openxmlformats.org/officeDocument/2006/relationships/hyperlink" Target="https://api.github.com/repos/jaspervdj/digestive-functors/issues/45" TargetMode="External"/><Relationship Id="rId982" Type="http://schemas.openxmlformats.org/officeDocument/2006/relationships/hyperlink" Target="https://api.github.com/repos/meshtastic/Meshtastic-python/issues/41" TargetMode="External"/><Relationship Id="rId981" Type="http://schemas.openxmlformats.org/officeDocument/2006/relationships/hyperlink" Target="https://api.github.com/repos/meshtastic/Meshtastic-python/commits/86005c0ddada2226e2e54ea8ad0c66a63477eafe" TargetMode="External"/><Relationship Id="rId980" Type="http://schemas.openxmlformats.org/officeDocument/2006/relationships/hyperlink" Target="https://api.github.com/repos/meshtastic/Meshtastic-python/issues/21" TargetMode="External"/><Relationship Id="rId31" Type="http://schemas.openxmlformats.org/officeDocument/2006/relationships/hyperlink" Target="https://api.github.com/repos/cmprescott/ansible-xml/commits/a48cdd16f4f3836aece04ff597faa4298abe482c" TargetMode="External"/><Relationship Id="rId30" Type="http://schemas.openxmlformats.org/officeDocument/2006/relationships/hyperlink" Target="https://api.github.com/repos/cmprescott/ansible-xml/issues/112" TargetMode="External"/><Relationship Id="rId33" Type="http://schemas.openxmlformats.org/officeDocument/2006/relationships/hyperlink" Target="https://api.github.com/repos/openfl/actuate/commits/a860cedc85a12d47c15730258fa9a4e7dd061006" TargetMode="External"/><Relationship Id="rId32" Type="http://schemas.openxmlformats.org/officeDocument/2006/relationships/hyperlink" Target="https://api.github.com/repos/cmprescott/ansible-xml/issues/81" TargetMode="External"/><Relationship Id="rId35" Type="http://schemas.openxmlformats.org/officeDocument/2006/relationships/hyperlink" Target="https://api.github.com/repos/openfl/actuate/commits/660525b9c8793219c659ac85643189ae3ae9b300" TargetMode="External"/><Relationship Id="rId34" Type="http://schemas.openxmlformats.org/officeDocument/2006/relationships/hyperlink" Target="https://api.github.com/repos/openfl/actuate/issues/96" TargetMode="External"/><Relationship Id="rId739" Type="http://schemas.openxmlformats.org/officeDocument/2006/relationships/hyperlink" Target="https://api.github.com/repos/jaspervdj/digestive-functors/commits/11529fca487f64fec041a3f9d4bc65316688c7a5" TargetMode="External"/><Relationship Id="rId734" Type="http://schemas.openxmlformats.org/officeDocument/2006/relationships/hyperlink" Target="https://api.github.com/repos/jaspervdj/digestive-functors/issues/94" TargetMode="External"/><Relationship Id="rId976" Type="http://schemas.openxmlformats.org/officeDocument/2006/relationships/hyperlink" Target="https://api.github.com/repos/meshtastic/Meshtastic-python/issues/49" TargetMode="External"/><Relationship Id="rId733" Type="http://schemas.openxmlformats.org/officeDocument/2006/relationships/hyperlink" Target="https://api.github.com/repos/jaspervdj/digestive-functors/commits/eae0f9c9251668865f6120da963d6ad554c0dbf4" TargetMode="External"/><Relationship Id="rId975" Type="http://schemas.openxmlformats.org/officeDocument/2006/relationships/hyperlink" Target="https://api.github.com/repos/meshtastic/Meshtastic-python/commits/76f475d800d34787d1ed95de4e692c0a450c8b44" TargetMode="External"/><Relationship Id="rId732" Type="http://schemas.openxmlformats.org/officeDocument/2006/relationships/hyperlink" Target="https://api.github.com/repos/jaspervdj/digestive-functors/issues/120" TargetMode="External"/><Relationship Id="rId974" Type="http://schemas.openxmlformats.org/officeDocument/2006/relationships/hyperlink" Target="https://api.github.com/repos/meshtastic/Meshtastic-python/issues/61" TargetMode="External"/><Relationship Id="rId731" Type="http://schemas.openxmlformats.org/officeDocument/2006/relationships/hyperlink" Target="https://api.github.com/repos/jaspervdj/digestive-functors/commits/625241e44f0b8add0c93b30a2cab38b2f76ff2b4" TargetMode="External"/><Relationship Id="rId973" Type="http://schemas.openxmlformats.org/officeDocument/2006/relationships/hyperlink" Target="https://api.github.com/repos/meshtastic/Meshtastic-python/commits/61621702cf155392db539aa2b772a87d56d80c28" TargetMode="External"/><Relationship Id="rId738" Type="http://schemas.openxmlformats.org/officeDocument/2006/relationships/hyperlink" Target="https://api.github.com/repos/jaspervdj/digestive-functors/issues/50" TargetMode="External"/><Relationship Id="rId737" Type="http://schemas.openxmlformats.org/officeDocument/2006/relationships/hyperlink" Target="https://api.github.com/repos/jaspervdj/digestive-functors/commits/24fab41d91c6eb430b36bff845aae318c4f64f80" TargetMode="External"/><Relationship Id="rId979" Type="http://schemas.openxmlformats.org/officeDocument/2006/relationships/hyperlink" Target="https://api.github.com/repos/meshtastic/Meshtastic-python/commits/0759c1593f1338a9d2bf20f13a168c7439f0da38" TargetMode="External"/><Relationship Id="rId736" Type="http://schemas.openxmlformats.org/officeDocument/2006/relationships/hyperlink" Target="https://api.github.com/repos/jaspervdj/digestive-functors/issues/90" TargetMode="External"/><Relationship Id="rId978" Type="http://schemas.openxmlformats.org/officeDocument/2006/relationships/hyperlink" Target="https://api.github.com/repos/meshtastic/Meshtastic-python/issues/45" TargetMode="External"/><Relationship Id="rId735" Type="http://schemas.openxmlformats.org/officeDocument/2006/relationships/hyperlink" Target="https://api.github.com/repos/jaspervdj/digestive-functors/commits/3232992c1dd3dc8bdebad2172c70f2d8a689a38c" TargetMode="External"/><Relationship Id="rId977" Type="http://schemas.openxmlformats.org/officeDocument/2006/relationships/hyperlink" Target="https://api.github.com/repos/meshtastic/Meshtastic-python/commits/e55db166cb888f809326bc2b3f7a5822b86b1c70" TargetMode="External"/><Relationship Id="rId37" Type="http://schemas.openxmlformats.org/officeDocument/2006/relationships/hyperlink" Target="https://api.github.com/repos/openfl/actuate/commits/660525b9c8793219c659ac85643189ae3ae9b300" TargetMode="External"/><Relationship Id="rId36" Type="http://schemas.openxmlformats.org/officeDocument/2006/relationships/hyperlink" Target="https://api.github.com/repos/openfl/actuate/issues/58" TargetMode="External"/><Relationship Id="rId39" Type="http://schemas.openxmlformats.org/officeDocument/2006/relationships/hyperlink" Target="https://api.github.com/repos/openfl/actuate/commits/60c14df693532821f861ac8eb8a2e7a88da11297" TargetMode="External"/><Relationship Id="rId38" Type="http://schemas.openxmlformats.org/officeDocument/2006/relationships/hyperlink" Target="https://api.github.com/repos/openfl/actuate/issues/57" TargetMode="External"/><Relationship Id="rId730" Type="http://schemas.openxmlformats.org/officeDocument/2006/relationships/hyperlink" Target="https://api.github.com/repos/xz64/license-webpack-plugin/issues/8" TargetMode="External"/><Relationship Id="rId972" Type="http://schemas.openxmlformats.org/officeDocument/2006/relationships/hyperlink" Target="https://api.github.com/repos/meshtastic/Meshtastic-python/issues/64" TargetMode="External"/><Relationship Id="rId971" Type="http://schemas.openxmlformats.org/officeDocument/2006/relationships/hyperlink" Target="https://api.github.com/repos/meshtastic/Meshtastic-python/commits/7c6744704dab498a862817d9832b4fc0a2c8c4b4" TargetMode="External"/><Relationship Id="rId970" Type="http://schemas.openxmlformats.org/officeDocument/2006/relationships/hyperlink" Target="https://api.github.com/repos/meshtastic/Meshtastic-python/issues/65" TargetMode="External"/><Relationship Id="rId20" Type="http://schemas.openxmlformats.org/officeDocument/2006/relationships/hyperlink" Target="https://api.github.com/repos/notanumber/xapian-haystack/issues/111" TargetMode="External"/><Relationship Id="rId22" Type="http://schemas.openxmlformats.org/officeDocument/2006/relationships/hyperlink" Target="https://api.github.com/repos/notanumber/xapian-haystack/issues/112" TargetMode="External"/><Relationship Id="rId21" Type="http://schemas.openxmlformats.org/officeDocument/2006/relationships/hyperlink" Target="https://api.github.com/repos/notanumber/xapian-haystack/commits/01805d08f8c3cdf048f65865ca95b2ddc7000ed8" TargetMode="External"/><Relationship Id="rId24" Type="http://schemas.openxmlformats.org/officeDocument/2006/relationships/hyperlink" Target="https://api.github.com/repos/OrchardCMS/OrchardCore.Commerce/issues/88" TargetMode="External"/><Relationship Id="rId23" Type="http://schemas.openxmlformats.org/officeDocument/2006/relationships/hyperlink" Target="https://api.github.com/repos/OrchardCMS/OrchardCore.Commerce/commits/7b8dcd69bb92db6f522ba4fa805fe6c101faaeb1" TargetMode="External"/><Relationship Id="rId525" Type="http://schemas.openxmlformats.org/officeDocument/2006/relationships/hyperlink" Target="https://api.github.com/repos/private-face/jquery.fullscreen/commits/fb0b4b961cf307d8e8f7aa3b23816d297a55ecb5" TargetMode="External"/><Relationship Id="rId767" Type="http://schemas.openxmlformats.org/officeDocument/2006/relationships/hyperlink" Target="https://api.github.com/repos/ckan/ckanapi/commits/1a8c3f1f9ca31274c050a6ce3c1fe30e4c305eac" TargetMode="External"/><Relationship Id="rId524" Type="http://schemas.openxmlformats.org/officeDocument/2006/relationships/hyperlink" Target="https://api.github.com/repos/private-face/jquery.fullscreen/issues/17" TargetMode="External"/><Relationship Id="rId766" Type="http://schemas.openxmlformats.org/officeDocument/2006/relationships/hyperlink" Target="https://api.github.com/repos/ckan/ckanapi/issues/186" TargetMode="External"/><Relationship Id="rId523" Type="http://schemas.openxmlformats.org/officeDocument/2006/relationships/hyperlink" Target="https://api.github.com/repos/private-face/jquery.fullscreen/commits/d13b2e5506bb47959f52b7c8e99739a7687a0320" TargetMode="External"/><Relationship Id="rId765" Type="http://schemas.openxmlformats.org/officeDocument/2006/relationships/hyperlink" Target="https://api.github.com/repos/ckan/ckanapi/commits/27f6bcf5eb20db2f7f25724c2774ddde2397cee8" TargetMode="External"/><Relationship Id="rId522" Type="http://schemas.openxmlformats.org/officeDocument/2006/relationships/hyperlink" Target="https://api.github.com/repos/private-face/jquery.fullscreen/issues/23" TargetMode="External"/><Relationship Id="rId764" Type="http://schemas.openxmlformats.org/officeDocument/2006/relationships/hyperlink" Target="https://api.github.com/repos/kalenjordan/custom-reports/issues/45" TargetMode="External"/><Relationship Id="rId529" Type="http://schemas.openxmlformats.org/officeDocument/2006/relationships/hyperlink" Target="https://api.github.com/repos/private-face/jquery.fullscreen/commits/1134119e997d5db0de2b64f298983c2fea5a7200" TargetMode="External"/><Relationship Id="rId528" Type="http://schemas.openxmlformats.org/officeDocument/2006/relationships/hyperlink" Target="https://api.github.com/repos/private-face/jquery.fullscreen/issues/9" TargetMode="External"/><Relationship Id="rId527" Type="http://schemas.openxmlformats.org/officeDocument/2006/relationships/hyperlink" Target="https://api.github.com/repos/private-face/jquery.fullscreen/commits/e547e040f4824b26b44dac204c20a7edd697f867" TargetMode="External"/><Relationship Id="rId769" Type="http://schemas.openxmlformats.org/officeDocument/2006/relationships/hyperlink" Target="https://api.github.com/repos/jhipster/jhipster-guides/commits/038fd0d3cff9b90b4e9161895983893edfcd987e" TargetMode="External"/><Relationship Id="rId526" Type="http://schemas.openxmlformats.org/officeDocument/2006/relationships/hyperlink" Target="https://api.github.com/repos/private-face/jquery.fullscreen/issues/13" TargetMode="External"/><Relationship Id="rId768" Type="http://schemas.openxmlformats.org/officeDocument/2006/relationships/hyperlink" Target="https://api.github.com/repos/ckan/ckanapi/issues/146" TargetMode="External"/><Relationship Id="rId26" Type="http://schemas.openxmlformats.org/officeDocument/2006/relationships/hyperlink" Target="https://api.github.com/repos/OrchardCMS/OrchardCore.Commerce/issues/87" TargetMode="External"/><Relationship Id="rId25" Type="http://schemas.openxmlformats.org/officeDocument/2006/relationships/hyperlink" Target="https://api.github.com/repos/OrchardCMS/OrchardCore.Commerce/commits/d17d6e821763a60dc7791bfd6c1b5b11c4447abd" TargetMode="External"/><Relationship Id="rId28" Type="http://schemas.openxmlformats.org/officeDocument/2006/relationships/hyperlink" Target="https://api.github.com/repos/OrchardCMS/OrchardCore.Commerce/issues/35" TargetMode="External"/><Relationship Id="rId27" Type="http://schemas.openxmlformats.org/officeDocument/2006/relationships/hyperlink" Target="https://api.github.com/repos/OrchardCMS/OrchardCore.Commerce/commits/9ca51553e080230cbfbdc93592b161280beb453e" TargetMode="External"/><Relationship Id="rId521" Type="http://schemas.openxmlformats.org/officeDocument/2006/relationships/hyperlink" Target="https://api.github.com/repos/private-face/jquery.fullscreen/commits/ebe0b6a40f8f22c5186da7dc117560081e047ee7" TargetMode="External"/><Relationship Id="rId763" Type="http://schemas.openxmlformats.org/officeDocument/2006/relationships/hyperlink" Target="https://api.github.com/repos/kalenjordan/custom-reports/commits/f4ebc7f1d9807fc13a2fa1005700c5711d8c0e8c" TargetMode="External"/><Relationship Id="rId29" Type="http://schemas.openxmlformats.org/officeDocument/2006/relationships/hyperlink" Target="https://api.github.com/repos/cmprescott/ansible-xml/commits/0e3a84dca6d4433491a6590f9e9752455e45c701" TargetMode="External"/><Relationship Id="rId520" Type="http://schemas.openxmlformats.org/officeDocument/2006/relationships/hyperlink" Target="https://api.github.com/repos/uos/rospy_message_converter/issues/36" TargetMode="External"/><Relationship Id="rId762" Type="http://schemas.openxmlformats.org/officeDocument/2006/relationships/hyperlink" Target="https://api.github.com/repos/kalenjordan/custom-reports/issues/47" TargetMode="External"/><Relationship Id="rId761" Type="http://schemas.openxmlformats.org/officeDocument/2006/relationships/hyperlink" Target="https://api.github.com/repos/kalenjordan/custom-reports/commits/26d9db39a1dfcdbaddd4f2904ca4410fe319f3c9" TargetMode="External"/><Relationship Id="rId760" Type="http://schemas.openxmlformats.org/officeDocument/2006/relationships/hyperlink" Target="https://api.github.com/repos/mozilla/i18n-abide/issues/17" TargetMode="External"/><Relationship Id="rId11" Type="http://schemas.openxmlformats.org/officeDocument/2006/relationships/hyperlink" Target="https://api.github.com/repos/notanumber/xapian-haystack/commits/ab26c30d90aafe3103f299760e672d3312f0c92a" TargetMode="External"/><Relationship Id="rId10" Type="http://schemas.openxmlformats.org/officeDocument/2006/relationships/hyperlink" Target="https://api.github.com/repos/notanumber/xapian-haystack/issues/49" TargetMode="External"/><Relationship Id="rId13" Type="http://schemas.openxmlformats.org/officeDocument/2006/relationships/hyperlink" Target="https://api.github.com/repos/notanumber/xapian-haystack/commits/b623ea2556ec5f1ea5ef578b01275be2d632ad09" TargetMode="External"/><Relationship Id="rId12" Type="http://schemas.openxmlformats.org/officeDocument/2006/relationships/hyperlink" Target="https://api.github.com/repos/notanumber/xapian-haystack/issues/119" TargetMode="External"/><Relationship Id="rId519" Type="http://schemas.openxmlformats.org/officeDocument/2006/relationships/hyperlink" Target="https://api.github.com/repos/uos/rospy_message_converter/commits/9ecd4b362adcefa7ef13fa60c44bd07301eafcdb" TargetMode="External"/><Relationship Id="rId514" Type="http://schemas.openxmlformats.org/officeDocument/2006/relationships/hyperlink" Target="https://api.github.com/repos/serilog/serilog-sinks-console/issues/73" TargetMode="External"/><Relationship Id="rId756" Type="http://schemas.openxmlformats.org/officeDocument/2006/relationships/hyperlink" Target="https://api.github.com/repos/mozilla/i18n-abide/issues/61" TargetMode="External"/><Relationship Id="rId998" Type="http://schemas.openxmlformats.org/officeDocument/2006/relationships/hyperlink" Target="https://api.github.com/repos/meshtastic/Meshtastic-python/issues/12" TargetMode="External"/><Relationship Id="rId513" Type="http://schemas.openxmlformats.org/officeDocument/2006/relationships/hyperlink" Target="https://api.github.com/repos/serilog/serilog-sinks-console/commits/a464f75d65e561413b682e1bc26db96e3bc57e77" TargetMode="External"/><Relationship Id="rId755" Type="http://schemas.openxmlformats.org/officeDocument/2006/relationships/hyperlink" Target="https://api.github.com/repos/mozilla/i18n-abide/commits/e755a3df6bbe6a9fae5914c61481ddc0b0e48578" TargetMode="External"/><Relationship Id="rId997" Type="http://schemas.openxmlformats.org/officeDocument/2006/relationships/hyperlink" Target="https://api.github.com/repos/meshtastic/Meshtastic-python/commits/cb6f7097c2c4c5a36c37015e304247209eb7d877" TargetMode="External"/><Relationship Id="rId512" Type="http://schemas.openxmlformats.org/officeDocument/2006/relationships/hyperlink" Target="https://api.github.com/repos/vojtech-dobes/nette.ajax.js/issues/19" TargetMode="External"/><Relationship Id="rId754" Type="http://schemas.openxmlformats.org/officeDocument/2006/relationships/hyperlink" Target="https://api.github.com/repos/mozilla/i18n-abide/issues/80" TargetMode="External"/><Relationship Id="rId996" Type="http://schemas.openxmlformats.org/officeDocument/2006/relationships/hyperlink" Target="https://api.github.com/repos/meshtastic/Meshtastic-python/issues/14" TargetMode="External"/><Relationship Id="rId511" Type="http://schemas.openxmlformats.org/officeDocument/2006/relationships/hyperlink" Target="https://api.github.com/repos/vojtech-dobes/nette.ajax.js/commits/0759f72350de341cc38844bc3b12e67c5542afc3" TargetMode="External"/><Relationship Id="rId753" Type="http://schemas.openxmlformats.org/officeDocument/2006/relationships/hyperlink" Target="https://api.github.com/repos/mozilla/i18n-abide/commits/1c122c641f775216805378aec4ff0f2b94778dd2" TargetMode="External"/><Relationship Id="rId995" Type="http://schemas.openxmlformats.org/officeDocument/2006/relationships/hyperlink" Target="https://api.github.com/repos/meshtastic/Meshtastic-python/commits/be8c654eea7ac606ae99005000e9a481f7845f41" TargetMode="External"/><Relationship Id="rId518" Type="http://schemas.openxmlformats.org/officeDocument/2006/relationships/hyperlink" Target="https://api.github.com/repos/uos/rospy_message_converter/issues/45" TargetMode="External"/><Relationship Id="rId517" Type="http://schemas.openxmlformats.org/officeDocument/2006/relationships/hyperlink" Target="https://api.github.com/repos/uos/rospy_message_converter/commits/4ac9c3bcbe011362f4a48f9805ba4aa898cc95f0" TargetMode="External"/><Relationship Id="rId759" Type="http://schemas.openxmlformats.org/officeDocument/2006/relationships/hyperlink" Target="https://api.github.com/repos/mozilla/i18n-abide/commits/ffdc1686d77d2672fbd627ccb3f99dc2a3502a35" TargetMode="External"/><Relationship Id="rId516" Type="http://schemas.openxmlformats.org/officeDocument/2006/relationships/hyperlink" Target="https://api.github.com/repos/OmgDef/yii2-multilingual-behavior/issues/74" TargetMode="External"/><Relationship Id="rId758" Type="http://schemas.openxmlformats.org/officeDocument/2006/relationships/hyperlink" Target="https://api.github.com/repos/mozilla/i18n-abide/issues/21" TargetMode="External"/><Relationship Id="rId515" Type="http://schemas.openxmlformats.org/officeDocument/2006/relationships/hyperlink" Target="https://api.github.com/repos/OmgDef/yii2-multilingual-behavior/commits/d84cbb350f379307ead2010e295402cb6a42a6a5" TargetMode="External"/><Relationship Id="rId757" Type="http://schemas.openxmlformats.org/officeDocument/2006/relationships/hyperlink" Target="https://api.github.com/repos/mozilla/i18n-abide/commits/cc3556b811934a8a588277ace0af07c4f105ae31" TargetMode="External"/><Relationship Id="rId999" Type="http://schemas.openxmlformats.org/officeDocument/2006/relationships/hyperlink" Target="https://api.github.com/repos/meshtastic/Meshtastic-python/commits/0c9c8bca57cb6c31bcdbde9426803cdf79aadace" TargetMode="External"/><Relationship Id="rId15" Type="http://schemas.openxmlformats.org/officeDocument/2006/relationships/hyperlink" Target="https://api.github.com/repos/notanumber/xapian-haystack/commits/5d16d1aca7ccb7261ae72317c51a1cdeddb7e27f" TargetMode="External"/><Relationship Id="rId990" Type="http://schemas.openxmlformats.org/officeDocument/2006/relationships/hyperlink" Target="https://api.github.com/repos/meshtastic/Meshtastic-python/issues/23" TargetMode="External"/><Relationship Id="rId14" Type="http://schemas.openxmlformats.org/officeDocument/2006/relationships/hyperlink" Target="https://api.github.com/repos/notanumber/xapian-haystack/issues/109" TargetMode="External"/><Relationship Id="rId17" Type="http://schemas.openxmlformats.org/officeDocument/2006/relationships/hyperlink" Target="https://api.github.com/repos/notanumber/xapian-haystack/commits/4d51f5e9af985c8172947e1600bcc9345210c822" TargetMode="External"/><Relationship Id="rId16" Type="http://schemas.openxmlformats.org/officeDocument/2006/relationships/hyperlink" Target="https://api.github.com/repos/notanumber/xapian-haystack/issues/101" TargetMode="External"/><Relationship Id="rId19" Type="http://schemas.openxmlformats.org/officeDocument/2006/relationships/hyperlink" Target="https://api.github.com/repos/notanumber/xapian-haystack/commits/a27676a8509d8cf8bf723f785b8c730db1c6a7ed" TargetMode="External"/><Relationship Id="rId510" Type="http://schemas.openxmlformats.org/officeDocument/2006/relationships/hyperlink" Target="https://api.github.com/repos/vojtech-dobes/nette.ajax.js/issues/44" TargetMode="External"/><Relationship Id="rId752" Type="http://schemas.openxmlformats.org/officeDocument/2006/relationships/hyperlink" Target="https://api.github.com/repos/fh1ch/node-bacstack/issues/122" TargetMode="External"/><Relationship Id="rId994" Type="http://schemas.openxmlformats.org/officeDocument/2006/relationships/hyperlink" Target="https://api.github.com/repos/meshtastic/Meshtastic-python/issues/18" TargetMode="External"/><Relationship Id="rId18" Type="http://schemas.openxmlformats.org/officeDocument/2006/relationships/hyperlink" Target="https://api.github.com/repos/notanumber/xapian-haystack/issues/98" TargetMode="External"/><Relationship Id="rId751" Type="http://schemas.openxmlformats.org/officeDocument/2006/relationships/hyperlink" Target="https://api.github.com/repos/fh1ch/node-bacstack/commits/3103ad51fab5eb56b0ed68d702787c4223990d7a" TargetMode="External"/><Relationship Id="rId993" Type="http://schemas.openxmlformats.org/officeDocument/2006/relationships/hyperlink" Target="https://api.github.com/repos/meshtastic/Meshtastic-python/commits/8c86a49b63f9153e3dc8d3f034fdcb67038b6c84" TargetMode="External"/><Relationship Id="rId750" Type="http://schemas.openxmlformats.org/officeDocument/2006/relationships/hyperlink" Target="https://api.github.com/repos/keolo/mixpanel_client/issues/5" TargetMode="External"/><Relationship Id="rId992" Type="http://schemas.openxmlformats.org/officeDocument/2006/relationships/hyperlink" Target="https://api.github.com/repos/meshtastic/Meshtastic-python/issues/20" TargetMode="External"/><Relationship Id="rId991" Type="http://schemas.openxmlformats.org/officeDocument/2006/relationships/hyperlink" Target="https://api.github.com/repos/meshtastic/Meshtastic-python/commits/dd45429576590aa54e9567e0287db7d5198a294b" TargetMode="External"/><Relationship Id="rId84" Type="http://schemas.openxmlformats.org/officeDocument/2006/relationships/hyperlink" Target="https://api.github.com/repos/richardschneider/net-mdns/issues/79" TargetMode="External"/><Relationship Id="rId83" Type="http://schemas.openxmlformats.org/officeDocument/2006/relationships/hyperlink" Target="https://api.github.com/repos/richardschneider/net-mdns/commits/94e34167e794e64e13baa58f21ca92cdc603f0df" TargetMode="External"/><Relationship Id="rId86" Type="http://schemas.openxmlformats.org/officeDocument/2006/relationships/hyperlink" Target="https://api.github.com/repos/richardschneider/net-mdns/issues/1" TargetMode="External"/><Relationship Id="rId85" Type="http://schemas.openxmlformats.org/officeDocument/2006/relationships/hyperlink" Target="https://api.github.com/repos/richardschneider/net-mdns/commits/3326c93e703eb5dc1a55db24bb079a1a6ad6fe35" TargetMode="External"/><Relationship Id="rId88" Type="http://schemas.openxmlformats.org/officeDocument/2006/relationships/hyperlink" Target="https://api.github.com/repos/rrweb-io/rrweb-snapshot/issues/68" TargetMode="External"/><Relationship Id="rId87" Type="http://schemas.openxmlformats.org/officeDocument/2006/relationships/hyperlink" Target="https://api.github.com/repos/rrweb-io/rrweb-snapshot/commits/8307c87cedf603190fd898832d06df9bf12237bf" TargetMode="External"/><Relationship Id="rId89" Type="http://schemas.openxmlformats.org/officeDocument/2006/relationships/hyperlink" Target="https://api.github.com/repos/rrweb-io/rrweb-snapshot/commits/1cc7164f2ca138be2278119f1ab37dc17ee16375" TargetMode="External"/><Relationship Id="rId709" Type="http://schemas.openxmlformats.org/officeDocument/2006/relationships/hyperlink" Target="https://api.github.com/repos/openshift-evangelists/oc-cluster-wrapper/commits/34fe2a0a2ba7681590c1c578f11dcb3b41c958f8" TargetMode="External"/><Relationship Id="rId708" Type="http://schemas.openxmlformats.org/officeDocument/2006/relationships/hyperlink" Target="https://api.github.com/repos/openshift-evangelists/oc-cluster-wrapper/issues/72" TargetMode="External"/><Relationship Id="rId707" Type="http://schemas.openxmlformats.org/officeDocument/2006/relationships/hyperlink" Target="https://api.github.com/repos/openshift-evangelists/oc-cluster-wrapper/commits/ed32c3ce156e2ba7ce77e40c508a939fd6a20228" TargetMode="External"/><Relationship Id="rId949" Type="http://schemas.openxmlformats.org/officeDocument/2006/relationships/hyperlink" Target="https://api.github.com/repos/snoyberg/yaml/commits/5b0bf4fc3b5c1920c83e09e4d08e1ce864cdb82f" TargetMode="External"/><Relationship Id="rId706" Type="http://schemas.openxmlformats.org/officeDocument/2006/relationships/hyperlink" Target="https://api.github.com/repos/openshift-evangelists/oc-cluster-wrapper/issues/80" TargetMode="External"/><Relationship Id="rId948" Type="http://schemas.openxmlformats.org/officeDocument/2006/relationships/hyperlink" Target="https://api.github.com/repos/snoyberg/yaml/issues/90" TargetMode="External"/><Relationship Id="rId80" Type="http://schemas.openxmlformats.org/officeDocument/2006/relationships/hyperlink" Target="https://api.github.com/repos/hakandilek/play2-crud/issues/26" TargetMode="External"/><Relationship Id="rId82" Type="http://schemas.openxmlformats.org/officeDocument/2006/relationships/hyperlink" Target="https://api.github.com/repos/hakandilek/play2-crud/issues/5" TargetMode="External"/><Relationship Id="rId81" Type="http://schemas.openxmlformats.org/officeDocument/2006/relationships/hyperlink" Target="https://api.github.com/repos/hakandilek/play2-crud/commits/7bd300c482d8de30af47e748f6dd386aed2e25a9" TargetMode="External"/><Relationship Id="rId701" Type="http://schemas.openxmlformats.org/officeDocument/2006/relationships/hyperlink" Target="https://api.github.com/repos/apache/incubator-pagespeed-cpanel/commits/83c80a7704d1b4fb66f4da44924a6165c1a584f4" TargetMode="External"/><Relationship Id="rId943" Type="http://schemas.openxmlformats.org/officeDocument/2006/relationships/hyperlink" Target="https://api.github.com/repos/snoyberg/yaml/commits/e6ffcee39ab075ada8ba2b29c1f57af2f1448f91" TargetMode="External"/><Relationship Id="rId700" Type="http://schemas.openxmlformats.org/officeDocument/2006/relationships/hyperlink" Target="https://api.github.com/repos/apache/incubator-pagespeed-cpanel/issues/11" TargetMode="External"/><Relationship Id="rId942" Type="http://schemas.openxmlformats.org/officeDocument/2006/relationships/hyperlink" Target="https://api.github.com/repos/snoyberg/yaml/issues/105" TargetMode="External"/><Relationship Id="rId941" Type="http://schemas.openxmlformats.org/officeDocument/2006/relationships/hyperlink" Target="https://api.github.com/repos/snoyberg/yaml/commits/1ecada5b620cc18808cfb30d8908213c7ee834af" TargetMode="External"/><Relationship Id="rId940" Type="http://schemas.openxmlformats.org/officeDocument/2006/relationships/hyperlink" Target="https://api.github.com/repos/snoyberg/yaml/issues/110" TargetMode="External"/><Relationship Id="rId705" Type="http://schemas.openxmlformats.org/officeDocument/2006/relationships/hyperlink" Target="https://api.github.com/repos/openshift-evangelists/oc-cluster-wrapper/commits/5e0d8664ba386835294a8a94cf59d4945ec21733" TargetMode="External"/><Relationship Id="rId947" Type="http://schemas.openxmlformats.org/officeDocument/2006/relationships/hyperlink" Target="https://api.github.com/repos/snoyberg/yaml/commits/e2109cd52984fb4aa87a4f127f057cf97af3692e" TargetMode="External"/><Relationship Id="rId704" Type="http://schemas.openxmlformats.org/officeDocument/2006/relationships/hyperlink" Target="https://api.github.com/repos/adafruit/Adafruit_NeoMatrix/issues/18" TargetMode="External"/><Relationship Id="rId946" Type="http://schemas.openxmlformats.org/officeDocument/2006/relationships/hyperlink" Target="https://api.github.com/repos/snoyberg/yaml/issues/92" TargetMode="External"/><Relationship Id="rId703" Type="http://schemas.openxmlformats.org/officeDocument/2006/relationships/hyperlink" Target="https://api.github.com/repos/adafruit/Adafruit_NeoMatrix/commits/fe5942681b3db9172867c79ce5dad6fbff19a247" TargetMode="External"/><Relationship Id="rId945" Type="http://schemas.openxmlformats.org/officeDocument/2006/relationships/hyperlink" Target="https://api.github.com/repos/snoyberg/yaml/commits/8749ee6f9b927b188ef0734fe93ca589339d9b56" TargetMode="External"/><Relationship Id="rId702" Type="http://schemas.openxmlformats.org/officeDocument/2006/relationships/hyperlink" Target="https://api.github.com/repos/apache/incubator-pagespeed-cpanel/issues/3" TargetMode="External"/><Relationship Id="rId944" Type="http://schemas.openxmlformats.org/officeDocument/2006/relationships/hyperlink" Target="https://api.github.com/repos/snoyberg/yaml/issues/94" TargetMode="External"/><Relationship Id="rId73" Type="http://schemas.openxmlformats.org/officeDocument/2006/relationships/hyperlink" Target="https://api.github.com/repos/fabio-miranda/csv-to-influxdb/commits/6f7c46dc0a05df07f9048fed9b75adf428db8881" TargetMode="External"/><Relationship Id="rId72" Type="http://schemas.openxmlformats.org/officeDocument/2006/relationships/hyperlink" Target="https://api.github.com/repos/mattermoran/map_launcher/issues/58" TargetMode="External"/><Relationship Id="rId75" Type="http://schemas.openxmlformats.org/officeDocument/2006/relationships/hyperlink" Target="https://api.github.com/repos/leonid-shevtsov/unobtrusive_flash/commits/260b3fd197364580539c690712c2a493f5731c94" TargetMode="External"/><Relationship Id="rId74" Type="http://schemas.openxmlformats.org/officeDocument/2006/relationships/hyperlink" Target="https://api.github.com/repos/fabio-miranda/csv-to-influxdb/issues/1" TargetMode="External"/><Relationship Id="rId77" Type="http://schemas.openxmlformats.org/officeDocument/2006/relationships/hyperlink" Target="https://api.github.com/repos/hakandilek/play2-crud/commits/e413fd6df81d6e5e0d13f20ef8c94624ec60a02a" TargetMode="External"/><Relationship Id="rId76" Type="http://schemas.openxmlformats.org/officeDocument/2006/relationships/hyperlink" Target="https://api.github.com/repos/leonid-shevtsov/unobtrusive_flash/issues/18" TargetMode="External"/><Relationship Id="rId79" Type="http://schemas.openxmlformats.org/officeDocument/2006/relationships/hyperlink" Target="https://api.github.com/repos/hakandilek/play2-crud/commits/989f6e1fa244a6cc857b12e1b8535dc64f4670e1" TargetMode="External"/><Relationship Id="rId78" Type="http://schemas.openxmlformats.org/officeDocument/2006/relationships/hyperlink" Target="https://api.github.com/repos/hakandilek/play2-crud/issues/27" TargetMode="External"/><Relationship Id="rId939" Type="http://schemas.openxmlformats.org/officeDocument/2006/relationships/hyperlink" Target="https://api.github.com/repos/snoyberg/yaml/commits/f7ef5ca83744d3d3927c60e245fbcda7d5c643ca" TargetMode="External"/><Relationship Id="rId938" Type="http://schemas.openxmlformats.org/officeDocument/2006/relationships/hyperlink" Target="https://api.github.com/repos/snoyberg/yaml/issues/137" TargetMode="External"/><Relationship Id="rId937" Type="http://schemas.openxmlformats.org/officeDocument/2006/relationships/hyperlink" Target="https://api.github.com/repos/snoyberg/yaml/commits/5648c2219c8a2a311c13ea44bdd3637962c0eafe" TargetMode="External"/><Relationship Id="rId71" Type="http://schemas.openxmlformats.org/officeDocument/2006/relationships/hyperlink" Target="https://api.github.com/repos/mattermoran/map_launcher/commits/fe8fdf80e49773a3a904b25abe7adba99378dd55" TargetMode="External"/><Relationship Id="rId70" Type="http://schemas.openxmlformats.org/officeDocument/2006/relationships/hyperlink" Target="https://api.github.com/repos/tamasmeszaros/libnest2d/issues/20" TargetMode="External"/><Relationship Id="rId932" Type="http://schemas.openxmlformats.org/officeDocument/2006/relationships/hyperlink" Target="https://api.github.com/repos/snoyberg/yaml/issues/185" TargetMode="External"/><Relationship Id="rId931" Type="http://schemas.openxmlformats.org/officeDocument/2006/relationships/hyperlink" Target="https://api.github.com/repos/snoyberg/yaml/commits/4fac88c952fb4d3195535c310dea039cfa7f2564" TargetMode="External"/><Relationship Id="rId930" Type="http://schemas.openxmlformats.org/officeDocument/2006/relationships/hyperlink" Target="https://api.github.com/repos/hpgrahsl/kafka-connect-mongodb/issues/76" TargetMode="External"/><Relationship Id="rId936" Type="http://schemas.openxmlformats.org/officeDocument/2006/relationships/hyperlink" Target="https://api.github.com/repos/snoyberg/yaml/issues/147" TargetMode="External"/><Relationship Id="rId935" Type="http://schemas.openxmlformats.org/officeDocument/2006/relationships/hyperlink" Target="https://api.github.com/repos/snoyberg/yaml/commits/e03c9ac909883021095ef991bad0019a4fd6e40e" TargetMode="External"/><Relationship Id="rId934" Type="http://schemas.openxmlformats.org/officeDocument/2006/relationships/hyperlink" Target="https://api.github.com/repos/snoyberg/yaml/issues/178" TargetMode="External"/><Relationship Id="rId933" Type="http://schemas.openxmlformats.org/officeDocument/2006/relationships/hyperlink" Target="https://api.github.com/repos/snoyberg/yaml/commits/610a817c3a156b6d0244f588de7e57e2bd5f0db6" TargetMode="External"/><Relationship Id="rId62" Type="http://schemas.openxmlformats.org/officeDocument/2006/relationships/hyperlink" Target="https://api.github.com/repos/kazu-yamamoto/logger/issues/160" TargetMode="External"/><Relationship Id="rId61" Type="http://schemas.openxmlformats.org/officeDocument/2006/relationships/hyperlink" Target="https://api.github.com/repos/kazu-yamamoto/logger/commits/7665ace0e51cd30cfdada55f0e1faca21a2cbd2e" TargetMode="External"/><Relationship Id="rId64" Type="http://schemas.openxmlformats.org/officeDocument/2006/relationships/hyperlink" Target="https://api.github.com/repos/kazu-yamamoto/logger/issues/22" TargetMode="External"/><Relationship Id="rId63" Type="http://schemas.openxmlformats.org/officeDocument/2006/relationships/hyperlink" Target="https://api.github.com/repos/kazu-yamamoto/logger/commits/95bb3359006d7a5a0f61c6167b5b6295fd1881d8" TargetMode="External"/><Relationship Id="rId66" Type="http://schemas.openxmlformats.org/officeDocument/2006/relationships/hyperlink" Target="https://api.github.com/repos/kazu-yamamoto/logger/issues/18" TargetMode="External"/><Relationship Id="rId65" Type="http://schemas.openxmlformats.org/officeDocument/2006/relationships/hyperlink" Target="https://api.github.com/repos/kazu-yamamoto/logger/commits/0fe40038c5856dd605b0613a974faf9b6820a585" TargetMode="External"/><Relationship Id="rId68" Type="http://schemas.openxmlformats.org/officeDocument/2006/relationships/hyperlink" Target="https://api.github.com/repos/kazu-yamamoto/logger/issues/19" TargetMode="External"/><Relationship Id="rId67" Type="http://schemas.openxmlformats.org/officeDocument/2006/relationships/hyperlink" Target="https://api.github.com/repos/kazu-yamamoto/logger/commits/21c7a11ca3ac976dd26da1e5cc9ce7b12e9fce69" TargetMode="External"/><Relationship Id="rId729" Type="http://schemas.openxmlformats.org/officeDocument/2006/relationships/hyperlink" Target="https://api.github.com/repos/xz64/license-webpack-plugin/commits/28f1e1d526cae29994c2fad2828f31004d3ed660" TargetMode="External"/><Relationship Id="rId728" Type="http://schemas.openxmlformats.org/officeDocument/2006/relationships/hyperlink" Target="https://api.github.com/repos/xz64/license-webpack-plugin/issues/9" TargetMode="External"/><Relationship Id="rId60" Type="http://schemas.openxmlformats.org/officeDocument/2006/relationships/hyperlink" Target="https://api.github.com/repos/astockwell/countries-and-provinces-states-regions/issues/2" TargetMode="External"/><Relationship Id="rId723" Type="http://schemas.openxmlformats.org/officeDocument/2006/relationships/hyperlink" Target="https://api.github.com/repos/xz64/license-webpack-plugin/commits/552582d77224ab008fe0c725e77f8b01c401f04b" TargetMode="External"/><Relationship Id="rId965" Type="http://schemas.openxmlformats.org/officeDocument/2006/relationships/hyperlink" Target="https://api.github.com/repos/meshtastic/Meshtastic-python/commits/b734b9f00956ac97ed93fa5ac83d6a5032602efc" TargetMode="External"/><Relationship Id="rId722" Type="http://schemas.openxmlformats.org/officeDocument/2006/relationships/hyperlink" Target="https://api.github.com/repos/xz64/license-webpack-plugin/issues/24" TargetMode="External"/><Relationship Id="rId964" Type="http://schemas.openxmlformats.org/officeDocument/2006/relationships/hyperlink" Target="https://api.github.com/repos/irontec/angular-bootstrap-simple-chat/issues/9" TargetMode="External"/><Relationship Id="rId721" Type="http://schemas.openxmlformats.org/officeDocument/2006/relationships/hyperlink" Target="https://api.github.com/repos/xz64/license-webpack-plugin/commits/2747cfcf1bcdf611b5250e8fe1da3e910c858c4d" TargetMode="External"/><Relationship Id="rId963" Type="http://schemas.openxmlformats.org/officeDocument/2006/relationships/hyperlink" Target="https://api.github.com/repos/irontec/angular-bootstrap-simple-chat/commits/47274d196cdb638bec0eb5ccac33596e8e283be1" TargetMode="External"/><Relationship Id="rId720" Type="http://schemas.openxmlformats.org/officeDocument/2006/relationships/hyperlink" Target="https://api.github.com/repos/xz64/license-webpack-plugin/issues/27" TargetMode="External"/><Relationship Id="rId962" Type="http://schemas.openxmlformats.org/officeDocument/2006/relationships/hyperlink" Target="https://api.github.com/repos/Pegase745/sqlalchemy-datatables/issues/56" TargetMode="External"/><Relationship Id="rId727" Type="http://schemas.openxmlformats.org/officeDocument/2006/relationships/hyperlink" Target="https://api.github.com/repos/xz64/license-webpack-plugin/commits/64fd832dcd0848e1a8bae31f1cbe80462d6b1fd5" TargetMode="External"/><Relationship Id="rId969" Type="http://schemas.openxmlformats.org/officeDocument/2006/relationships/hyperlink" Target="https://api.github.com/repos/meshtastic/Meshtastic-python/commits/af94824bcad5bc242957f933b5aa6f410d8d3005" TargetMode="External"/><Relationship Id="rId726" Type="http://schemas.openxmlformats.org/officeDocument/2006/relationships/hyperlink" Target="https://api.github.com/repos/xz64/license-webpack-plugin/issues/10" TargetMode="External"/><Relationship Id="rId968" Type="http://schemas.openxmlformats.org/officeDocument/2006/relationships/hyperlink" Target="https://api.github.com/repos/meshtastic/Meshtastic-python/issues/81" TargetMode="External"/><Relationship Id="rId725" Type="http://schemas.openxmlformats.org/officeDocument/2006/relationships/hyperlink" Target="https://api.github.com/repos/xz64/license-webpack-plugin/commits/7ab7899679d1d7f8d728e330e7133db7791566df" TargetMode="External"/><Relationship Id="rId967" Type="http://schemas.openxmlformats.org/officeDocument/2006/relationships/hyperlink" Target="https://api.github.com/repos/meshtastic/Meshtastic-python/commits/77c8d97cb0fe4607f68feb9f186219255bec7d90" TargetMode="External"/><Relationship Id="rId724" Type="http://schemas.openxmlformats.org/officeDocument/2006/relationships/hyperlink" Target="https://api.github.com/repos/xz64/license-webpack-plugin/issues/20" TargetMode="External"/><Relationship Id="rId966" Type="http://schemas.openxmlformats.org/officeDocument/2006/relationships/hyperlink" Target="https://api.github.com/repos/meshtastic/Meshtastic-python/issues/95" TargetMode="External"/><Relationship Id="rId69" Type="http://schemas.openxmlformats.org/officeDocument/2006/relationships/hyperlink" Target="https://api.github.com/repos/tamasmeszaros/libnest2d/commits/bc2bd7f33cafcdc327a762e4b6447f6d1165444f" TargetMode="External"/><Relationship Id="rId961" Type="http://schemas.openxmlformats.org/officeDocument/2006/relationships/hyperlink" Target="https://api.github.com/repos/Pegase745/sqlalchemy-datatables/commits/75cd430a9683f2dcb72e098f7b7b7867a27cdd1b" TargetMode="External"/><Relationship Id="rId960" Type="http://schemas.openxmlformats.org/officeDocument/2006/relationships/hyperlink" Target="https://api.github.com/repos/randomdrake/nasa-apod-desktop/issues/8" TargetMode="External"/><Relationship Id="rId51" Type="http://schemas.openxmlformats.org/officeDocument/2006/relationships/hyperlink" Target="https://api.github.com/repos/thiagobustamante/typescript-rest-swagger/commits/46364dcd9a223cf82b4b2e1d31c96cea9a03c24f" TargetMode="External"/><Relationship Id="rId50" Type="http://schemas.openxmlformats.org/officeDocument/2006/relationships/hyperlink" Target="https://api.github.com/repos/thiagobustamante/typescript-rest-swagger/issues/63" TargetMode="External"/><Relationship Id="rId53" Type="http://schemas.openxmlformats.org/officeDocument/2006/relationships/hyperlink" Target="https://api.github.com/repos/thiagobustamante/typescript-rest-swagger/commits/97b170aefd8ec0358b0ca8c7d81648b88e9b9c3a" TargetMode="External"/><Relationship Id="rId52" Type="http://schemas.openxmlformats.org/officeDocument/2006/relationships/hyperlink" Target="https://api.github.com/repos/thiagobustamante/typescript-rest-swagger/issues/31" TargetMode="External"/><Relationship Id="rId55" Type="http://schemas.openxmlformats.org/officeDocument/2006/relationships/hyperlink" Target="https://api.github.com/repos/thiagobustamante/typescript-rest-swagger/commits/4d76e2ac994ecfd8782d0cb635d06647c93f2bb2" TargetMode="External"/><Relationship Id="rId54" Type="http://schemas.openxmlformats.org/officeDocument/2006/relationships/hyperlink" Target="https://api.github.com/repos/thiagobustamante/typescript-rest-swagger/issues/26" TargetMode="External"/><Relationship Id="rId57" Type="http://schemas.openxmlformats.org/officeDocument/2006/relationships/hyperlink" Target="https://api.github.com/repos/thiagobustamante/typescript-rest-swagger/commits/82e1f8799ff6c0621407206460a3c11153557666" TargetMode="External"/><Relationship Id="rId56" Type="http://schemas.openxmlformats.org/officeDocument/2006/relationships/hyperlink" Target="https://api.github.com/repos/thiagobustamante/typescript-rest-swagger/issues/4" TargetMode="External"/><Relationship Id="rId719" Type="http://schemas.openxmlformats.org/officeDocument/2006/relationships/hyperlink" Target="https://api.github.com/repos/xz64/license-webpack-plugin/commits/733ba0d1500e08c7d64adc4811836beda520d73f" TargetMode="External"/><Relationship Id="rId718" Type="http://schemas.openxmlformats.org/officeDocument/2006/relationships/hyperlink" Target="https://api.github.com/repos/openshift-evangelists/oc-cluster-wrapper/issues/6" TargetMode="External"/><Relationship Id="rId717" Type="http://schemas.openxmlformats.org/officeDocument/2006/relationships/hyperlink" Target="https://api.github.com/repos/openshift-evangelists/oc-cluster-wrapper/commits/a4d9628a785994acac8a17e884ad2c77e31a029d" TargetMode="External"/><Relationship Id="rId959" Type="http://schemas.openxmlformats.org/officeDocument/2006/relationships/hyperlink" Target="https://api.github.com/repos/randomdrake/nasa-apod-desktop/commits/3e8ef5033893f6f25bf60c5172389c5a5dc1aed9" TargetMode="External"/><Relationship Id="rId712" Type="http://schemas.openxmlformats.org/officeDocument/2006/relationships/hyperlink" Target="https://api.github.com/repos/openshift-evangelists/oc-cluster-wrapper/issues/42" TargetMode="External"/><Relationship Id="rId954" Type="http://schemas.openxmlformats.org/officeDocument/2006/relationships/hyperlink" Target="https://api.github.com/repos/snoyberg/yaml/issues/52" TargetMode="External"/><Relationship Id="rId711" Type="http://schemas.openxmlformats.org/officeDocument/2006/relationships/hyperlink" Target="https://api.github.com/repos/openshift-evangelists/oc-cluster-wrapper/commits/b494f39d3d50b3f1fe25b07246b524ccb2dd1b17" TargetMode="External"/><Relationship Id="rId953" Type="http://schemas.openxmlformats.org/officeDocument/2006/relationships/hyperlink" Target="https://api.github.com/repos/snoyberg/yaml/commits/45f645923827bfbcc4c05383ecc81e61a186c443" TargetMode="External"/><Relationship Id="rId710" Type="http://schemas.openxmlformats.org/officeDocument/2006/relationships/hyperlink" Target="https://api.github.com/repos/openshift-evangelists/oc-cluster-wrapper/issues/71" TargetMode="External"/><Relationship Id="rId952" Type="http://schemas.openxmlformats.org/officeDocument/2006/relationships/hyperlink" Target="https://api.github.com/repos/snoyberg/yaml/issues/64" TargetMode="External"/><Relationship Id="rId951" Type="http://schemas.openxmlformats.org/officeDocument/2006/relationships/hyperlink" Target="https://api.github.com/repos/snoyberg/yaml/commits/438f0bc959e398bf88e420c4634136e325301b55" TargetMode="External"/><Relationship Id="rId716" Type="http://schemas.openxmlformats.org/officeDocument/2006/relationships/hyperlink" Target="https://api.github.com/repos/openshift-evangelists/oc-cluster-wrapper/issues/4" TargetMode="External"/><Relationship Id="rId958" Type="http://schemas.openxmlformats.org/officeDocument/2006/relationships/hyperlink" Target="https://api.github.com/repos/ChrisMuir/Zillow/issues/1" TargetMode="External"/><Relationship Id="rId715" Type="http://schemas.openxmlformats.org/officeDocument/2006/relationships/hyperlink" Target="https://api.github.com/repos/openshift-evangelists/oc-cluster-wrapper/commits/ff1d1ba06a54af69c44a7d3e965810fb58a6eb18" TargetMode="External"/><Relationship Id="rId957" Type="http://schemas.openxmlformats.org/officeDocument/2006/relationships/hyperlink" Target="https://api.github.com/repos/ChrisMuir/Zillow/commits/8f804cd617380e4e964dcf91235b0bd451c9f321" TargetMode="External"/><Relationship Id="rId714" Type="http://schemas.openxmlformats.org/officeDocument/2006/relationships/hyperlink" Target="https://api.github.com/repos/openshift-evangelists/oc-cluster-wrapper/issues/7" TargetMode="External"/><Relationship Id="rId956" Type="http://schemas.openxmlformats.org/officeDocument/2006/relationships/hyperlink" Target="https://api.github.com/repos/snoyberg/yaml/issues/9" TargetMode="External"/><Relationship Id="rId713" Type="http://schemas.openxmlformats.org/officeDocument/2006/relationships/hyperlink" Target="https://api.github.com/repos/openshift-evangelists/oc-cluster-wrapper/commits/ff4ab94626ce0347f6bd8872f4199df99f16c502" TargetMode="External"/><Relationship Id="rId955" Type="http://schemas.openxmlformats.org/officeDocument/2006/relationships/hyperlink" Target="https://api.github.com/repos/snoyberg/yaml/commits/d9505fe1f14991326048844d9ac203a2c9a4e847" TargetMode="External"/><Relationship Id="rId59" Type="http://schemas.openxmlformats.org/officeDocument/2006/relationships/hyperlink" Target="https://api.github.com/repos/astockwell/countries-and-provinces-states-regions/commits/d2e9e5e36dffda99d8d519d2be624ef4d2e47f67" TargetMode="External"/><Relationship Id="rId58" Type="http://schemas.openxmlformats.org/officeDocument/2006/relationships/hyperlink" Target="https://api.github.com/repos/thiagobustamante/typescript-rest-swagger/issues/3" TargetMode="External"/><Relationship Id="rId950" Type="http://schemas.openxmlformats.org/officeDocument/2006/relationships/hyperlink" Target="https://api.github.com/repos/snoyberg/yaml/issues/84" TargetMode="External"/><Relationship Id="rId590" Type="http://schemas.openxmlformats.org/officeDocument/2006/relationships/hyperlink" Target="https://api.github.com/repos/sveale/remote-edit/issues/54" TargetMode="External"/><Relationship Id="rId107" Type="http://schemas.openxmlformats.org/officeDocument/2006/relationships/hyperlink" Target="https://api.github.com/repos/jruby/joni/commits/70de47c4f23fd869335de694f0c29badfa3d0f9f" TargetMode="External"/><Relationship Id="rId349" Type="http://schemas.openxmlformats.org/officeDocument/2006/relationships/hyperlink" Target="https://api.github.com/repos/madskristensen/ExtensibilityTools/commits/e58f21fc03e040cf98a345b5a4d893f1d659b18d" TargetMode="External"/><Relationship Id="rId106" Type="http://schemas.openxmlformats.org/officeDocument/2006/relationships/hyperlink" Target="https://api.github.com/repos/pipermerriam/flex/issues/6" TargetMode="External"/><Relationship Id="rId348" Type="http://schemas.openxmlformats.org/officeDocument/2006/relationships/hyperlink" Target="https://api.github.com/repos/madskristensen/ExtensibilityTools/issues/35" TargetMode="External"/><Relationship Id="rId105" Type="http://schemas.openxmlformats.org/officeDocument/2006/relationships/hyperlink" Target="https://api.github.com/repos/pipermerriam/flex/commits/43408df1fb313b851329c244b48a60c7b4c1884e" TargetMode="External"/><Relationship Id="rId347" Type="http://schemas.openxmlformats.org/officeDocument/2006/relationships/hyperlink" Target="https://api.github.com/repos/madskristensen/ExtensibilityTools/commits/45201ac8cf07cef82337313fbeac3d21a5956dbe" TargetMode="External"/><Relationship Id="rId589" Type="http://schemas.openxmlformats.org/officeDocument/2006/relationships/hyperlink" Target="https://api.github.com/repos/sveale/remote-edit/commits/417ac8552c953b51310b1179a315b821176a887d" TargetMode="External"/><Relationship Id="rId104" Type="http://schemas.openxmlformats.org/officeDocument/2006/relationships/hyperlink" Target="https://api.github.com/repos/pipermerriam/flex/issues/28" TargetMode="External"/><Relationship Id="rId346" Type="http://schemas.openxmlformats.org/officeDocument/2006/relationships/hyperlink" Target="https://api.github.com/repos/madskristensen/ExtensibilityTools/issues/32" TargetMode="External"/><Relationship Id="rId588" Type="http://schemas.openxmlformats.org/officeDocument/2006/relationships/hyperlink" Target="https://api.github.com/repos/mampfes/hacs_waste_collection_schedule/issues/8" TargetMode="External"/><Relationship Id="rId109" Type="http://schemas.openxmlformats.org/officeDocument/2006/relationships/hyperlink" Target="https://api.github.com/repos/jruby/joni/commits/fec066a3e36a42ac2b782f73479632dbb88d2f0a" TargetMode="External"/><Relationship Id="rId108" Type="http://schemas.openxmlformats.org/officeDocument/2006/relationships/hyperlink" Target="https://api.github.com/repos/jruby/joni/issues/35" TargetMode="External"/><Relationship Id="rId341" Type="http://schemas.openxmlformats.org/officeDocument/2006/relationships/hyperlink" Target="https://api.github.com/repos/madskristensen/ExtensibilityTools/commits/8c38c3ee0a816730c2e43326ec2e84c1e1ad5193" TargetMode="External"/><Relationship Id="rId583" Type="http://schemas.openxmlformats.org/officeDocument/2006/relationships/hyperlink" Target="https://api.github.com/repos/abhinavguptas/Salesforce-Lookup-Rollup-Summaries/commits/7f4b0f1c78d1d4b9ed7023fe9b9c5ae0d8bc1484" TargetMode="External"/><Relationship Id="rId340" Type="http://schemas.openxmlformats.org/officeDocument/2006/relationships/hyperlink" Target="https://api.github.com/repos/rednez/angular-user-idle/issues/2" TargetMode="External"/><Relationship Id="rId582" Type="http://schemas.openxmlformats.org/officeDocument/2006/relationships/hyperlink" Target="https://api.github.com/repos/zubairehman/Flogs/issues/5" TargetMode="External"/><Relationship Id="rId581" Type="http://schemas.openxmlformats.org/officeDocument/2006/relationships/hyperlink" Target="https://api.github.com/repos/zubairehman/Flogs/commits/7e0f9226ad77fdac5af27ad7913ff40bc8d361df" TargetMode="External"/><Relationship Id="rId580" Type="http://schemas.openxmlformats.org/officeDocument/2006/relationships/hyperlink" Target="https://api.github.com/repos/zubairehman/Flogs/issues/48" TargetMode="External"/><Relationship Id="rId103" Type="http://schemas.openxmlformats.org/officeDocument/2006/relationships/hyperlink" Target="https://api.github.com/repos/pipermerriam/flex/commits/64b13505ca16be1209d6086d81067766d2ebcefe" TargetMode="External"/><Relationship Id="rId345" Type="http://schemas.openxmlformats.org/officeDocument/2006/relationships/hyperlink" Target="https://api.github.com/repos/madskristensen/ExtensibilityTools/commits/8adce5a45bb979017d12b8d825ab7f3d1a6daadf" TargetMode="External"/><Relationship Id="rId587" Type="http://schemas.openxmlformats.org/officeDocument/2006/relationships/hyperlink" Target="https://api.github.com/repos/mampfes/hacs_waste_collection_schedule/commits/51ead5cfa435453eebfd70bb0bc770d6e20625e2" TargetMode="External"/><Relationship Id="rId102" Type="http://schemas.openxmlformats.org/officeDocument/2006/relationships/hyperlink" Target="https://api.github.com/repos/pipermerriam/flex/issues/56" TargetMode="External"/><Relationship Id="rId344" Type="http://schemas.openxmlformats.org/officeDocument/2006/relationships/hyperlink" Target="https://api.github.com/repos/madskristensen/ExtensibilityTools/issues/41" TargetMode="External"/><Relationship Id="rId586" Type="http://schemas.openxmlformats.org/officeDocument/2006/relationships/hyperlink" Target="https://api.github.com/repos/mampfes/hacs_waste_collection_schedule/issues/180" TargetMode="External"/><Relationship Id="rId101" Type="http://schemas.openxmlformats.org/officeDocument/2006/relationships/hyperlink" Target="https://api.github.com/repos/pipermerriam/flex/commits/6f07e64c987437ec4dce008d295e6b1d030ba321" TargetMode="External"/><Relationship Id="rId343" Type="http://schemas.openxmlformats.org/officeDocument/2006/relationships/hyperlink" Target="https://api.github.com/repos/madskristensen/ExtensibilityTools/commits/6b25309ea65ac32971b90da9172082c2ae698622" TargetMode="External"/><Relationship Id="rId585" Type="http://schemas.openxmlformats.org/officeDocument/2006/relationships/hyperlink" Target="https://api.github.com/repos/mampfes/hacs_waste_collection_schedule/commits/b8e466825d0783d1d0db0cc1a0ab117aff16407f" TargetMode="External"/><Relationship Id="rId100" Type="http://schemas.openxmlformats.org/officeDocument/2006/relationships/hyperlink" Target="https://api.github.com/repos/pipermerriam/flex/issues/71" TargetMode="External"/><Relationship Id="rId342" Type="http://schemas.openxmlformats.org/officeDocument/2006/relationships/hyperlink" Target="https://api.github.com/repos/madskristensen/ExtensibilityTools/issues/43" TargetMode="External"/><Relationship Id="rId584" Type="http://schemas.openxmlformats.org/officeDocument/2006/relationships/hyperlink" Target="https://api.github.com/repos/abhinavguptas/Salesforce-Lookup-Rollup-Summaries/issues/1" TargetMode="External"/><Relationship Id="rId338" Type="http://schemas.openxmlformats.org/officeDocument/2006/relationships/hyperlink" Target="https://api.github.com/repos/rednez/angular-user-idle/issues/111" TargetMode="External"/><Relationship Id="rId337" Type="http://schemas.openxmlformats.org/officeDocument/2006/relationships/hyperlink" Target="https://api.github.com/repos/rednez/angular-user-idle/commits/e96dd1150ccfb7adce7229c5253556617b7bfe20" TargetMode="External"/><Relationship Id="rId579" Type="http://schemas.openxmlformats.org/officeDocument/2006/relationships/hyperlink" Target="https://api.github.com/repos/zubairehman/Flogs/commits/292d15fc76d418b593d64a1219dfef640c7bb615" TargetMode="External"/><Relationship Id="rId336" Type="http://schemas.openxmlformats.org/officeDocument/2006/relationships/hyperlink" Target="https://api.github.com/repos/clMathLibraries/clSPARSE/issues/115" TargetMode="External"/><Relationship Id="rId578" Type="http://schemas.openxmlformats.org/officeDocument/2006/relationships/hyperlink" Target="https://api.github.com/repos/widmogrod/zf2-assetic-module/issues/22" TargetMode="External"/><Relationship Id="rId335" Type="http://schemas.openxmlformats.org/officeDocument/2006/relationships/hyperlink" Target="https://api.github.com/repos/clMathLibraries/clSPARSE/commits/2ca697bc3ae5622e2ec77baa3e32d65961e79eed" TargetMode="External"/><Relationship Id="rId577" Type="http://schemas.openxmlformats.org/officeDocument/2006/relationships/hyperlink" Target="https://api.github.com/repos/widmogrod/zf2-assetic-module/commits/38d8b05d7895e49d80871a3a3c14003ae38c0d31" TargetMode="External"/><Relationship Id="rId339" Type="http://schemas.openxmlformats.org/officeDocument/2006/relationships/hyperlink" Target="https://api.github.com/repos/rednez/angular-user-idle/commits/d0257dba45cf26fef7390552957c0a2b442e5e19" TargetMode="External"/><Relationship Id="rId330" Type="http://schemas.openxmlformats.org/officeDocument/2006/relationships/hyperlink" Target="https://api.github.com/repos/bitcoinjs/bip38/issues/22" TargetMode="External"/><Relationship Id="rId572" Type="http://schemas.openxmlformats.org/officeDocument/2006/relationships/hyperlink" Target="https://api.github.com/repos/vert-x3/vertx-mqtt/issues/94" TargetMode="External"/><Relationship Id="rId571" Type="http://schemas.openxmlformats.org/officeDocument/2006/relationships/hyperlink" Target="https://api.github.com/repos/vert-x3/vertx-mqtt/commits/f5dcb8e747d55c7cb8d8634bbbedbcc01c833661" TargetMode="External"/><Relationship Id="rId570" Type="http://schemas.openxmlformats.org/officeDocument/2006/relationships/hyperlink" Target="https://api.github.com/repos/vert-x3/vertx-mqtt/issues/108" TargetMode="External"/><Relationship Id="rId334" Type="http://schemas.openxmlformats.org/officeDocument/2006/relationships/hyperlink" Target="https://api.github.com/repos/clMathLibraries/clSPARSE/issues/117" TargetMode="External"/><Relationship Id="rId576" Type="http://schemas.openxmlformats.org/officeDocument/2006/relationships/hyperlink" Target="https://api.github.com/repos/fishpepper/OpenSky/issues/11" TargetMode="External"/><Relationship Id="rId333" Type="http://schemas.openxmlformats.org/officeDocument/2006/relationships/hyperlink" Target="https://api.github.com/repos/clMathLibraries/clSPARSE/commits/c29b61e3fb3aa8dd7d58758325df95cd18200c86" TargetMode="External"/><Relationship Id="rId575" Type="http://schemas.openxmlformats.org/officeDocument/2006/relationships/hyperlink" Target="https://api.github.com/repos/fishpepper/OpenSky/commits/58c4e8ab94938c5f68b4c156df01d08483edd9aa" TargetMode="External"/><Relationship Id="rId332" Type="http://schemas.openxmlformats.org/officeDocument/2006/relationships/hyperlink" Target="https://api.github.com/repos/mgufrone/cpanel-php/issues/11" TargetMode="External"/><Relationship Id="rId574" Type="http://schemas.openxmlformats.org/officeDocument/2006/relationships/hyperlink" Target="https://api.github.com/repos/fishpepper/OpenSky/issues/19" TargetMode="External"/><Relationship Id="rId331" Type="http://schemas.openxmlformats.org/officeDocument/2006/relationships/hyperlink" Target="https://api.github.com/repos/mgufrone/cpanel-php/commits/3fa452119935fafd95aea8395c5b4e0538e8ff3b" TargetMode="External"/><Relationship Id="rId573" Type="http://schemas.openxmlformats.org/officeDocument/2006/relationships/hyperlink" Target="https://api.github.com/repos/fishpepper/OpenSky/commits/efa98a8ef5d64d930e04a21c0d60027695b7b1ff" TargetMode="External"/><Relationship Id="rId370" Type="http://schemas.openxmlformats.org/officeDocument/2006/relationships/hyperlink" Target="https://api.github.com/repos/elm/http/issues/3" TargetMode="External"/><Relationship Id="rId129" Type="http://schemas.openxmlformats.org/officeDocument/2006/relationships/hyperlink" Target="https://api.github.com/repos/evernote/evernote-cloud-sdk-php/commits/1371f6613f04ea2dde6c4129083c8bd081e59f27" TargetMode="External"/><Relationship Id="rId128" Type="http://schemas.openxmlformats.org/officeDocument/2006/relationships/hyperlink" Target="https://api.github.com/repos/evernote/evernote-cloud-sdk-php/issues/12" TargetMode="External"/><Relationship Id="rId127" Type="http://schemas.openxmlformats.org/officeDocument/2006/relationships/hyperlink" Target="https://api.github.com/repos/evernote/evernote-cloud-sdk-php/commits/bf0aa32c05b5befb6aad2b4f6075b93331e71fd8" TargetMode="External"/><Relationship Id="rId369" Type="http://schemas.openxmlformats.org/officeDocument/2006/relationships/hyperlink" Target="https://api.github.com/repos/elm/http/commits/77c1bd386aa1458d27c582a2eb06314a8aac2545" TargetMode="External"/><Relationship Id="rId126" Type="http://schemas.openxmlformats.org/officeDocument/2006/relationships/hyperlink" Target="https://api.github.com/repos/bsm/grape-kaminari/issues/35" TargetMode="External"/><Relationship Id="rId368" Type="http://schemas.openxmlformats.org/officeDocument/2006/relationships/hyperlink" Target="https://api.github.com/repos/elm/http/issues/4" TargetMode="External"/><Relationship Id="rId121" Type="http://schemas.openxmlformats.org/officeDocument/2006/relationships/hyperlink" Target="https://api.github.com/repos/gonzalocasas/node-proxy-middleware/commits/b78badded996bd4a81375c815ea410a6cbc2b670" TargetMode="External"/><Relationship Id="rId363" Type="http://schemas.openxmlformats.org/officeDocument/2006/relationships/hyperlink" Target="https://api.github.com/repos/madskristensen/ExtensibilityTools/commits/d4db50f5003faba1f7a0ff9e8a1bece9f7a868c3" TargetMode="External"/><Relationship Id="rId120" Type="http://schemas.openxmlformats.org/officeDocument/2006/relationships/hyperlink" Target="https://api.github.com/repos/mafintosh/dns-packet/issues/11" TargetMode="External"/><Relationship Id="rId362" Type="http://schemas.openxmlformats.org/officeDocument/2006/relationships/hyperlink" Target="https://api.github.com/repos/madskristensen/ExtensibilityTools/issues/2" TargetMode="External"/><Relationship Id="rId361" Type="http://schemas.openxmlformats.org/officeDocument/2006/relationships/hyperlink" Target="https://api.github.com/repos/madskristensen/ExtensibilityTools/commits/fa6d758e5730abb9bb43804d3d439c20f8b5593c" TargetMode="External"/><Relationship Id="rId360" Type="http://schemas.openxmlformats.org/officeDocument/2006/relationships/hyperlink" Target="https://api.github.com/repos/madskristensen/ExtensibilityTools/issues/8" TargetMode="External"/><Relationship Id="rId125" Type="http://schemas.openxmlformats.org/officeDocument/2006/relationships/hyperlink" Target="https://api.github.com/repos/bsm/grape-kaminari/commits/869506cf0105d58ccc3e2f8e090daa04b949eaee" TargetMode="External"/><Relationship Id="rId367" Type="http://schemas.openxmlformats.org/officeDocument/2006/relationships/hyperlink" Target="https://api.github.com/repos/elm/http/commits/f807df4c16008ca11679f51c2745b9aa21525711" TargetMode="External"/><Relationship Id="rId124" Type="http://schemas.openxmlformats.org/officeDocument/2006/relationships/hyperlink" Target="https://api.github.com/repos/benbalter/gman/issues/2" TargetMode="External"/><Relationship Id="rId366" Type="http://schemas.openxmlformats.org/officeDocument/2006/relationships/hyperlink" Target="https://api.github.com/repos/elm/http/issues/41" TargetMode="External"/><Relationship Id="rId123" Type="http://schemas.openxmlformats.org/officeDocument/2006/relationships/hyperlink" Target="https://api.github.com/repos/benbalter/gman/commits/02f4384e7d1c9bfb102648761542493137b8164e" TargetMode="External"/><Relationship Id="rId365" Type="http://schemas.openxmlformats.org/officeDocument/2006/relationships/hyperlink" Target="https://api.github.com/repos/elm/http/commits/8fab9aec4a3cc37c7ea0b9ce83e3d34699c1e289" TargetMode="External"/><Relationship Id="rId122" Type="http://schemas.openxmlformats.org/officeDocument/2006/relationships/hyperlink" Target="https://api.github.com/repos/gonzalocasas/node-proxy-middleware/issues/2" TargetMode="External"/><Relationship Id="rId364" Type="http://schemas.openxmlformats.org/officeDocument/2006/relationships/hyperlink" Target="https://api.github.com/repos/madskristensen/ExtensibilityTools/issues/1" TargetMode="External"/><Relationship Id="rId95" Type="http://schemas.openxmlformats.org/officeDocument/2006/relationships/hyperlink" Target="https://api.github.com/repos/pipermerriam/flex/commits/cdb46b42ee3a9e0b46afe596dcb8cef3fa4a0c9b" TargetMode="External"/><Relationship Id="rId94" Type="http://schemas.openxmlformats.org/officeDocument/2006/relationships/hyperlink" Target="https://api.github.com/repos/rrweb-io/rrweb-snapshot/issues/24" TargetMode="External"/><Relationship Id="rId97" Type="http://schemas.openxmlformats.org/officeDocument/2006/relationships/hyperlink" Target="https://api.github.com/repos/pipermerriam/flex/commits/9c13c74d577b7d6e161e441109dd13254ebbb0f5" TargetMode="External"/><Relationship Id="rId96" Type="http://schemas.openxmlformats.org/officeDocument/2006/relationships/hyperlink" Target="https://api.github.com/repos/pipermerriam/flex/issues/78" TargetMode="External"/><Relationship Id="rId99" Type="http://schemas.openxmlformats.org/officeDocument/2006/relationships/hyperlink" Target="https://api.github.com/repos/pipermerriam/flex/commits/16fb665e5ea96d90cf940fd457ef61f3c7064b1b" TargetMode="External"/><Relationship Id="rId98" Type="http://schemas.openxmlformats.org/officeDocument/2006/relationships/hyperlink" Target="https://api.github.com/repos/pipermerriam/flex/issues/66" TargetMode="External"/><Relationship Id="rId91" Type="http://schemas.openxmlformats.org/officeDocument/2006/relationships/hyperlink" Target="https://api.github.com/repos/rrweb-io/rrweb-snapshot/commits/555398d3f522b788e253b61c31d70ba82191c3c3" TargetMode="External"/><Relationship Id="rId90" Type="http://schemas.openxmlformats.org/officeDocument/2006/relationships/hyperlink" Target="https://api.github.com/repos/rrweb-io/rrweb-snapshot/issues/56" TargetMode="External"/><Relationship Id="rId93" Type="http://schemas.openxmlformats.org/officeDocument/2006/relationships/hyperlink" Target="https://api.github.com/repos/rrweb-io/rrweb-snapshot/commits/b5e9b40f4d624854564bb433900606232cdc3b5b" TargetMode="External"/><Relationship Id="rId92" Type="http://schemas.openxmlformats.org/officeDocument/2006/relationships/hyperlink" Target="https://api.github.com/repos/rrweb-io/rrweb-snapshot/issues/38" TargetMode="External"/><Relationship Id="rId118" Type="http://schemas.openxmlformats.org/officeDocument/2006/relationships/hyperlink" Target="https://api.github.com/repos/mafintosh/dns-packet/issues/27" TargetMode="External"/><Relationship Id="rId117" Type="http://schemas.openxmlformats.org/officeDocument/2006/relationships/hyperlink" Target="https://api.github.com/repos/mafintosh/dns-packet/commits/84589e7026f98bf8e010e121761ad19eb307b1ae" TargetMode="External"/><Relationship Id="rId359" Type="http://schemas.openxmlformats.org/officeDocument/2006/relationships/hyperlink" Target="https://api.github.com/repos/madskristensen/ExtensibilityTools/commits/749aa5e93f57921cc089222608435886765dce3d" TargetMode="External"/><Relationship Id="rId116" Type="http://schemas.openxmlformats.org/officeDocument/2006/relationships/hyperlink" Target="https://api.github.com/repos/mafintosh/dns-packet/issues/39" TargetMode="External"/><Relationship Id="rId358" Type="http://schemas.openxmlformats.org/officeDocument/2006/relationships/hyperlink" Target="https://api.github.com/repos/madskristensen/ExtensibilityTools/issues/10" TargetMode="External"/><Relationship Id="rId115" Type="http://schemas.openxmlformats.org/officeDocument/2006/relationships/hyperlink" Target="https://api.github.com/repos/mafintosh/dns-packet/commits/db4e271a59e5038b7c091efbccf4753378682877" TargetMode="External"/><Relationship Id="rId357" Type="http://schemas.openxmlformats.org/officeDocument/2006/relationships/hyperlink" Target="https://api.github.com/repos/madskristensen/ExtensibilityTools/commits/9dde9c22482958fea084aaf3914ebe08515e8ecf" TargetMode="External"/><Relationship Id="rId599" Type="http://schemas.openxmlformats.org/officeDocument/2006/relationships/hyperlink" Target="https://api.github.com/repos/sveale/remote-edit/commits/c325cefde595ab2e1d1ac90a1bb0b223a9795905" TargetMode="External"/><Relationship Id="rId119" Type="http://schemas.openxmlformats.org/officeDocument/2006/relationships/hyperlink" Target="https://api.github.com/repos/mafintosh/dns-packet/commits/eabaaa51567174d6d61504f96c2635aa2cf3c784" TargetMode="External"/><Relationship Id="rId110" Type="http://schemas.openxmlformats.org/officeDocument/2006/relationships/hyperlink" Target="https://api.github.com/repos/jruby/joni/issues/15" TargetMode="External"/><Relationship Id="rId352" Type="http://schemas.openxmlformats.org/officeDocument/2006/relationships/hyperlink" Target="https://api.github.com/repos/madskristensen/ExtensibilityTools/issues/36" TargetMode="External"/><Relationship Id="rId594" Type="http://schemas.openxmlformats.org/officeDocument/2006/relationships/hyperlink" Target="https://api.github.com/repos/sveale/remote-edit/issues/31" TargetMode="External"/><Relationship Id="rId351" Type="http://schemas.openxmlformats.org/officeDocument/2006/relationships/hyperlink" Target="https://api.github.com/repos/madskristensen/ExtensibilityTools/commits/c8697be63624aad885d85288e77912bfa803aeca" TargetMode="External"/><Relationship Id="rId593" Type="http://schemas.openxmlformats.org/officeDocument/2006/relationships/hyperlink" Target="https://api.github.com/repos/sveale/remote-edit/commits/7bcc36b4759cc38fe24ce898a44cac71cb31742f" TargetMode="External"/><Relationship Id="rId350" Type="http://schemas.openxmlformats.org/officeDocument/2006/relationships/hyperlink" Target="https://api.github.com/repos/madskristensen/ExtensibilityTools/issues/34" TargetMode="External"/><Relationship Id="rId592" Type="http://schemas.openxmlformats.org/officeDocument/2006/relationships/hyperlink" Target="https://api.github.com/repos/sveale/remote-edit/issues/38" TargetMode="External"/><Relationship Id="rId591" Type="http://schemas.openxmlformats.org/officeDocument/2006/relationships/hyperlink" Target="https://api.github.com/repos/sveale/remote-edit/commits/157a07bfd6ca08074383b15c9c6cdb6c3f397c5c" TargetMode="External"/><Relationship Id="rId114" Type="http://schemas.openxmlformats.org/officeDocument/2006/relationships/hyperlink" Target="https://api.github.com/repos/IsraelOrtuno/pipedrive/issues/2" TargetMode="External"/><Relationship Id="rId356" Type="http://schemas.openxmlformats.org/officeDocument/2006/relationships/hyperlink" Target="https://api.github.com/repos/madskristensen/ExtensibilityTools/issues/12" TargetMode="External"/><Relationship Id="rId598" Type="http://schemas.openxmlformats.org/officeDocument/2006/relationships/hyperlink" Target="https://api.github.com/repos/sveale/remote-edit/issues/6" TargetMode="External"/><Relationship Id="rId113" Type="http://schemas.openxmlformats.org/officeDocument/2006/relationships/hyperlink" Target="https://api.github.com/repos/IsraelOrtuno/pipedrive/commits/d3a76e4792400c9dabeb371d26b33e123da8ef03" TargetMode="External"/><Relationship Id="rId355" Type="http://schemas.openxmlformats.org/officeDocument/2006/relationships/hyperlink" Target="https://api.github.com/repos/madskristensen/ExtensibilityTools/commits/8eb804453c484003a7998bf20a063f8d80d5a0d5" TargetMode="External"/><Relationship Id="rId597" Type="http://schemas.openxmlformats.org/officeDocument/2006/relationships/hyperlink" Target="https://api.github.com/repos/sveale/remote-edit/commits/d9c2d0b52e7c6b72dc5a871480d2b55a3f4dc89f" TargetMode="External"/><Relationship Id="rId112" Type="http://schemas.openxmlformats.org/officeDocument/2006/relationships/hyperlink" Target="https://api.github.com/repos/IsraelOrtuno/pipedrive/issues/102" TargetMode="External"/><Relationship Id="rId354" Type="http://schemas.openxmlformats.org/officeDocument/2006/relationships/hyperlink" Target="https://api.github.com/repos/madskristensen/ExtensibilityTools/issues/15" TargetMode="External"/><Relationship Id="rId596" Type="http://schemas.openxmlformats.org/officeDocument/2006/relationships/hyperlink" Target="https://api.github.com/repos/sveale/remote-edit/issues/8" TargetMode="External"/><Relationship Id="rId111" Type="http://schemas.openxmlformats.org/officeDocument/2006/relationships/hyperlink" Target="https://api.github.com/repos/IsraelOrtuno/pipedrive/commits/f050101f08f95f4c6c8a768565363fd8762eb2a2" TargetMode="External"/><Relationship Id="rId353" Type="http://schemas.openxmlformats.org/officeDocument/2006/relationships/hyperlink" Target="https://api.github.com/repos/madskristensen/ExtensibilityTools/commits/9cc892c8417cb279ca95e0cc8577083161e608cb" TargetMode="External"/><Relationship Id="rId595" Type="http://schemas.openxmlformats.org/officeDocument/2006/relationships/hyperlink" Target="https://api.github.com/repos/sveale/remote-edit/commits/d834c4f4163ec37942ea86e64b419acd5baf7d73" TargetMode="External"/><Relationship Id="rId305" Type="http://schemas.openxmlformats.org/officeDocument/2006/relationships/hyperlink" Target="https://api.github.com/repos/viritin/viritin/commits/f1806eb16af6bdb71b5516ec91ed444dae19262a" TargetMode="External"/><Relationship Id="rId547" Type="http://schemas.openxmlformats.org/officeDocument/2006/relationships/hyperlink" Target="https://api.github.com/repos/samczsun/Skype4J/commits/c039954df1075529af18a0227bec0de6718a7e4b" TargetMode="External"/><Relationship Id="rId789" Type="http://schemas.openxmlformats.org/officeDocument/2006/relationships/hyperlink" Target="https://api.github.com/repos/fsprojects/Paket.VisualStudio/commits/ed0dc18174c03ddd4afb240051d4a30790c5c1a9" TargetMode="External"/><Relationship Id="rId304" Type="http://schemas.openxmlformats.org/officeDocument/2006/relationships/hyperlink" Target="https://api.github.com/repos/viritin/viritin/issues/22" TargetMode="External"/><Relationship Id="rId546" Type="http://schemas.openxmlformats.org/officeDocument/2006/relationships/hyperlink" Target="https://api.github.com/repos/samczsun/Skype4J/issues/55" TargetMode="External"/><Relationship Id="rId788" Type="http://schemas.openxmlformats.org/officeDocument/2006/relationships/hyperlink" Target="https://api.github.com/repos/fsprojects/Paket.VisualStudio/issues/105" TargetMode="External"/><Relationship Id="rId303" Type="http://schemas.openxmlformats.org/officeDocument/2006/relationships/hyperlink" Target="https://api.github.com/repos/viritin/viritin/commits/7a40c584289f1cdec5223ecd569f3a473b78cae3" TargetMode="External"/><Relationship Id="rId545" Type="http://schemas.openxmlformats.org/officeDocument/2006/relationships/hyperlink" Target="https://api.github.com/repos/samczsun/Skype4J/commits/e580e8104cbcecbf318aea2143b6158be6269f0d" TargetMode="External"/><Relationship Id="rId787" Type="http://schemas.openxmlformats.org/officeDocument/2006/relationships/hyperlink" Target="https://api.github.com/repos/fsprojects/Paket.VisualStudio/commits/d9969fb2091aa55a0d754217895ef5b0ebe23885" TargetMode="External"/><Relationship Id="rId302" Type="http://schemas.openxmlformats.org/officeDocument/2006/relationships/hyperlink" Target="https://api.github.com/repos/viritin/viritin/issues/24" TargetMode="External"/><Relationship Id="rId544" Type="http://schemas.openxmlformats.org/officeDocument/2006/relationships/hyperlink" Target="https://api.github.com/repos/samczsun/Skype4J/issues/76" TargetMode="External"/><Relationship Id="rId786" Type="http://schemas.openxmlformats.org/officeDocument/2006/relationships/hyperlink" Target="https://api.github.com/repos/fsprojects/Paket.VisualStudio/issues/142" TargetMode="External"/><Relationship Id="rId309" Type="http://schemas.openxmlformats.org/officeDocument/2006/relationships/hyperlink" Target="https://api.github.com/repos/mdenil/dropout/commits/7311aea436694d013108af230a1778e5720e345d" TargetMode="External"/><Relationship Id="rId308" Type="http://schemas.openxmlformats.org/officeDocument/2006/relationships/hyperlink" Target="https://api.github.com/repos/viritin/viritin/issues/12" TargetMode="External"/><Relationship Id="rId307" Type="http://schemas.openxmlformats.org/officeDocument/2006/relationships/hyperlink" Target="https://api.github.com/repos/viritin/viritin/commits/d3f3293e409ecf9eec3df4796368a61d8592fb99" TargetMode="External"/><Relationship Id="rId549" Type="http://schemas.openxmlformats.org/officeDocument/2006/relationships/hyperlink" Target="https://api.github.com/repos/samczsun/Skype4J/commits/10f0b0aca3fbabbc4470990cdd67288f44a9311a" TargetMode="External"/><Relationship Id="rId306" Type="http://schemas.openxmlformats.org/officeDocument/2006/relationships/hyperlink" Target="https://api.github.com/repos/viritin/viritin/issues/13" TargetMode="External"/><Relationship Id="rId548" Type="http://schemas.openxmlformats.org/officeDocument/2006/relationships/hyperlink" Target="https://api.github.com/repos/samczsun/Skype4J/issues/50" TargetMode="External"/><Relationship Id="rId781" Type="http://schemas.openxmlformats.org/officeDocument/2006/relationships/hyperlink" Target="https://api.github.com/repos/jasonrollins/shareplum/commits/a550d6a31497e5fec811021089d28f58ae97b3a2" TargetMode="External"/><Relationship Id="rId780" Type="http://schemas.openxmlformats.org/officeDocument/2006/relationships/hyperlink" Target="https://api.github.com/repos/techsneeze/dmarcts-report-parser/issues/15" TargetMode="External"/><Relationship Id="rId301" Type="http://schemas.openxmlformats.org/officeDocument/2006/relationships/hyperlink" Target="https://api.github.com/repos/viritin/viritin/commits/5690a2f9e412c81ff3e3c3ca5429e200586b5f08" TargetMode="External"/><Relationship Id="rId543" Type="http://schemas.openxmlformats.org/officeDocument/2006/relationships/hyperlink" Target="https://api.github.com/repos/samczsun/Skype4J/commits/d0c11d81462af95c727fb6c738988ac551f15faf" TargetMode="External"/><Relationship Id="rId785" Type="http://schemas.openxmlformats.org/officeDocument/2006/relationships/hyperlink" Target="https://api.github.com/repos/fsprojects/Paket.VisualStudio/commits/a1ccdf70283542d0aa8d95f3f94f3c101a315a33" TargetMode="External"/><Relationship Id="rId300" Type="http://schemas.openxmlformats.org/officeDocument/2006/relationships/hyperlink" Target="https://api.github.com/repos/viritin/viritin/issues/14" TargetMode="External"/><Relationship Id="rId542" Type="http://schemas.openxmlformats.org/officeDocument/2006/relationships/hyperlink" Target="https://api.github.com/repos/samczsun/Skype4J/issues/77" TargetMode="External"/><Relationship Id="rId784" Type="http://schemas.openxmlformats.org/officeDocument/2006/relationships/hyperlink" Target="https://api.github.com/repos/fsprojects/Paket.VisualStudio/issues/152" TargetMode="External"/><Relationship Id="rId541" Type="http://schemas.openxmlformats.org/officeDocument/2006/relationships/hyperlink" Target="https://api.github.com/repos/samczsun/Skype4J/commits/a91ad7473ace924b5f374ebf87b900d628f80ff8" TargetMode="External"/><Relationship Id="rId783" Type="http://schemas.openxmlformats.org/officeDocument/2006/relationships/hyperlink" Target="https://api.github.com/repos/fsprojects/Paket.VisualStudio/commits/a0554e22d6c5a9fad1b7fa4c5545ac3da647fb13" TargetMode="External"/><Relationship Id="rId540" Type="http://schemas.openxmlformats.org/officeDocument/2006/relationships/hyperlink" Target="https://api.github.com/repos/samczsun/Skype4J/issues/80" TargetMode="External"/><Relationship Id="rId782" Type="http://schemas.openxmlformats.org/officeDocument/2006/relationships/hyperlink" Target="https://api.github.com/repos/jasonrollins/shareplum/issues/18" TargetMode="External"/><Relationship Id="rId536" Type="http://schemas.openxmlformats.org/officeDocument/2006/relationships/hyperlink" Target="https://api.github.com/repos/samczsun/Skype4J/issues/88" TargetMode="External"/><Relationship Id="rId778" Type="http://schemas.openxmlformats.org/officeDocument/2006/relationships/hyperlink" Target="https://api.github.com/repos/techsneeze/dmarcts-report-parser/issues/102" TargetMode="External"/><Relationship Id="rId535" Type="http://schemas.openxmlformats.org/officeDocument/2006/relationships/hyperlink" Target="https://api.github.com/repos/samczsun/Skype4J/commits/855d39db3d7908967f8e13fe24a26f14f8dab791" TargetMode="External"/><Relationship Id="rId777" Type="http://schemas.openxmlformats.org/officeDocument/2006/relationships/hyperlink" Target="https://api.github.com/repos/techsneeze/dmarcts-report-parser/commits/b74c4ea85fa2910d9d479a18da8a516756fd85a8" TargetMode="External"/><Relationship Id="rId534" Type="http://schemas.openxmlformats.org/officeDocument/2006/relationships/hyperlink" Target="https://api.github.com/repos/samczsun/Skype4J/issues/85" TargetMode="External"/><Relationship Id="rId776" Type="http://schemas.openxmlformats.org/officeDocument/2006/relationships/hyperlink" Target="https://api.github.com/repos/jreinke/magento-elasticsearch/issues/14" TargetMode="External"/><Relationship Id="rId533" Type="http://schemas.openxmlformats.org/officeDocument/2006/relationships/hyperlink" Target="https://api.github.com/repos/samczsun/Skype4J/commits/bfaff2f8bb22bd1c617be4ed93b03d7c8c5a0fb4" TargetMode="External"/><Relationship Id="rId775" Type="http://schemas.openxmlformats.org/officeDocument/2006/relationships/hyperlink" Target="https://api.github.com/repos/jreinke/magento-elasticsearch/commits/3460566c1ed2fee9d433810109ef2456ebc4c930" TargetMode="External"/><Relationship Id="rId539" Type="http://schemas.openxmlformats.org/officeDocument/2006/relationships/hyperlink" Target="https://api.github.com/repos/samczsun/Skype4J/commits/2e1aca5114eb30e40d85389127467dc6df384843" TargetMode="External"/><Relationship Id="rId538" Type="http://schemas.openxmlformats.org/officeDocument/2006/relationships/hyperlink" Target="https://api.github.com/repos/samczsun/Skype4J/issues/81" TargetMode="External"/><Relationship Id="rId537" Type="http://schemas.openxmlformats.org/officeDocument/2006/relationships/hyperlink" Target="https://api.github.com/repos/samczsun/Skype4J/commits/041dea7c5c602d60db84c7190942841e5fc3f5db" TargetMode="External"/><Relationship Id="rId779" Type="http://schemas.openxmlformats.org/officeDocument/2006/relationships/hyperlink" Target="https://api.github.com/repos/techsneeze/dmarcts-report-parser/commits/6d52253d06c9e6589383906ade1ae77482f12dd8" TargetMode="External"/><Relationship Id="rId770" Type="http://schemas.openxmlformats.org/officeDocument/2006/relationships/hyperlink" Target="https://api.github.com/repos/jhipster/jhipster-guides/issues/12" TargetMode="External"/><Relationship Id="rId532" Type="http://schemas.openxmlformats.org/officeDocument/2006/relationships/hyperlink" Target="https://api.github.com/repos/samczsun/Skype4J/issues/123" TargetMode="External"/><Relationship Id="rId774" Type="http://schemas.openxmlformats.org/officeDocument/2006/relationships/hyperlink" Target="https://api.github.com/repos/jreinke/magento-elasticsearch/issues/4" TargetMode="External"/><Relationship Id="rId531" Type="http://schemas.openxmlformats.org/officeDocument/2006/relationships/hyperlink" Target="https://api.github.com/repos/samczsun/Skype4J/commits/2ddf02722d8fb92a2610241af02ee2de15d81ad2" TargetMode="External"/><Relationship Id="rId773" Type="http://schemas.openxmlformats.org/officeDocument/2006/relationships/hyperlink" Target="https://api.github.com/repos/jreinke/magento-elasticsearch/commits/27f07fca02dfba4058ae6c8be9ab50608f25b425" TargetMode="External"/><Relationship Id="rId530" Type="http://schemas.openxmlformats.org/officeDocument/2006/relationships/hyperlink" Target="https://api.github.com/repos/private-face/jquery.fullscreen/issues/7" TargetMode="External"/><Relationship Id="rId772" Type="http://schemas.openxmlformats.org/officeDocument/2006/relationships/hyperlink" Target="https://api.github.com/repos/jreinke/magento-elasticsearch/issues/15" TargetMode="External"/><Relationship Id="rId771" Type="http://schemas.openxmlformats.org/officeDocument/2006/relationships/hyperlink" Target="https://api.github.com/repos/jreinke/magento-elasticsearch/commits/27f07fca02dfba4058ae6c8be9ab50608f25b425" TargetMode="External"/><Relationship Id="rId327" Type="http://schemas.openxmlformats.org/officeDocument/2006/relationships/hyperlink" Target="https://api.github.com/repos/screepers/typed-screeps/commits/2a352d98b58e190a78caeacc7499f4b8311522c4" TargetMode="External"/><Relationship Id="rId569" Type="http://schemas.openxmlformats.org/officeDocument/2006/relationships/hyperlink" Target="https://api.github.com/repos/vert-x3/vertx-mqtt/commits/0f627da9b68ce14b12ff61af87e60eed0f5e9b9a" TargetMode="External"/><Relationship Id="rId326" Type="http://schemas.openxmlformats.org/officeDocument/2006/relationships/hyperlink" Target="https://api.github.com/repos/screepers/typed-screeps/issues/82" TargetMode="External"/><Relationship Id="rId568" Type="http://schemas.openxmlformats.org/officeDocument/2006/relationships/hyperlink" Target="https://api.github.com/repos/vert-x3/vertx-mqtt/issues/143" TargetMode="External"/><Relationship Id="rId325" Type="http://schemas.openxmlformats.org/officeDocument/2006/relationships/hyperlink" Target="https://api.github.com/repos/screepers/typed-screeps/commits/3f014b311221b11f3c4aacf1e5ec0a89b78d7eb7" TargetMode="External"/><Relationship Id="rId567" Type="http://schemas.openxmlformats.org/officeDocument/2006/relationships/hyperlink" Target="https://api.github.com/repos/vert-x3/vertx-mqtt/commits/a5cb13de11cf985c691341cd2afa6e2a76387137" TargetMode="External"/><Relationship Id="rId324" Type="http://schemas.openxmlformats.org/officeDocument/2006/relationships/hyperlink" Target="https://api.github.com/repos/screepers/typed-screeps/issues/165" TargetMode="External"/><Relationship Id="rId566" Type="http://schemas.openxmlformats.org/officeDocument/2006/relationships/hyperlink" Target="https://api.github.com/repos/vert-x3/vertx-mqtt/issues/133" TargetMode="External"/><Relationship Id="rId329" Type="http://schemas.openxmlformats.org/officeDocument/2006/relationships/hyperlink" Target="https://api.github.com/repos/bitcoinjs/bip38/commits/09be59857319dc2195eb15ca6ef549b3d41f72fa" TargetMode="External"/><Relationship Id="rId328" Type="http://schemas.openxmlformats.org/officeDocument/2006/relationships/hyperlink" Target="https://api.github.com/repos/screepers/typed-screeps/issues/8" TargetMode="External"/><Relationship Id="rId561" Type="http://schemas.openxmlformats.org/officeDocument/2006/relationships/hyperlink" Target="https://api.github.com/repos/vert-x3/vertx-mqtt/commits/2fcef63f7304ac1a7e032c4343b95d2ab9d42eae" TargetMode="External"/><Relationship Id="rId560" Type="http://schemas.openxmlformats.org/officeDocument/2006/relationships/hyperlink" Target="https://api.github.com/repos/vert-x3/vertx-mqtt/issues/135" TargetMode="External"/><Relationship Id="rId323" Type="http://schemas.openxmlformats.org/officeDocument/2006/relationships/hyperlink" Target="https://api.github.com/repos/screepers/typed-screeps/commits/ba933bcb99d6a7a4ea54bc31496ec7a801dc4fdb" TargetMode="External"/><Relationship Id="rId565" Type="http://schemas.openxmlformats.org/officeDocument/2006/relationships/hyperlink" Target="https://api.github.com/repos/vert-x3/vertx-mqtt/commits/a5cb13de11cf985c691341cd2afa6e2a76387137" TargetMode="External"/><Relationship Id="rId322" Type="http://schemas.openxmlformats.org/officeDocument/2006/relationships/hyperlink" Target="https://api.github.com/repos/eugener/oxbow/issues/6" TargetMode="External"/><Relationship Id="rId564" Type="http://schemas.openxmlformats.org/officeDocument/2006/relationships/hyperlink" Target="https://api.github.com/repos/vert-x3/vertx-mqtt/issues/132" TargetMode="External"/><Relationship Id="rId321" Type="http://schemas.openxmlformats.org/officeDocument/2006/relationships/hyperlink" Target="https://api.github.com/repos/eugener/oxbow/commits/180f6acfddfdb130855e2ae3b4e70f65560a3742" TargetMode="External"/><Relationship Id="rId563" Type="http://schemas.openxmlformats.org/officeDocument/2006/relationships/hyperlink" Target="https://api.github.com/repos/vert-x3/vertx-mqtt/commits/7bd04880bf3d29027eeae3e6531d6fccca0c62f0" TargetMode="External"/><Relationship Id="rId320" Type="http://schemas.openxmlformats.org/officeDocument/2006/relationships/hyperlink" Target="https://api.github.com/repos/eugener/oxbow/issues/15" TargetMode="External"/><Relationship Id="rId562" Type="http://schemas.openxmlformats.org/officeDocument/2006/relationships/hyperlink" Target="https://api.github.com/repos/vert-x3/vertx-mqtt/issues/177" TargetMode="External"/><Relationship Id="rId316" Type="http://schemas.openxmlformats.org/officeDocument/2006/relationships/hyperlink" Target="https://api.github.com/repos/SimonSimCity/Xamarin-CrossDownloadManager/issues/26" TargetMode="External"/><Relationship Id="rId558" Type="http://schemas.openxmlformats.org/officeDocument/2006/relationships/hyperlink" Target="https://api.github.com/repos/vert-x3/vertx-mqtt/issues/188" TargetMode="External"/><Relationship Id="rId315" Type="http://schemas.openxmlformats.org/officeDocument/2006/relationships/hyperlink" Target="https://api.github.com/repos/SimonSimCity/Xamarin-CrossDownloadManager/commits/e907cbcfbb86674a9ad2f4e4e0cc916754f20ba0" TargetMode="External"/><Relationship Id="rId557" Type="http://schemas.openxmlformats.org/officeDocument/2006/relationships/hyperlink" Target="https://api.github.com/repos/vert-x3/vertx-mqtt/commits/0ab473d8b0fc545c52bef940e378ff4362c44cf1" TargetMode="External"/><Relationship Id="rId799" Type="http://schemas.openxmlformats.org/officeDocument/2006/relationships/hyperlink" Target="https://api.github.com/repos/commanderx16/x16-docs/commits/1f93fe653dc5d64dd48cf6d5e1e0f483b7db3e4a" TargetMode="External"/><Relationship Id="rId314" Type="http://schemas.openxmlformats.org/officeDocument/2006/relationships/hyperlink" Target="https://api.github.com/repos/SimonSimCity/Xamarin-CrossDownloadManager/issues/28" TargetMode="External"/><Relationship Id="rId556" Type="http://schemas.openxmlformats.org/officeDocument/2006/relationships/hyperlink" Target="https://api.github.com/repos/vert-x3/vertx-mqtt/issues/195" TargetMode="External"/><Relationship Id="rId798" Type="http://schemas.openxmlformats.org/officeDocument/2006/relationships/hyperlink" Target="https://api.github.com/repos/commanderx16/x16-docs/issues/27" TargetMode="External"/><Relationship Id="rId313" Type="http://schemas.openxmlformats.org/officeDocument/2006/relationships/hyperlink" Target="https://api.github.com/repos/SimonSimCity/Xamarin-CrossDownloadManager/commits/3d67dd04a6baf04aa8fe786a9f4c2f7750851929" TargetMode="External"/><Relationship Id="rId555" Type="http://schemas.openxmlformats.org/officeDocument/2006/relationships/hyperlink" Target="https://api.github.com/repos/vert-x3/vertx-mqtt/commits/efd9e36763b4f530fb19ecef93304e30062912c0" TargetMode="External"/><Relationship Id="rId797" Type="http://schemas.openxmlformats.org/officeDocument/2006/relationships/hyperlink" Target="https://api.github.com/repos/commanderx16/x16-docs/commits/91bf6d0e8d1a3a7b6961e5f7ab43e5479b70dc71" TargetMode="External"/><Relationship Id="rId319" Type="http://schemas.openxmlformats.org/officeDocument/2006/relationships/hyperlink" Target="https://api.github.com/repos/eugener/oxbow/commits/1cc94f7d172aa9367e118102edadb45e8b364391" TargetMode="External"/><Relationship Id="rId318" Type="http://schemas.openxmlformats.org/officeDocument/2006/relationships/hyperlink" Target="https://api.github.com/repos/pires/kubernetes-elk-cluster/issues/5" TargetMode="External"/><Relationship Id="rId317" Type="http://schemas.openxmlformats.org/officeDocument/2006/relationships/hyperlink" Target="https://api.github.com/repos/pires/kubernetes-elk-cluster/commits/108f879610829b888001db7d7bd38cd03508dcab" TargetMode="External"/><Relationship Id="rId559" Type="http://schemas.openxmlformats.org/officeDocument/2006/relationships/hyperlink" Target="https://api.github.com/repos/vert-x3/vertx-mqtt/commits/4da95b97a9b55461cce4337733b0168c7913003a" TargetMode="External"/><Relationship Id="rId550" Type="http://schemas.openxmlformats.org/officeDocument/2006/relationships/hyperlink" Target="https://api.github.com/repos/samczsun/Skype4J/issues/37" TargetMode="External"/><Relationship Id="rId792" Type="http://schemas.openxmlformats.org/officeDocument/2006/relationships/hyperlink" Target="https://api.github.com/repos/fsprojects/Paket.VisualStudio/issues/36" TargetMode="External"/><Relationship Id="rId791" Type="http://schemas.openxmlformats.org/officeDocument/2006/relationships/hyperlink" Target="https://api.github.com/repos/fsprojects/Paket.VisualStudio/commits/9c82240a196873d10e2934205d1fd776ad8ccafe" TargetMode="External"/><Relationship Id="rId790" Type="http://schemas.openxmlformats.org/officeDocument/2006/relationships/hyperlink" Target="https://api.github.com/repos/fsprojects/Paket.VisualStudio/issues/82" TargetMode="External"/><Relationship Id="rId312" Type="http://schemas.openxmlformats.org/officeDocument/2006/relationships/hyperlink" Target="https://api.github.com/repos/mdenil/dropout/issues/3" TargetMode="External"/><Relationship Id="rId554" Type="http://schemas.openxmlformats.org/officeDocument/2006/relationships/hyperlink" Target="https://api.github.com/repos/samczsun/Skype4J/issues/17" TargetMode="External"/><Relationship Id="rId796" Type="http://schemas.openxmlformats.org/officeDocument/2006/relationships/hyperlink" Target="https://api.github.com/repos/commanderx16/x16-docs/issues/25" TargetMode="External"/><Relationship Id="rId311" Type="http://schemas.openxmlformats.org/officeDocument/2006/relationships/hyperlink" Target="https://api.github.com/repos/mdenil/dropout/commits/4ec3844ed76db3c831f55721249553048f748112" TargetMode="External"/><Relationship Id="rId553" Type="http://schemas.openxmlformats.org/officeDocument/2006/relationships/hyperlink" Target="https://api.github.com/repos/samczsun/Skype4J/commits/cdeeee6b4b90679b061745acbb09614be5fae9ee" TargetMode="External"/><Relationship Id="rId795" Type="http://schemas.openxmlformats.org/officeDocument/2006/relationships/hyperlink" Target="https://api.github.com/repos/commanderx16/x16-docs/commits/55a30994192623a47e0b69d8124744a4754da55c" TargetMode="External"/><Relationship Id="rId310" Type="http://schemas.openxmlformats.org/officeDocument/2006/relationships/hyperlink" Target="https://api.github.com/repos/mdenil/dropout/issues/4" TargetMode="External"/><Relationship Id="rId552" Type="http://schemas.openxmlformats.org/officeDocument/2006/relationships/hyperlink" Target="https://api.github.com/repos/samczsun/Skype4J/issues/18" TargetMode="External"/><Relationship Id="rId794" Type="http://schemas.openxmlformats.org/officeDocument/2006/relationships/hyperlink" Target="https://api.github.com/repos/lintangtimur/ovoid/issues/67" TargetMode="External"/><Relationship Id="rId551" Type="http://schemas.openxmlformats.org/officeDocument/2006/relationships/hyperlink" Target="https://api.github.com/repos/samczsun/Skype4J/commits/7f99fd93ff59d490d41258acdd7913c1b1c3e050" TargetMode="External"/><Relationship Id="rId793" Type="http://schemas.openxmlformats.org/officeDocument/2006/relationships/hyperlink" Target="https://api.github.com/repos/lintangtimur/ovoid/commits/cf8197a8f7cab4c0dda7e865dcfae58c5e70248e" TargetMode="External"/><Relationship Id="rId297" Type="http://schemas.openxmlformats.org/officeDocument/2006/relationships/hyperlink" Target="https://api.github.com/repos/viritin/viritin/commits/f89bdc52ff760c0bbfaf12607b0ff0e5a4198336" TargetMode="External"/><Relationship Id="rId296" Type="http://schemas.openxmlformats.org/officeDocument/2006/relationships/hyperlink" Target="https://api.github.com/repos/viritin/viritin/issues/82" TargetMode="External"/><Relationship Id="rId295" Type="http://schemas.openxmlformats.org/officeDocument/2006/relationships/hyperlink" Target="https://api.github.com/repos/viritin/viritin/commits/8373c6eafa2ed3714f982d971b079d88ecdbba0a" TargetMode="External"/><Relationship Id="rId294" Type="http://schemas.openxmlformats.org/officeDocument/2006/relationships/hyperlink" Target="https://api.github.com/repos/viritin/viritin/issues/87" TargetMode="External"/><Relationship Id="rId299" Type="http://schemas.openxmlformats.org/officeDocument/2006/relationships/hyperlink" Target="https://api.github.com/repos/viritin/viritin/commits/e13f0a79ad461c24bde6540d0685ba6e2c3bb872" TargetMode="External"/><Relationship Id="rId298" Type="http://schemas.openxmlformats.org/officeDocument/2006/relationships/hyperlink" Target="https://api.github.com/repos/viritin/viritin/issues/67" TargetMode="External"/><Relationship Id="rId271" Type="http://schemas.openxmlformats.org/officeDocument/2006/relationships/hyperlink" Target="https://api.github.com/repos/viritin/viritin/commits/2435b614272cde42c4112c10b326e3dd9377623c" TargetMode="External"/><Relationship Id="rId270" Type="http://schemas.openxmlformats.org/officeDocument/2006/relationships/hyperlink" Target="https://api.github.com/repos/viritin/viritin/issues/157" TargetMode="External"/><Relationship Id="rId269" Type="http://schemas.openxmlformats.org/officeDocument/2006/relationships/hyperlink" Target="https://api.github.com/repos/viritin/viritin/commits/7f97be0d54b277769ec4383f37641a275b1afa94" TargetMode="External"/><Relationship Id="rId264" Type="http://schemas.openxmlformats.org/officeDocument/2006/relationships/hyperlink" Target="https://api.github.com/repos/viritin/viritin/issues/200" TargetMode="External"/><Relationship Id="rId263" Type="http://schemas.openxmlformats.org/officeDocument/2006/relationships/hyperlink" Target="https://api.github.com/repos/viritin/viritin/commits/b7637bc6e3dd081240a92d738b2787cc0a525185" TargetMode="External"/><Relationship Id="rId262" Type="http://schemas.openxmlformats.org/officeDocument/2006/relationships/hyperlink" Target="https://api.github.com/repos/viritin/viritin/issues/225" TargetMode="External"/><Relationship Id="rId261" Type="http://schemas.openxmlformats.org/officeDocument/2006/relationships/hyperlink" Target="https://api.github.com/repos/viritin/viritin/commits/f772b279a6c76067c4547b1300e9d2f70864419f" TargetMode="External"/><Relationship Id="rId268" Type="http://schemas.openxmlformats.org/officeDocument/2006/relationships/hyperlink" Target="https://api.github.com/repos/viritin/viritin/issues/136" TargetMode="External"/><Relationship Id="rId267" Type="http://schemas.openxmlformats.org/officeDocument/2006/relationships/hyperlink" Target="https://api.github.com/repos/viritin/viritin/commits/ea0d0bff758aa1bae8d009c7b3f1a4901ddfd46e" TargetMode="External"/><Relationship Id="rId266" Type="http://schemas.openxmlformats.org/officeDocument/2006/relationships/hyperlink" Target="https://api.github.com/repos/viritin/viritin/issues/184" TargetMode="External"/><Relationship Id="rId265" Type="http://schemas.openxmlformats.org/officeDocument/2006/relationships/hyperlink" Target="https://api.github.com/repos/viritin/viritin/commits/c674d86cb3bb29b8c914a668182d0ed89c921c58" TargetMode="External"/><Relationship Id="rId260" Type="http://schemas.openxmlformats.org/officeDocument/2006/relationships/hyperlink" Target="https://api.github.com/repos/viritin/viritin/issues/232" TargetMode="External"/><Relationship Id="rId259" Type="http://schemas.openxmlformats.org/officeDocument/2006/relationships/hyperlink" Target="https://api.github.com/repos/viritin/viritin/commits/e70fbcc239ddba3af45974088f96963de346a9fe" TargetMode="External"/><Relationship Id="rId258" Type="http://schemas.openxmlformats.org/officeDocument/2006/relationships/hyperlink" Target="https://api.github.com/repos/viritin/viritin/issues/219" TargetMode="External"/><Relationship Id="rId253" Type="http://schemas.openxmlformats.org/officeDocument/2006/relationships/hyperlink" Target="https://api.github.com/repos/viritin/viritin/commits/239c6103549d4d511c9766d5b6cf1518ae5a5bb3" TargetMode="External"/><Relationship Id="rId495" Type="http://schemas.openxmlformats.org/officeDocument/2006/relationships/hyperlink" Target="https://api.github.com/repos/coreGreenberet/homematicip-rest-api/commits/e632f22c8172d480da7107ac01c10d2ec345a22c" TargetMode="External"/><Relationship Id="rId252" Type="http://schemas.openxmlformats.org/officeDocument/2006/relationships/hyperlink" Target="https://api.github.com/repos/viritin/viritin/issues/268" TargetMode="External"/><Relationship Id="rId494" Type="http://schemas.openxmlformats.org/officeDocument/2006/relationships/hyperlink" Target="https://api.github.com/repos/coreGreenberet/homematicip-rest-api/issues/141" TargetMode="External"/><Relationship Id="rId251" Type="http://schemas.openxmlformats.org/officeDocument/2006/relationships/hyperlink" Target="https://api.github.com/repos/viritin/viritin/commits/07632f5e9d1b16e03999ce71e3743eefe7d3ec0e" TargetMode="External"/><Relationship Id="rId493" Type="http://schemas.openxmlformats.org/officeDocument/2006/relationships/hyperlink" Target="https://api.github.com/repos/coreGreenberet/homematicip-rest-api/commits/b771852fac99d12712e9731d914cb5e1add1d46f" TargetMode="External"/><Relationship Id="rId250" Type="http://schemas.openxmlformats.org/officeDocument/2006/relationships/hyperlink" Target="https://api.github.com/repos/viritin/viritin/issues/267" TargetMode="External"/><Relationship Id="rId492" Type="http://schemas.openxmlformats.org/officeDocument/2006/relationships/hyperlink" Target="https://api.github.com/repos/coreGreenberet/homematicip-rest-api/issues/155" TargetMode="External"/><Relationship Id="rId257" Type="http://schemas.openxmlformats.org/officeDocument/2006/relationships/hyperlink" Target="https://api.github.com/repos/viritin/viritin/commits/55ac54bec00b6fd9ba965d513943dffda1cdc2c6" TargetMode="External"/><Relationship Id="rId499" Type="http://schemas.openxmlformats.org/officeDocument/2006/relationships/hyperlink" Target="https://api.github.com/repos/coreGreenberet/homematicip-rest-api/commits/a2aee1d9f06a9bc3a8c5d95e0df0dfab373ee1c3" TargetMode="External"/><Relationship Id="rId256" Type="http://schemas.openxmlformats.org/officeDocument/2006/relationships/hyperlink" Target="https://api.github.com/repos/viritin/viritin/issues/257" TargetMode="External"/><Relationship Id="rId498" Type="http://schemas.openxmlformats.org/officeDocument/2006/relationships/hyperlink" Target="https://api.github.com/repos/coreGreenberet/homematicip-rest-api/issues/117" TargetMode="External"/><Relationship Id="rId255" Type="http://schemas.openxmlformats.org/officeDocument/2006/relationships/hyperlink" Target="https://api.github.com/repos/viritin/viritin/commits/9da4a9c31aabb8ea74e3739bff5c3a22930ae9f8" TargetMode="External"/><Relationship Id="rId497" Type="http://schemas.openxmlformats.org/officeDocument/2006/relationships/hyperlink" Target="https://api.github.com/repos/coreGreenberet/homematicip-rest-api/commits/ea2b566940aa518f0bd15693971d48dd1fbaf5f5" TargetMode="External"/><Relationship Id="rId254" Type="http://schemas.openxmlformats.org/officeDocument/2006/relationships/hyperlink" Target="https://api.github.com/repos/viritin/viritin/issues/271" TargetMode="External"/><Relationship Id="rId496" Type="http://schemas.openxmlformats.org/officeDocument/2006/relationships/hyperlink" Target="https://api.github.com/repos/coreGreenberet/homematicip-rest-api/issues/129" TargetMode="External"/><Relationship Id="rId293" Type="http://schemas.openxmlformats.org/officeDocument/2006/relationships/hyperlink" Target="https://api.github.com/repos/viritin/viritin/commits/764fe7f181f02ef5aa2483fe99e16d9d3fc0957f" TargetMode="External"/><Relationship Id="rId292" Type="http://schemas.openxmlformats.org/officeDocument/2006/relationships/hyperlink" Target="https://api.github.com/repos/viritin/viritin/issues/86" TargetMode="External"/><Relationship Id="rId291" Type="http://schemas.openxmlformats.org/officeDocument/2006/relationships/hyperlink" Target="https://api.github.com/repos/viritin/viritin/commits/232449e96688cdf7448aee3f343cbfb19564fef7" TargetMode="External"/><Relationship Id="rId290" Type="http://schemas.openxmlformats.org/officeDocument/2006/relationships/hyperlink" Target="https://api.github.com/repos/viritin/viritin/issues/103" TargetMode="External"/><Relationship Id="rId286" Type="http://schemas.openxmlformats.org/officeDocument/2006/relationships/hyperlink" Target="https://api.github.com/repos/viritin/viritin/issues/57" TargetMode="External"/><Relationship Id="rId285" Type="http://schemas.openxmlformats.org/officeDocument/2006/relationships/hyperlink" Target="https://api.github.com/repos/viritin/viritin/commits/0bb12e748d7c68227bb8f3b5d3c6c9ff8d11ee74" TargetMode="External"/><Relationship Id="rId284" Type="http://schemas.openxmlformats.org/officeDocument/2006/relationships/hyperlink" Target="https://api.github.com/repos/viritin/viritin/issues/115" TargetMode="External"/><Relationship Id="rId283" Type="http://schemas.openxmlformats.org/officeDocument/2006/relationships/hyperlink" Target="https://api.github.com/repos/viritin/viritin/commits/416b0d023058f8bbe3efc0a2c2f1d3e9e30d845f" TargetMode="External"/><Relationship Id="rId289" Type="http://schemas.openxmlformats.org/officeDocument/2006/relationships/hyperlink" Target="https://api.github.com/repos/viritin/viritin/commits/3922bcb272695cf8a1a9122138043ebd14bd0ee6" TargetMode="External"/><Relationship Id="rId288" Type="http://schemas.openxmlformats.org/officeDocument/2006/relationships/hyperlink" Target="https://api.github.com/repos/viritin/viritin/issues/108" TargetMode="External"/><Relationship Id="rId287" Type="http://schemas.openxmlformats.org/officeDocument/2006/relationships/hyperlink" Target="https://api.github.com/repos/viritin/viritin/commits/b5835776050613a97a454483843ba95c27997101" TargetMode="External"/><Relationship Id="rId282" Type="http://schemas.openxmlformats.org/officeDocument/2006/relationships/hyperlink" Target="https://api.github.com/repos/viritin/viritin/issues/123" TargetMode="External"/><Relationship Id="rId281" Type="http://schemas.openxmlformats.org/officeDocument/2006/relationships/hyperlink" Target="https://api.github.com/repos/viritin/viritin/commits/b4f7d72e971be635f9d53d3e2cd2cda93940aac6" TargetMode="External"/><Relationship Id="rId280" Type="http://schemas.openxmlformats.org/officeDocument/2006/relationships/hyperlink" Target="https://api.github.com/repos/viritin/viritin/issues/125" TargetMode="External"/><Relationship Id="rId275" Type="http://schemas.openxmlformats.org/officeDocument/2006/relationships/hyperlink" Target="https://api.github.com/repos/viritin/viritin/commits/8040151a92265be085a28b6e3ee6349decffc15c" TargetMode="External"/><Relationship Id="rId274" Type="http://schemas.openxmlformats.org/officeDocument/2006/relationships/hyperlink" Target="https://api.github.com/repos/viritin/viritin/issues/150" TargetMode="External"/><Relationship Id="rId273" Type="http://schemas.openxmlformats.org/officeDocument/2006/relationships/hyperlink" Target="https://api.github.com/repos/viritin/viritin/commits/44644bde2363be49f5b51e81510be046f596bdc1" TargetMode="External"/><Relationship Id="rId272" Type="http://schemas.openxmlformats.org/officeDocument/2006/relationships/hyperlink" Target="https://api.github.com/repos/viritin/viritin/issues/155" TargetMode="External"/><Relationship Id="rId279" Type="http://schemas.openxmlformats.org/officeDocument/2006/relationships/hyperlink" Target="https://api.github.com/repos/viritin/viritin/commits/1ece84d2d73145f003c049e5a7c82073ab907310" TargetMode="External"/><Relationship Id="rId278" Type="http://schemas.openxmlformats.org/officeDocument/2006/relationships/hyperlink" Target="https://api.github.com/repos/viritin/viritin/issues/124" TargetMode="External"/><Relationship Id="rId277" Type="http://schemas.openxmlformats.org/officeDocument/2006/relationships/hyperlink" Target="https://api.github.com/repos/viritin/viritin/commits/aefb976c065f7b3a6f97177b330524514eaa3bd7" TargetMode="External"/><Relationship Id="rId276" Type="http://schemas.openxmlformats.org/officeDocument/2006/relationships/hyperlink" Target="https://api.github.com/repos/viritin/viritin/issues/134" TargetMode="External"/><Relationship Id="rId907" Type="http://schemas.openxmlformats.org/officeDocument/2006/relationships/hyperlink" Target="https://api.github.com/repos/nricciar/wikicloth/commits/34b370b20f05a7f9c43b3a69fc74688b46105687" TargetMode="External"/><Relationship Id="rId906" Type="http://schemas.openxmlformats.org/officeDocument/2006/relationships/hyperlink" Target="https://api.github.com/repos/nricciar/wikicloth/issues/77" TargetMode="External"/><Relationship Id="rId905" Type="http://schemas.openxmlformats.org/officeDocument/2006/relationships/hyperlink" Target="https://api.github.com/repos/nricciar/wikicloth/commits/ff91de378beabe323452af37a2c7668714425718" TargetMode="External"/><Relationship Id="rId904" Type="http://schemas.openxmlformats.org/officeDocument/2006/relationships/hyperlink" Target="https://api.github.com/repos/citruz/beacontools/issues/41" TargetMode="External"/><Relationship Id="rId909" Type="http://schemas.openxmlformats.org/officeDocument/2006/relationships/hyperlink" Target="https://api.github.com/repos/nricciar/wikicloth/commits/fc70082ac6cbce6f0bc982b9f6c4909038929666" TargetMode="External"/><Relationship Id="rId908" Type="http://schemas.openxmlformats.org/officeDocument/2006/relationships/hyperlink" Target="https://api.github.com/repos/nricciar/wikicloth/issues/60" TargetMode="External"/><Relationship Id="rId903" Type="http://schemas.openxmlformats.org/officeDocument/2006/relationships/hyperlink" Target="https://api.github.com/repos/citruz/beacontools/commits/ebc8abdd6729ba96f2354b163752431a67c354f0" TargetMode="External"/><Relationship Id="rId902" Type="http://schemas.openxmlformats.org/officeDocument/2006/relationships/hyperlink" Target="https://api.github.com/repos/citruz/beacontools/issues/48" TargetMode="External"/><Relationship Id="rId901" Type="http://schemas.openxmlformats.org/officeDocument/2006/relationships/hyperlink" Target="https://api.github.com/repos/citruz/beacontools/commits/9d21288fd7476de9b7bee693197588b45b100df2" TargetMode="External"/><Relationship Id="rId900" Type="http://schemas.openxmlformats.org/officeDocument/2006/relationships/hyperlink" Target="https://api.github.com/repos/spring-projects/spring-guice/issues/26" TargetMode="External"/><Relationship Id="rId929" Type="http://schemas.openxmlformats.org/officeDocument/2006/relationships/hyperlink" Target="https://api.github.com/repos/hpgrahsl/kafka-connect-mongodb/commits/aea167d46c420a3b6d80cf69989c36f1df2b5501" TargetMode="External"/><Relationship Id="rId928" Type="http://schemas.openxmlformats.org/officeDocument/2006/relationships/hyperlink" Target="https://api.github.com/repos/healthonnet/hon-lucene-synonyms/issues/1" TargetMode="External"/><Relationship Id="rId927" Type="http://schemas.openxmlformats.org/officeDocument/2006/relationships/hyperlink" Target="https://api.github.com/repos/healthonnet/hon-lucene-synonyms/commits/42a5f1bc81fa6e052c25ded79b0ab79ab7844bf8" TargetMode="External"/><Relationship Id="rId926" Type="http://schemas.openxmlformats.org/officeDocument/2006/relationships/hyperlink" Target="https://api.github.com/repos/healthonnet/hon-lucene-synonyms/issues/4" TargetMode="External"/><Relationship Id="rId921" Type="http://schemas.openxmlformats.org/officeDocument/2006/relationships/hyperlink" Target="https://api.github.com/repos/healthonnet/hon-lucene-synonyms/commits/24a0b9f1f1d480aeaa2a903f35eb13a333e558d1" TargetMode="External"/><Relationship Id="rId920" Type="http://schemas.openxmlformats.org/officeDocument/2006/relationships/hyperlink" Target="https://api.github.com/repos/healthonnet/hon-lucene-synonyms/issues/32" TargetMode="External"/><Relationship Id="rId925" Type="http://schemas.openxmlformats.org/officeDocument/2006/relationships/hyperlink" Target="https://api.github.com/repos/healthonnet/hon-lucene-synonyms/commits/2db335e468ced734c1661ead98337bcb27ae06d6" TargetMode="External"/><Relationship Id="rId924" Type="http://schemas.openxmlformats.org/officeDocument/2006/relationships/hyperlink" Target="https://api.github.com/repos/healthonnet/hon-lucene-synonyms/issues/5" TargetMode="External"/><Relationship Id="rId923" Type="http://schemas.openxmlformats.org/officeDocument/2006/relationships/hyperlink" Target="https://api.github.com/repos/healthonnet/hon-lucene-synonyms/commits/eab8099c01e323d1ec7d0159e404dbe0ca4c634e" TargetMode="External"/><Relationship Id="rId922" Type="http://schemas.openxmlformats.org/officeDocument/2006/relationships/hyperlink" Target="https://api.github.com/repos/healthonnet/hon-lucene-synonyms/issues/16" TargetMode="External"/><Relationship Id="rId918" Type="http://schemas.openxmlformats.org/officeDocument/2006/relationships/hyperlink" Target="https://api.github.com/repos/healthonnet/hon-lucene-synonyms/issues/9" TargetMode="External"/><Relationship Id="rId917" Type="http://schemas.openxmlformats.org/officeDocument/2006/relationships/hyperlink" Target="https://api.github.com/repos/healthonnet/hon-lucene-synonyms/commits/2728e8740cffce771da6c705d00d8f995ba0c22e" TargetMode="External"/><Relationship Id="rId916" Type="http://schemas.openxmlformats.org/officeDocument/2006/relationships/hyperlink" Target="https://api.github.com/repos/healthonnet/hon-lucene-synonyms/issues/31" TargetMode="External"/><Relationship Id="rId915" Type="http://schemas.openxmlformats.org/officeDocument/2006/relationships/hyperlink" Target="https://api.github.com/repos/healthonnet/hon-lucene-synonyms/commits/e853eddfe6d25dd2f40bf20c91c5bfe2a607c31c" TargetMode="External"/><Relationship Id="rId919" Type="http://schemas.openxmlformats.org/officeDocument/2006/relationships/hyperlink" Target="https://api.github.com/repos/healthonnet/hon-lucene-synonyms/commits/4913b62365f57abf14450c9c4f08ea098f20e75f" TargetMode="External"/><Relationship Id="rId910" Type="http://schemas.openxmlformats.org/officeDocument/2006/relationships/hyperlink" Target="https://api.github.com/repos/nricciar/wikicloth/issues/61" TargetMode="External"/><Relationship Id="rId914" Type="http://schemas.openxmlformats.org/officeDocument/2006/relationships/hyperlink" Target="https://api.github.com/repos/healthonnet/hon-lucene-synonyms/issues/65" TargetMode="External"/><Relationship Id="rId913" Type="http://schemas.openxmlformats.org/officeDocument/2006/relationships/hyperlink" Target="https://api.github.com/repos/healthonnet/hon-lucene-synonyms/commits/22dfcbbb64833ac19251b1d49c6f8cf5498d6755" TargetMode="External"/><Relationship Id="rId912" Type="http://schemas.openxmlformats.org/officeDocument/2006/relationships/hyperlink" Target="https://api.github.com/repos/nricciar/wikicloth/issues/54" TargetMode="External"/><Relationship Id="rId911" Type="http://schemas.openxmlformats.org/officeDocument/2006/relationships/hyperlink" Target="https://api.github.com/repos/nricciar/wikicloth/commits/36b0bd9b0df67e838d6f4cb97140790f71aed7bd" TargetMode="External"/><Relationship Id="rId629" Type="http://schemas.openxmlformats.org/officeDocument/2006/relationships/hyperlink" Target="https://api.github.com/repos/PaulStoffregen/TimeAlarms/commits/6f5eb1d960a6fb41c398e8ccf2c0d944cadf7c16" TargetMode="External"/><Relationship Id="rId624" Type="http://schemas.openxmlformats.org/officeDocument/2006/relationships/hyperlink" Target="https://api.github.com/repos/jkoelker/python-nest/issues/6" TargetMode="External"/><Relationship Id="rId866" Type="http://schemas.openxmlformats.org/officeDocument/2006/relationships/hyperlink" Target="https://api.github.com/repos/stevebest/passport-vkontakte/issues/26" TargetMode="External"/><Relationship Id="rId623" Type="http://schemas.openxmlformats.org/officeDocument/2006/relationships/hyperlink" Target="https://api.github.com/repos/jkoelker/python-nest/commits/9526b43d9bef335255111ee9313c4a6035eb2b8d" TargetMode="External"/><Relationship Id="rId865" Type="http://schemas.openxmlformats.org/officeDocument/2006/relationships/hyperlink" Target="https://api.github.com/repos/stevebest/passport-vkontakte/commits/458a767fddffc1a1beed244c2f4b4a9ce9ff1332" TargetMode="External"/><Relationship Id="rId622" Type="http://schemas.openxmlformats.org/officeDocument/2006/relationships/hyperlink" Target="https://api.github.com/repos/jkoelker/python-nest/issues/8" TargetMode="External"/><Relationship Id="rId864" Type="http://schemas.openxmlformats.org/officeDocument/2006/relationships/hyperlink" Target="https://api.github.com/repos/alivx/CIS-Ubuntu-20.04-Ansible/issues/2" TargetMode="External"/><Relationship Id="rId621" Type="http://schemas.openxmlformats.org/officeDocument/2006/relationships/hyperlink" Target="https://api.github.com/repos/jkoelker/python-nest/commits/8f1ab15c46852fa6856d031920749b5af1ae1d6b" TargetMode="External"/><Relationship Id="rId863" Type="http://schemas.openxmlformats.org/officeDocument/2006/relationships/hyperlink" Target="https://api.github.com/repos/alivx/CIS-Ubuntu-20.04-Ansible/commits/89bee3fd154d82e0055a3ad10fa27f46bae07a35" TargetMode="External"/><Relationship Id="rId628" Type="http://schemas.openxmlformats.org/officeDocument/2006/relationships/hyperlink" Target="https://api.github.com/repos/woocommerce/wc-api-node/issues/48" TargetMode="External"/><Relationship Id="rId627" Type="http://schemas.openxmlformats.org/officeDocument/2006/relationships/hyperlink" Target="https://api.github.com/repos/woocommerce/wc-api-node/commits/568ca6edf5e878530e415a7d7804bdd1fe0c335a" TargetMode="External"/><Relationship Id="rId869" Type="http://schemas.openxmlformats.org/officeDocument/2006/relationships/hyperlink" Target="https://api.github.com/repos/example42/puppi/commits/829b1cd86e4c1e03fc5ae2a7673b6f2fa4a00b19" TargetMode="External"/><Relationship Id="rId626" Type="http://schemas.openxmlformats.org/officeDocument/2006/relationships/hyperlink" Target="https://api.github.com/repos/coldhakca/tor-relay-bootstrap/issues/2" TargetMode="External"/><Relationship Id="rId868" Type="http://schemas.openxmlformats.org/officeDocument/2006/relationships/hyperlink" Target="https://api.github.com/repos/stevebest/passport-vkontakte/issues/25" TargetMode="External"/><Relationship Id="rId625" Type="http://schemas.openxmlformats.org/officeDocument/2006/relationships/hyperlink" Target="https://api.github.com/repos/coldhakca/tor-relay-bootstrap/commits/e71e301d1dfec211f422505526dc946c1d5e7ddd" TargetMode="External"/><Relationship Id="rId867" Type="http://schemas.openxmlformats.org/officeDocument/2006/relationships/hyperlink" Target="https://api.github.com/repos/stevebest/passport-vkontakte/commits/458a767fddffc1a1beed244c2f4b4a9ce9ff1332" TargetMode="External"/><Relationship Id="rId620" Type="http://schemas.openxmlformats.org/officeDocument/2006/relationships/hyperlink" Target="https://api.github.com/repos/jkoelker/python-nest/issues/10" TargetMode="External"/><Relationship Id="rId862" Type="http://schemas.openxmlformats.org/officeDocument/2006/relationships/hyperlink" Target="https://api.github.com/repos/TeamHG-Memex/arachnado/issues/1" TargetMode="External"/><Relationship Id="rId861" Type="http://schemas.openxmlformats.org/officeDocument/2006/relationships/hyperlink" Target="https://api.github.com/repos/TeamHG-Memex/arachnado/commits/39dbfec062850fd045bee1a6313dca22a80c9cbd" TargetMode="External"/><Relationship Id="rId860" Type="http://schemas.openxmlformats.org/officeDocument/2006/relationships/hyperlink" Target="https://api.github.com/repos/colinmeinke/ghost-storage-adapter-s3/issues/18" TargetMode="External"/><Relationship Id="rId619" Type="http://schemas.openxmlformats.org/officeDocument/2006/relationships/hyperlink" Target="https://api.github.com/repos/jkoelker/python-nest/commits/6d76e523263fb45366efd1f8d8a8cde10e85f6a8" TargetMode="External"/><Relationship Id="rId618" Type="http://schemas.openxmlformats.org/officeDocument/2006/relationships/hyperlink" Target="https://api.github.com/repos/jkoelker/python-nest/issues/21" TargetMode="External"/><Relationship Id="rId613" Type="http://schemas.openxmlformats.org/officeDocument/2006/relationships/hyperlink" Target="https://api.github.com/repos/jkoelker/python-nest/commits/ea36179b7673ae140502386edf0d02d691c7cefe" TargetMode="External"/><Relationship Id="rId855" Type="http://schemas.openxmlformats.org/officeDocument/2006/relationships/hyperlink" Target="https://api.github.com/repos/somewherewarm/woocommerce-subscribe-all-the-things/commits/312961d3cd85e51b27be5a90919a62518e9ba612" TargetMode="External"/><Relationship Id="rId612" Type="http://schemas.openxmlformats.org/officeDocument/2006/relationships/hyperlink" Target="https://api.github.com/repos/phihag/pdfform.js/issues/6" TargetMode="External"/><Relationship Id="rId854" Type="http://schemas.openxmlformats.org/officeDocument/2006/relationships/hyperlink" Target="https://api.github.com/repos/somewherewarm/woocommerce-subscribe-all-the-things/issues/62" TargetMode="External"/><Relationship Id="rId611" Type="http://schemas.openxmlformats.org/officeDocument/2006/relationships/hyperlink" Target="https://api.github.com/repos/phihag/pdfform.js/commits/3378434364c92ac4f4f8dcf42ebc04eeb3c6bdb3" TargetMode="External"/><Relationship Id="rId853" Type="http://schemas.openxmlformats.org/officeDocument/2006/relationships/hyperlink" Target="https://api.github.com/repos/somewherewarm/woocommerce-subscribe-all-the-things/commits/e5e84bd41ebe03092e8f7f761b0922346e1c51df" TargetMode="External"/><Relationship Id="rId610" Type="http://schemas.openxmlformats.org/officeDocument/2006/relationships/hyperlink" Target="https://api.github.com/repos/smira/txZMQ/issues/18" TargetMode="External"/><Relationship Id="rId852" Type="http://schemas.openxmlformats.org/officeDocument/2006/relationships/hyperlink" Target="https://api.github.com/repos/somewherewarm/woocommerce-subscribe-all-the-things/issues/56" TargetMode="External"/><Relationship Id="rId617" Type="http://schemas.openxmlformats.org/officeDocument/2006/relationships/hyperlink" Target="https://api.github.com/repos/jkoelker/python-nest/commits/06fff7ae2c25e081f3c1c28e5a6830cebdd06121" TargetMode="External"/><Relationship Id="rId859" Type="http://schemas.openxmlformats.org/officeDocument/2006/relationships/hyperlink" Target="https://api.github.com/repos/colinmeinke/ghost-storage-adapter-s3/commits/65943b7f3b2ce32ca2b095d0478c54e12c52adb0" TargetMode="External"/><Relationship Id="rId616" Type="http://schemas.openxmlformats.org/officeDocument/2006/relationships/hyperlink" Target="https://api.github.com/repos/jkoelker/python-nest/issues/22" TargetMode="External"/><Relationship Id="rId858" Type="http://schemas.openxmlformats.org/officeDocument/2006/relationships/hyperlink" Target="https://api.github.com/repos/jansenfelipe/cpf-gratis/issues/10" TargetMode="External"/><Relationship Id="rId615" Type="http://schemas.openxmlformats.org/officeDocument/2006/relationships/hyperlink" Target="https://api.github.com/repos/jkoelker/python-nest/commits/5657cb8337e8cf898c98d57c8561cab9076c9ea0" TargetMode="External"/><Relationship Id="rId857" Type="http://schemas.openxmlformats.org/officeDocument/2006/relationships/hyperlink" Target="https://api.github.com/repos/jansenfelipe/cpf-gratis/commits/c369fb90797922a3a277351f2d549666471cffb3" TargetMode="External"/><Relationship Id="rId614" Type="http://schemas.openxmlformats.org/officeDocument/2006/relationships/hyperlink" Target="https://api.github.com/repos/jkoelker/python-nest/issues/110" TargetMode="External"/><Relationship Id="rId856" Type="http://schemas.openxmlformats.org/officeDocument/2006/relationships/hyperlink" Target="https://api.github.com/repos/somewherewarm/woocommerce-subscribe-all-the-things/issues/34" TargetMode="External"/><Relationship Id="rId851" Type="http://schemas.openxmlformats.org/officeDocument/2006/relationships/hyperlink" Target="https://api.github.com/repos/somewherewarm/woocommerce-subscribe-all-the-things/commits/1fa6c28fd2817944c33d8e2dbc728de78c67a71a" TargetMode="External"/><Relationship Id="rId850" Type="http://schemas.openxmlformats.org/officeDocument/2006/relationships/hyperlink" Target="https://api.github.com/repos/somewherewarm/woocommerce-subscribe-all-the-things/issues/81" TargetMode="External"/><Relationship Id="rId409" Type="http://schemas.openxmlformats.org/officeDocument/2006/relationships/hyperlink" Target="https://api.github.com/repos/ViaVersion/ViaRewind/commits/1785aad508de4ee675c1a92a8c038ed0e448e666" TargetMode="External"/><Relationship Id="rId404" Type="http://schemas.openxmlformats.org/officeDocument/2006/relationships/hyperlink" Target="https://api.github.com/repos/ViaVersion/ViaRewind/issues/390" TargetMode="External"/><Relationship Id="rId646" Type="http://schemas.openxmlformats.org/officeDocument/2006/relationships/hyperlink" Target="https://api.github.com/repos/ravibpatel/CrashReporter.NET/issues/22" TargetMode="External"/><Relationship Id="rId888" Type="http://schemas.openxmlformats.org/officeDocument/2006/relationships/hyperlink" Target="https://api.github.com/repos/fmtn/a/issues/43" TargetMode="External"/><Relationship Id="rId403" Type="http://schemas.openxmlformats.org/officeDocument/2006/relationships/hyperlink" Target="https://api.github.com/repos/ViaVersion/ViaRewind/commits/d1895376b8d98879f677e76fe6124fbaf59478c9" TargetMode="External"/><Relationship Id="rId645" Type="http://schemas.openxmlformats.org/officeDocument/2006/relationships/hyperlink" Target="https://api.github.com/repos/ravibpatel/CrashReporter.NET/commits/592a81590fa55f9486bb940eebf3afc43bbb8cef" TargetMode="External"/><Relationship Id="rId887" Type="http://schemas.openxmlformats.org/officeDocument/2006/relationships/hyperlink" Target="https://api.github.com/repos/fmtn/a/commits/8db63abaf6ce56aaa2c15476f3161162fed6cb66" TargetMode="External"/><Relationship Id="rId402" Type="http://schemas.openxmlformats.org/officeDocument/2006/relationships/hyperlink" Target="https://api.github.com/repos/Michael-J-Scofield/discord-anti-spam/issues/23" TargetMode="External"/><Relationship Id="rId644" Type="http://schemas.openxmlformats.org/officeDocument/2006/relationships/hyperlink" Target="https://api.github.com/repos/ravibpatel/CrashReporter.NET/issues/22" TargetMode="External"/><Relationship Id="rId886" Type="http://schemas.openxmlformats.org/officeDocument/2006/relationships/hyperlink" Target="https://api.github.com/repos/louwrentius/fio-plot/issues/59" TargetMode="External"/><Relationship Id="rId401" Type="http://schemas.openxmlformats.org/officeDocument/2006/relationships/hyperlink" Target="https://api.github.com/repos/Michael-J-Scofield/discord-anti-spam/commits/d2caee01e35102b7f4a21c5d28ab1ed7ce4531d3" TargetMode="External"/><Relationship Id="rId643" Type="http://schemas.openxmlformats.org/officeDocument/2006/relationships/hyperlink" Target="https://api.github.com/repos/ravibpatel/CrashReporter.NET/commits/cc85909c419b790001d987322923bb175d7aa552" TargetMode="External"/><Relationship Id="rId885" Type="http://schemas.openxmlformats.org/officeDocument/2006/relationships/hyperlink" Target="https://api.github.com/repos/louwrentius/fio-plot/commits/3e96dc1f1fc4c12688655074cc6676a3682842f8" TargetMode="External"/><Relationship Id="rId408" Type="http://schemas.openxmlformats.org/officeDocument/2006/relationships/hyperlink" Target="https://api.github.com/repos/ViaVersion/ViaRewind/issues/326" TargetMode="External"/><Relationship Id="rId407" Type="http://schemas.openxmlformats.org/officeDocument/2006/relationships/hyperlink" Target="https://api.github.com/repos/ViaVersion/ViaRewind/commits/f2d2de0a72ab01d0803101a2d14edebe1d2e99eb" TargetMode="External"/><Relationship Id="rId649" Type="http://schemas.openxmlformats.org/officeDocument/2006/relationships/hyperlink" Target="https://api.github.com/repos/ravibpatel/CrashReporter.NET/commits/592a81590fa55f9486bb940eebf3afc43bbb8cef" TargetMode="External"/><Relationship Id="rId406" Type="http://schemas.openxmlformats.org/officeDocument/2006/relationships/hyperlink" Target="https://api.github.com/repos/ViaVersion/ViaRewind/issues/382" TargetMode="External"/><Relationship Id="rId648" Type="http://schemas.openxmlformats.org/officeDocument/2006/relationships/hyperlink" Target="https://api.github.com/repos/ravibpatel/CrashReporter.NET/issues/18" TargetMode="External"/><Relationship Id="rId405" Type="http://schemas.openxmlformats.org/officeDocument/2006/relationships/hyperlink" Target="https://api.github.com/repos/ViaVersion/ViaRewind/commits/daa5e21d1232c52dbcfe22f629d3e805166f9ef8" TargetMode="External"/><Relationship Id="rId647" Type="http://schemas.openxmlformats.org/officeDocument/2006/relationships/hyperlink" Target="https://api.github.com/repos/ravibpatel/CrashReporter.NET/commits/592a81590fa55f9486bb940eebf3afc43bbb8cef" TargetMode="External"/><Relationship Id="rId889" Type="http://schemas.openxmlformats.org/officeDocument/2006/relationships/hyperlink" Target="https://api.github.com/repos/fmtn/a/commits/db90c86c40d37fd32c26643fa62a1d95b782b895" TargetMode="External"/><Relationship Id="rId880" Type="http://schemas.openxmlformats.org/officeDocument/2006/relationships/hyperlink" Target="https://api.github.com/repos/AmpersandJS/ampersand-state/issues/96" TargetMode="External"/><Relationship Id="rId400" Type="http://schemas.openxmlformats.org/officeDocument/2006/relationships/hyperlink" Target="https://api.github.com/repos/Michael-J-Scofield/discord-anti-spam/issues/72" TargetMode="External"/><Relationship Id="rId642" Type="http://schemas.openxmlformats.org/officeDocument/2006/relationships/hyperlink" Target="https://api.github.com/repos/ravibpatel/CrashReporter.NET/issues/27" TargetMode="External"/><Relationship Id="rId884" Type="http://schemas.openxmlformats.org/officeDocument/2006/relationships/hyperlink" Target="https://api.github.com/repos/rdy/fixture_builder/issues/34" TargetMode="External"/><Relationship Id="rId641" Type="http://schemas.openxmlformats.org/officeDocument/2006/relationships/hyperlink" Target="https://api.github.com/repos/ravibpatel/CrashReporter.NET/commits/5a44103db3916d7b5daaf3492cb550fe2311e6bd" TargetMode="External"/><Relationship Id="rId883" Type="http://schemas.openxmlformats.org/officeDocument/2006/relationships/hyperlink" Target="https://api.github.com/repos/rdy/fixture_builder/commits/4316097618415dbb79d4d253b2e2c884786c8b80" TargetMode="External"/><Relationship Id="rId640" Type="http://schemas.openxmlformats.org/officeDocument/2006/relationships/hyperlink" Target="https://api.github.com/repos/ravibpatel/CrashReporter.NET/issues/28" TargetMode="External"/><Relationship Id="rId882" Type="http://schemas.openxmlformats.org/officeDocument/2006/relationships/hyperlink" Target="https://api.github.com/repos/AmpersandJS/ampersand-state/issues/18" TargetMode="External"/><Relationship Id="rId881" Type="http://schemas.openxmlformats.org/officeDocument/2006/relationships/hyperlink" Target="https://api.github.com/repos/AmpersandJS/ampersand-state/commits/dac0028281eb0b046f0614df157e17961ab0225c" TargetMode="External"/><Relationship Id="rId635" Type="http://schemas.openxmlformats.org/officeDocument/2006/relationships/hyperlink" Target="https://api.github.com/repos/rodrigograca31/Samaritan/commits/3ad70bf1c39cc8e86a98fc0c3e9845cdb1a16628" TargetMode="External"/><Relationship Id="rId877" Type="http://schemas.openxmlformats.org/officeDocument/2006/relationships/hyperlink" Target="https://api.github.com/repos/AmpersandJS/ampersand-state/commits/8484c21545198f144a864c120e3aa58b46daedf1" TargetMode="External"/><Relationship Id="rId634" Type="http://schemas.openxmlformats.org/officeDocument/2006/relationships/hyperlink" Target="https://api.github.com/repos/rodrigograca31/Samaritan/issues/26" TargetMode="External"/><Relationship Id="rId876" Type="http://schemas.openxmlformats.org/officeDocument/2006/relationships/hyperlink" Target="https://api.github.com/repos/AmpersandJS/ampersand-state/issues/16" TargetMode="External"/><Relationship Id="rId633" Type="http://schemas.openxmlformats.org/officeDocument/2006/relationships/hyperlink" Target="https://api.github.com/repos/rodrigograca31/Samaritan/commits/5dd8966c681ca30a52acab1ce4d094b95dfbff0d" TargetMode="External"/><Relationship Id="rId875" Type="http://schemas.openxmlformats.org/officeDocument/2006/relationships/hyperlink" Target="https://api.github.com/repos/AmpersandJS/ampersand-state/commits/10c93753f8ba30c6e9cb42b08605a4b2e3b13bc0" TargetMode="External"/><Relationship Id="rId632" Type="http://schemas.openxmlformats.org/officeDocument/2006/relationships/hyperlink" Target="https://api.github.com/repos/PaulStoffregen/TimeAlarms/issues/3" TargetMode="External"/><Relationship Id="rId874" Type="http://schemas.openxmlformats.org/officeDocument/2006/relationships/hyperlink" Target="https://api.github.com/repos/AmpersandJS/ampersand-state/issues/24" TargetMode="External"/><Relationship Id="rId639" Type="http://schemas.openxmlformats.org/officeDocument/2006/relationships/hyperlink" Target="https://api.github.com/repos/ravibpatel/CrashReporter.NET/commits/c867836a351585f568061697e88acef1f87851ca" TargetMode="External"/><Relationship Id="rId638" Type="http://schemas.openxmlformats.org/officeDocument/2006/relationships/hyperlink" Target="https://api.github.com/repos/ravibpatel/CrashReporter.NET/issues/33" TargetMode="External"/><Relationship Id="rId637" Type="http://schemas.openxmlformats.org/officeDocument/2006/relationships/hyperlink" Target="https://api.github.com/repos/ravibpatel/CrashReporter.NET/commits/ffd1a8f7b7a819f9b427462769e191c6f8650a64" TargetMode="External"/><Relationship Id="rId879" Type="http://schemas.openxmlformats.org/officeDocument/2006/relationships/hyperlink" Target="https://api.github.com/repos/AmpersandJS/ampersand-state/commits/98008694af508307084e98b7655dbedc3ec12c41" TargetMode="External"/><Relationship Id="rId636" Type="http://schemas.openxmlformats.org/officeDocument/2006/relationships/hyperlink" Target="https://api.github.com/repos/rodrigograca31/Samaritan/issues/11" TargetMode="External"/><Relationship Id="rId878" Type="http://schemas.openxmlformats.org/officeDocument/2006/relationships/hyperlink" Target="https://api.github.com/repos/AmpersandJS/ampersand-state/issues/53" TargetMode="External"/><Relationship Id="rId631" Type="http://schemas.openxmlformats.org/officeDocument/2006/relationships/hyperlink" Target="https://api.github.com/repos/PaulStoffregen/TimeAlarms/commits/bc81d4a99e204c053f5ffe3e0f0347157467a2b4" TargetMode="External"/><Relationship Id="rId873" Type="http://schemas.openxmlformats.org/officeDocument/2006/relationships/hyperlink" Target="https://api.github.com/repos/AmpersandJS/ampersand-state/commits/c9400921c4c36e77056b13c85640efa02f130f33" TargetMode="External"/><Relationship Id="rId630" Type="http://schemas.openxmlformats.org/officeDocument/2006/relationships/hyperlink" Target="https://api.github.com/repos/PaulStoffregen/TimeAlarms/issues/12" TargetMode="External"/><Relationship Id="rId872" Type="http://schemas.openxmlformats.org/officeDocument/2006/relationships/hyperlink" Target="https://api.github.com/repos/example42/puppi/issues/147" TargetMode="External"/><Relationship Id="rId871" Type="http://schemas.openxmlformats.org/officeDocument/2006/relationships/hyperlink" Target="https://api.github.com/repos/example42/puppi/commits/6262ae874a77e099fd67a9bc48e36b10504974e4" TargetMode="External"/><Relationship Id="rId870" Type="http://schemas.openxmlformats.org/officeDocument/2006/relationships/hyperlink" Target="https://api.github.com/repos/example42/puppi/issues/157" TargetMode="External"/><Relationship Id="rId829" Type="http://schemas.openxmlformats.org/officeDocument/2006/relationships/hyperlink" Target="https://api.github.com/repos/react-dnd/react-dnd-html5-backend/commits/2b7b2e3e9051e5e56a86699c5c00f64082eabfd2" TargetMode="External"/><Relationship Id="rId828" Type="http://schemas.openxmlformats.org/officeDocument/2006/relationships/hyperlink" Target="https://api.github.com/repos/react-dnd/react-dnd-html5-backend/issues/13" TargetMode="External"/><Relationship Id="rId827" Type="http://schemas.openxmlformats.org/officeDocument/2006/relationships/hyperlink" Target="https://api.github.com/repos/react-dnd/react-dnd-html5-backend/commits/bb6bfe0e4ff1eb37dbb301016c25c9b4937dfb80" TargetMode="External"/><Relationship Id="rId822" Type="http://schemas.openxmlformats.org/officeDocument/2006/relationships/hyperlink" Target="https://api.github.com/repos/disqus/python-phabricator/issues/28" TargetMode="External"/><Relationship Id="rId821" Type="http://schemas.openxmlformats.org/officeDocument/2006/relationships/hyperlink" Target="https://api.github.com/repos/disqus/python-phabricator/commits/040f2730a0b1ebbb12ad17768551df6eb5d8f2fc" TargetMode="External"/><Relationship Id="rId820" Type="http://schemas.openxmlformats.org/officeDocument/2006/relationships/hyperlink" Target="https://api.github.com/repos/disqus/python-phabricator/issues/38" TargetMode="External"/><Relationship Id="rId826" Type="http://schemas.openxmlformats.org/officeDocument/2006/relationships/hyperlink" Target="https://api.github.com/repos/react-dnd/react-dnd-html5-backend/issues/14" TargetMode="External"/><Relationship Id="rId825" Type="http://schemas.openxmlformats.org/officeDocument/2006/relationships/hyperlink" Target="https://api.github.com/repos/react-dnd/react-dnd-html5-backend/commits/ea3bcaffcd4df36673d17220271754eaa0579fa7" TargetMode="External"/><Relationship Id="rId824" Type="http://schemas.openxmlformats.org/officeDocument/2006/relationships/hyperlink" Target="https://api.github.com/repos/disqus/python-phabricator/issues/30" TargetMode="External"/><Relationship Id="rId823" Type="http://schemas.openxmlformats.org/officeDocument/2006/relationships/hyperlink" Target="https://api.github.com/repos/disqus/python-phabricator/commits/9f5a550e372006a39e3423aad551c4015b875b0f" TargetMode="External"/><Relationship Id="rId819" Type="http://schemas.openxmlformats.org/officeDocument/2006/relationships/hyperlink" Target="https://api.github.com/repos/disqus/python-phabricator/commits/6e9b43650b52eb21185a09bdd11f6a8f0e66b2a0" TargetMode="External"/><Relationship Id="rId818" Type="http://schemas.openxmlformats.org/officeDocument/2006/relationships/hyperlink" Target="https://api.github.com/repos/disqus/python-phabricator/issues/37" TargetMode="External"/><Relationship Id="rId817" Type="http://schemas.openxmlformats.org/officeDocument/2006/relationships/hyperlink" Target="https://api.github.com/repos/disqus/python-phabricator/commits/c9c1356e17f43314bfc805ae5f53d03f45928f00" TargetMode="External"/><Relationship Id="rId816" Type="http://schemas.openxmlformats.org/officeDocument/2006/relationships/hyperlink" Target="https://api.github.com/repos/sergeyt/meteor-typeahead/issues/81" TargetMode="External"/><Relationship Id="rId811" Type="http://schemas.openxmlformats.org/officeDocument/2006/relationships/hyperlink" Target="https://api.github.com/repos/sergeyt/meteor-typeahead/commits/ff3627ecb8eaad1462f3b24f6968b3c6b506e104" TargetMode="External"/><Relationship Id="rId810" Type="http://schemas.openxmlformats.org/officeDocument/2006/relationships/hyperlink" Target="https://api.github.com/repos/algorand/go-algorand-sdk/issues/74" TargetMode="External"/><Relationship Id="rId815" Type="http://schemas.openxmlformats.org/officeDocument/2006/relationships/hyperlink" Target="https://api.github.com/repos/sergeyt/meteor-typeahead/commits/aecf0778af98544b93c99a64e9f827b4db2284c4" TargetMode="External"/><Relationship Id="rId814" Type="http://schemas.openxmlformats.org/officeDocument/2006/relationships/hyperlink" Target="https://api.github.com/repos/sergeyt/meteor-typeahead/issues/84" TargetMode="External"/><Relationship Id="rId813" Type="http://schemas.openxmlformats.org/officeDocument/2006/relationships/hyperlink" Target="https://api.github.com/repos/sergeyt/meteor-typeahead/commits/6ec34ed7c9a3e288847462978f9b14e8042dea1b" TargetMode="External"/><Relationship Id="rId812" Type="http://schemas.openxmlformats.org/officeDocument/2006/relationships/hyperlink" Target="https://api.github.com/repos/sergeyt/meteor-typeahead/issues/58" TargetMode="External"/><Relationship Id="rId609" Type="http://schemas.openxmlformats.org/officeDocument/2006/relationships/hyperlink" Target="https://api.github.com/repos/smira/txZMQ/commits/b7e27f1539e79df6f5eacdd888c30bb87e3acbe0" TargetMode="External"/><Relationship Id="rId608" Type="http://schemas.openxmlformats.org/officeDocument/2006/relationships/hyperlink" Target="https://api.github.com/repos/jackmitch/libsoc/issues/62" TargetMode="External"/><Relationship Id="rId607" Type="http://schemas.openxmlformats.org/officeDocument/2006/relationships/hyperlink" Target="https://api.github.com/repos/jackmitch/libsoc/commits/fabf8f0083d94b5f36b456c89005359721ee8fd3" TargetMode="External"/><Relationship Id="rId849" Type="http://schemas.openxmlformats.org/officeDocument/2006/relationships/hyperlink" Target="https://api.github.com/repos/somewherewarm/woocommerce-subscribe-all-the-things/commits/e51de3460246658bb8c29675bae918c007087300" TargetMode="External"/><Relationship Id="rId602" Type="http://schemas.openxmlformats.org/officeDocument/2006/relationships/hyperlink" Target="https://api.github.com/repos/sveale/remote-edit/issues/4" TargetMode="External"/><Relationship Id="rId844" Type="http://schemas.openxmlformats.org/officeDocument/2006/relationships/hyperlink" Target="https://api.github.com/repos/somewherewarm/woocommerce-subscribe-all-the-things/issues/282" TargetMode="External"/><Relationship Id="rId601" Type="http://schemas.openxmlformats.org/officeDocument/2006/relationships/hyperlink" Target="https://api.github.com/repos/sveale/remote-edit/commits/560c6edb0199b379544f3d5a65852c932eea0d03" TargetMode="External"/><Relationship Id="rId843" Type="http://schemas.openxmlformats.org/officeDocument/2006/relationships/hyperlink" Target="https://api.github.com/repos/somewherewarm/woocommerce-subscribe-all-the-things/commits/92465080d580943b3fb5eac2d993f82749e18b49" TargetMode="External"/><Relationship Id="rId600" Type="http://schemas.openxmlformats.org/officeDocument/2006/relationships/hyperlink" Target="https://api.github.com/repos/sveale/remote-edit/issues/1" TargetMode="External"/><Relationship Id="rId842" Type="http://schemas.openxmlformats.org/officeDocument/2006/relationships/hyperlink" Target="https://api.github.com/repos/jhades/angularjs-gulp-example/issues/3" TargetMode="External"/><Relationship Id="rId841" Type="http://schemas.openxmlformats.org/officeDocument/2006/relationships/hyperlink" Target="https://api.github.com/repos/jhades/angularjs-gulp-example/commits/d5315cb2fc319a7b5f086f6dcf9f2ff222549a07" TargetMode="External"/><Relationship Id="rId606" Type="http://schemas.openxmlformats.org/officeDocument/2006/relationships/hyperlink" Target="https://api.github.com/repos/jackmitch/libsoc/issues/63" TargetMode="External"/><Relationship Id="rId848" Type="http://schemas.openxmlformats.org/officeDocument/2006/relationships/hyperlink" Target="https://api.github.com/repos/somewherewarm/woocommerce-subscribe-all-the-things/issues/85" TargetMode="External"/><Relationship Id="rId605" Type="http://schemas.openxmlformats.org/officeDocument/2006/relationships/hyperlink" Target="https://api.github.com/repos/jackmitch/libsoc/commits/5f62d394aa053f17f905c16dd07d588fb04b589c" TargetMode="External"/><Relationship Id="rId847" Type="http://schemas.openxmlformats.org/officeDocument/2006/relationships/hyperlink" Target="https://api.github.com/repos/somewherewarm/woocommerce-subscribe-all-the-things/commits/fa632bbcef771c31cb9934dc7e0aa2021e74cf9b" TargetMode="External"/><Relationship Id="rId604" Type="http://schemas.openxmlformats.org/officeDocument/2006/relationships/hyperlink" Target="https://api.github.com/repos/squix78/MAX7219LedMatrix/issues/1" TargetMode="External"/><Relationship Id="rId846" Type="http://schemas.openxmlformats.org/officeDocument/2006/relationships/hyperlink" Target="https://api.github.com/repos/somewherewarm/woocommerce-subscribe-all-the-things/issues/234" TargetMode="External"/><Relationship Id="rId603" Type="http://schemas.openxmlformats.org/officeDocument/2006/relationships/hyperlink" Target="https://api.github.com/repos/squix78/MAX7219LedMatrix/commits/873d18c5deb5d771b3c27458ed3ec830bb77fc3c" TargetMode="External"/><Relationship Id="rId845" Type="http://schemas.openxmlformats.org/officeDocument/2006/relationships/hyperlink" Target="https://api.github.com/repos/somewherewarm/woocommerce-subscribe-all-the-things/commits/fd1b8f099e64400a02640068efbac04607dcdbd0" TargetMode="External"/><Relationship Id="rId840" Type="http://schemas.openxmlformats.org/officeDocument/2006/relationships/hyperlink" Target="https://api.github.com/repos/python-intelhex/intelhex/issues/54" TargetMode="External"/><Relationship Id="rId839" Type="http://schemas.openxmlformats.org/officeDocument/2006/relationships/hyperlink" Target="https://api.github.com/repos/python-intelhex/intelhex/commits/96d3c3cadea822ae8b98a4b18bf8ba6e4459f9bf" TargetMode="External"/><Relationship Id="rId838" Type="http://schemas.openxmlformats.org/officeDocument/2006/relationships/hyperlink" Target="https://api.github.com/repos/dgraph-io/dgraph4j/issues/35" TargetMode="External"/><Relationship Id="rId833" Type="http://schemas.openxmlformats.org/officeDocument/2006/relationships/hyperlink" Target="https://api.github.com/repos/nfarina/homebridge-sonos/commits/b216b5413866574ef4ee67d0052e431b283bf877" TargetMode="External"/><Relationship Id="rId832" Type="http://schemas.openxmlformats.org/officeDocument/2006/relationships/hyperlink" Target="https://api.github.com/repos/LaurentMazare/deep-models/issues/1" TargetMode="External"/><Relationship Id="rId831" Type="http://schemas.openxmlformats.org/officeDocument/2006/relationships/hyperlink" Target="https://api.github.com/repos/LaurentMazare/deep-models/commits/c54a0f5227d1b03018bbbf19075454250266bf90" TargetMode="External"/><Relationship Id="rId830" Type="http://schemas.openxmlformats.org/officeDocument/2006/relationships/hyperlink" Target="https://api.github.com/repos/react-dnd/react-dnd-html5-backend/issues/4" TargetMode="External"/><Relationship Id="rId837" Type="http://schemas.openxmlformats.org/officeDocument/2006/relationships/hyperlink" Target="https://api.github.com/repos/dgraph-io/dgraph4j/commits/117ad63bd6dcf6b7ce204f42eb77bc693a32187a" TargetMode="External"/><Relationship Id="rId836" Type="http://schemas.openxmlformats.org/officeDocument/2006/relationships/hyperlink" Target="https://api.github.com/repos/dgraph-io/dgraph4j/issues/40" TargetMode="External"/><Relationship Id="rId835" Type="http://schemas.openxmlformats.org/officeDocument/2006/relationships/hyperlink" Target="https://api.github.com/repos/dgraph-io/dgraph4j/commits/3933e2f5b52b83354ad4ace93bfdd68bd8d96491" TargetMode="External"/><Relationship Id="rId834" Type="http://schemas.openxmlformats.org/officeDocument/2006/relationships/hyperlink" Target="https://api.github.com/repos/nfarina/homebridge-sonos/issues/10" TargetMode="External"/><Relationship Id="rId228" Type="http://schemas.openxmlformats.org/officeDocument/2006/relationships/hyperlink" Target="https://api.github.com/repos/claudiosanches/woocommerce-correios/issues/85" TargetMode="External"/><Relationship Id="rId227" Type="http://schemas.openxmlformats.org/officeDocument/2006/relationships/hyperlink" Target="https://api.github.com/repos/claudiosanches/woocommerce-correios/commits/8b081f7a9848d42cfa0ff6e5ec5816bf8b237f72" TargetMode="External"/><Relationship Id="rId469" Type="http://schemas.openxmlformats.org/officeDocument/2006/relationships/hyperlink" Target="https://api.github.com/repos/ViaVersion/ViaRewind/commits/1fb79f8629d181e61ea62f7720f3d5f5033b103b" TargetMode="External"/><Relationship Id="rId226" Type="http://schemas.openxmlformats.org/officeDocument/2006/relationships/hyperlink" Target="https://api.github.com/repos/claudiosanches/woocommerce-correios/issues/85" TargetMode="External"/><Relationship Id="rId468" Type="http://schemas.openxmlformats.org/officeDocument/2006/relationships/hyperlink" Target="https://api.github.com/repos/ViaVersion/ViaRewind/issues/16" TargetMode="External"/><Relationship Id="rId225" Type="http://schemas.openxmlformats.org/officeDocument/2006/relationships/hyperlink" Target="https://api.github.com/repos/claudiosanches/woocommerce-correios/commits/1e6bb092848de69fe881de5dc3050b59b4d8262a" TargetMode="External"/><Relationship Id="rId467" Type="http://schemas.openxmlformats.org/officeDocument/2006/relationships/hyperlink" Target="https://api.github.com/repos/ViaVersion/ViaRewind/commits/e1d0dae2f6e1b5b7edf7bb16fe3b9fc612207209" TargetMode="External"/><Relationship Id="rId229" Type="http://schemas.openxmlformats.org/officeDocument/2006/relationships/hyperlink" Target="https://api.github.com/repos/claudiosanches/woocommerce-correios/commits/a1f62f922f75265927a7bec3d8240c5b0b5f7f71" TargetMode="External"/><Relationship Id="rId220" Type="http://schemas.openxmlformats.org/officeDocument/2006/relationships/hyperlink" Target="https://api.github.com/repos/openwisp/openwisp-users/issues/110" TargetMode="External"/><Relationship Id="rId462" Type="http://schemas.openxmlformats.org/officeDocument/2006/relationships/hyperlink" Target="https://api.github.com/repos/ViaVersion/ViaRewind/issues/23" TargetMode="External"/><Relationship Id="rId461" Type="http://schemas.openxmlformats.org/officeDocument/2006/relationships/hyperlink" Target="https://api.github.com/repos/ViaVersion/ViaRewind/commits/689c6ac700ddb3caef14ca698696fe99506209a9" TargetMode="External"/><Relationship Id="rId460" Type="http://schemas.openxmlformats.org/officeDocument/2006/relationships/hyperlink" Target="https://api.github.com/repos/ViaVersion/ViaRewind/issues/28" TargetMode="External"/><Relationship Id="rId224" Type="http://schemas.openxmlformats.org/officeDocument/2006/relationships/hyperlink" Target="https://api.github.com/repos/claudiosanches/woocommerce-correios/issues/105" TargetMode="External"/><Relationship Id="rId466" Type="http://schemas.openxmlformats.org/officeDocument/2006/relationships/hyperlink" Target="https://api.github.com/repos/ViaVersion/ViaRewind/issues/20" TargetMode="External"/><Relationship Id="rId223" Type="http://schemas.openxmlformats.org/officeDocument/2006/relationships/hyperlink" Target="https://api.github.com/repos/claudiosanches/woocommerce-correios/commits/22042ee21caee59df6a931f8806aa438eadd20a1" TargetMode="External"/><Relationship Id="rId465" Type="http://schemas.openxmlformats.org/officeDocument/2006/relationships/hyperlink" Target="https://api.github.com/repos/ViaVersion/ViaRewind/commits/1ea36816357dc6e690dd7e70adaa00efaaedd76d" TargetMode="External"/><Relationship Id="rId222" Type="http://schemas.openxmlformats.org/officeDocument/2006/relationships/hyperlink" Target="https://api.github.com/repos/claudiosanches/woocommerce-correios/issues/161" TargetMode="External"/><Relationship Id="rId464" Type="http://schemas.openxmlformats.org/officeDocument/2006/relationships/hyperlink" Target="https://api.github.com/repos/ViaVersion/ViaRewind/issues/27" TargetMode="External"/><Relationship Id="rId221" Type="http://schemas.openxmlformats.org/officeDocument/2006/relationships/hyperlink" Target="https://api.github.com/repos/claudiosanches/woocommerce-correios/commits/63a99017eb30412e026ddf996781fdb7b5f0c536" TargetMode="External"/><Relationship Id="rId463" Type="http://schemas.openxmlformats.org/officeDocument/2006/relationships/hyperlink" Target="https://api.github.com/repos/ViaVersion/ViaRewind/commits/e3161490a76f961f7bf91d18be0a953e34efcd29" TargetMode="External"/><Relationship Id="rId217" Type="http://schemas.openxmlformats.org/officeDocument/2006/relationships/hyperlink" Target="https://api.github.com/repos/openwisp/openwisp-users/commits/fc5dc61f35bac6dabbe2af0c65172db462bcb58d" TargetMode="External"/><Relationship Id="rId459" Type="http://schemas.openxmlformats.org/officeDocument/2006/relationships/hyperlink" Target="https://api.github.com/repos/ViaVersion/ViaRewind/commits/fd5d75456920502ad297cf7376432be1befd898f" TargetMode="External"/><Relationship Id="rId216" Type="http://schemas.openxmlformats.org/officeDocument/2006/relationships/hyperlink" Target="https://api.github.com/repos/openwisp/openwisp-users/issues/164" TargetMode="External"/><Relationship Id="rId458" Type="http://schemas.openxmlformats.org/officeDocument/2006/relationships/hyperlink" Target="https://api.github.com/repos/ViaVersion/ViaRewind/issues/31" TargetMode="External"/><Relationship Id="rId215" Type="http://schemas.openxmlformats.org/officeDocument/2006/relationships/hyperlink" Target="https://api.github.com/repos/openwisp/openwisp-users/commits/fb1464d12458d924e9676db3896d8deae15b8350" TargetMode="External"/><Relationship Id="rId457" Type="http://schemas.openxmlformats.org/officeDocument/2006/relationships/hyperlink" Target="https://api.github.com/repos/ViaVersion/ViaRewind/commits/baf4444d095fe76e04629df35896f62c14618e83" TargetMode="External"/><Relationship Id="rId699" Type="http://schemas.openxmlformats.org/officeDocument/2006/relationships/hyperlink" Target="https://api.github.com/repos/apache/incubator-pagespeed-cpanel/commits/dc0bc11318a2517784af24a1b8b9b07796c28410" TargetMode="External"/><Relationship Id="rId214" Type="http://schemas.openxmlformats.org/officeDocument/2006/relationships/hyperlink" Target="https://api.github.com/repos/webbushka/atom-react-snippets/issues/14" TargetMode="External"/><Relationship Id="rId456" Type="http://schemas.openxmlformats.org/officeDocument/2006/relationships/hyperlink" Target="https://api.github.com/repos/ViaVersion/ViaRewind/issues/32" TargetMode="External"/><Relationship Id="rId698" Type="http://schemas.openxmlformats.org/officeDocument/2006/relationships/hyperlink" Target="https://api.github.com/repos/apache/incubator-pagespeed-cpanel/issues/14" TargetMode="External"/><Relationship Id="rId219" Type="http://schemas.openxmlformats.org/officeDocument/2006/relationships/hyperlink" Target="https://api.github.com/repos/openwisp/openwisp-users/commits/f6e56721ececb75378f5306a33474fbbacf5f2dd" TargetMode="External"/><Relationship Id="rId218" Type="http://schemas.openxmlformats.org/officeDocument/2006/relationships/hyperlink" Target="https://api.github.com/repos/openwisp/openwisp-users/issues/113" TargetMode="External"/><Relationship Id="rId451" Type="http://schemas.openxmlformats.org/officeDocument/2006/relationships/hyperlink" Target="https://api.github.com/repos/ViaVersion/ViaRewind/commits/db0026c4d5f653b99889f6386023e85f4806fb32" TargetMode="External"/><Relationship Id="rId693" Type="http://schemas.openxmlformats.org/officeDocument/2006/relationships/hyperlink" Target="https://api.github.com/repos/ClickHouse/clickhouse-cpp/commits/5c1f319e6cdb4acb3d2b4d5b5f5b40fb9a0b508b" TargetMode="External"/><Relationship Id="rId450" Type="http://schemas.openxmlformats.org/officeDocument/2006/relationships/hyperlink" Target="https://api.github.com/repos/ViaVersion/ViaRewind/issues/39" TargetMode="External"/><Relationship Id="rId692" Type="http://schemas.openxmlformats.org/officeDocument/2006/relationships/hyperlink" Target="https://api.github.com/repos/omaralvarez/deluge-autoremoveplus/issues/16" TargetMode="External"/><Relationship Id="rId691" Type="http://schemas.openxmlformats.org/officeDocument/2006/relationships/hyperlink" Target="https://api.github.com/repos/omaralvarez/deluge-autoremoveplus/commits/d3270d8d2b3757b871bfc9af47604dfe1939b0a7" TargetMode="External"/><Relationship Id="rId690" Type="http://schemas.openxmlformats.org/officeDocument/2006/relationships/hyperlink" Target="https://api.github.com/repos/omaralvarez/deluge-autoremoveplus/issues/22" TargetMode="External"/><Relationship Id="rId213" Type="http://schemas.openxmlformats.org/officeDocument/2006/relationships/hyperlink" Target="https://api.github.com/repos/webbushka/atom-react-snippets/commits/58a2cf0a6b7d3e61681d1d40d4168066670ad6a3" TargetMode="External"/><Relationship Id="rId455" Type="http://schemas.openxmlformats.org/officeDocument/2006/relationships/hyperlink" Target="https://api.github.com/repos/ViaVersion/ViaRewind/commits/3419ea448a568d000a2be0ab477b4d97c80590a3" TargetMode="External"/><Relationship Id="rId697" Type="http://schemas.openxmlformats.org/officeDocument/2006/relationships/hyperlink" Target="https://api.github.com/repos/apache/incubator-pagespeed-cpanel/commits/7de05a2224e007dceabf7cdcf6964bf7086da4ea" TargetMode="External"/><Relationship Id="rId212" Type="http://schemas.openxmlformats.org/officeDocument/2006/relationships/hyperlink" Target="https://api.github.com/repos/boto/s3transfer/issues/120" TargetMode="External"/><Relationship Id="rId454" Type="http://schemas.openxmlformats.org/officeDocument/2006/relationships/hyperlink" Target="https://api.github.com/repos/ViaVersion/ViaRewind/issues/35" TargetMode="External"/><Relationship Id="rId696" Type="http://schemas.openxmlformats.org/officeDocument/2006/relationships/hyperlink" Target="https://api.github.com/repos/ClickHouse/clickhouse-cpp/issues/12" TargetMode="External"/><Relationship Id="rId211" Type="http://schemas.openxmlformats.org/officeDocument/2006/relationships/hyperlink" Target="https://api.github.com/repos/boto/s3transfer/commits/4c0d6ff40833030a3f2004b11fa53be90c6c5728" TargetMode="External"/><Relationship Id="rId453" Type="http://schemas.openxmlformats.org/officeDocument/2006/relationships/hyperlink" Target="https://api.github.com/repos/ViaVersion/ViaRewind/commits/e4219f5b9b8c8942dabf94f3d8ec8230b1f3d84b" TargetMode="External"/><Relationship Id="rId695" Type="http://schemas.openxmlformats.org/officeDocument/2006/relationships/hyperlink" Target="https://api.github.com/repos/ClickHouse/clickhouse-cpp/commits/715306a32ae5b86884009765eb2ec420b3224c67" TargetMode="External"/><Relationship Id="rId210" Type="http://schemas.openxmlformats.org/officeDocument/2006/relationships/hyperlink" Target="https://api.github.com/repos/Automattic/vip-scanner/issues/24" TargetMode="External"/><Relationship Id="rId452" Type="http://schemas.openxmlformats.org/officeDocument/2006/relationships/hyperlink" Target="https://api.github.com/repos/ViaVersion/ViaRewind/issues/36" TargetMode="External"/><Relationship Id="rId694" Type="http://schemas.openxmlformats.org/officeDocument/2006/relationships/hyperlink" Target="https://api.github.com/repos/ClickHouse/clickhouse-cpp/issues/55" TargetMode="External"/><Relationship Id="rId491" Type="http://schemas.openxmlformats.org/officeDocument/2006/relationships/hyperlink" Target="https://api.github.com/repos/coreGreenberet/homematicip-rest-api/commits/80553237aa304182b98c95f379db763ddb632440" TargetMode="External"/><Relationship Id="rId490" Type="http://schemas.openxmlformats.org/officeDocument/2006/relationships/hyperlink" Target="https://api.github.com/repos/coreGreenberet/homematicip-rest-api/issues/167" TargetMode="External"/><Relationship Id="rId249" Type="http://schemas.openxmlformats.org/officeDocument/2006/relationships/hyperlink" Target="https://api.github.com/repos/viritin/viritin/commits/81f4711db510f3476ef446b044a489dffa636496" TargetMode="External"/><Relationship Id="rId248" Type="http://schemas.openxmlformats.org/officeDocument/2006/relationships/hyperlink" Target="https://api.github.com/repos/viritin/viritin/issues/293" TargetMode="External"/><Relationship Id="rId247" Type="http://schemas.openxmlformats.org/officeDocument/2006/relationships/hyperlink" Target="https://api.github.com/repos/viritin/viritin/commits/2b6b0e408d04fcf68c0b53a83fcdb52f8d3b7822" TargetMode="External"/><Relationship Id="rId489" Type="http://schemas.openxmlformats.org/officeDocument/2006/relationships/hyperlink" Target="https://api.github.com/repos/coreGreenberet/homematicip-rest-api/commits/788f4d493542f7e1dfb2642f391d7da33edb50d4" TargetMode="External"/><Relationship Id="rId242" Type="http://schemas.openxmlformats.org/officeDocument/2006/relationships/hyperlink" Target="https://api.github.com/repos/viritin/viritin/issues/298" TargetMode="External"/><Relationship Id="rId484" Type="http://schemas.openxmlformats.org/officeDocument/2006/relationships/hyperlink" Target="https://api.github.com/repos/coreGreenberet/homematicip-rest-api/issues/188" TargetMode="External"/><Relationship Id="rId241" Type="http://schemas.openxmlformats.org/officeDocument/2006/relationships/hyperlink" Target="https://api.github.com/repos/viritin/viritin/commits/6abe0e75c3833ecb6320dd5d8f7301062da0385d" TargetMode="External"/><Relationship Id="rId483" Type="http://schemas.openxmlformats.org/officeDocument/2006/relationships/hyperlink" Target="https://api.github.com/repos/coreGreenberet/homematicip-rest-api/commits/a3bdd5cc2cd25606dbc158fd1e6eb7ee42e1bde4" TargetMode="External"/><Relationship Id="rId240" Type="http://schemas.openxmlformats.org/officeDocument/2006/relationships/hyperlink" Target="https://api.github.com/repos/clearpathrobotics/robot_upstart/issues/7" TargetMode="External"/><Relationship Id="rId482" Type="http://schemas.openxmlformats.org/officeDocument/2006/relationships/hyperlink" Target="https://api.github.com/repos/coreGreenberet/homematicip-rest-api/issues/223" TargetMode="External"/><Relationship Id="rId481" Type="http://schemas.openxmlformats.org/officeDocument/2006/relationships/hyperlink" Target="https://api.github.com/repos/coreGreenberet/homematicip-rest-api/commits/e1a0471fa5760048103bcd3830a372a699296aa0" TargetMode="External"/><Relationship Id="rId246" Type="http://schemas.openxmlformats.org/officeDocument/2006/relationships/hyperlink" Target="https://api.github.com/repos/viritin/viritin/issues/309" TargetMode="External"/><Relationship Id="rId488" Type="http://schemas.openxmlformats.org/officeDocument/2006/relationships/hyperlink" Target="https://api.github.com/repos/coreGreenberet/homematicip-rest-api/issues/183" TargetMode="External"/><Relationship Id="rId245" Type="http://schemas.openxmlformats.org/officeDocument/2006/relationships/hyperlink" Target="https://api.github.com/repos/viritin/viritin/commits/5cf7a5279cd5f39ab0438bfb6df86d12da72d70b" TargetMode="External"/><Relationship Id="rId487" Type="http://schemas.openxmlformats.org/officeDocument/2006/relationships/hyperlink" Target="https://api.github.com/repos/coreGreenberet/homematicip-rest-api/commits/5f9b37097911f44d9b0f37e3d9cfb2a063f7be0e" TargetMode="External"/><Relationship Id="rId244" Type="http://schemas.openxmlformats.org/officeDocument/2006/relationships/hyperlink" Target="https://api.github.com/repos/viritin/viritin/issues/308" TargetMode="External"/><Relationship Id="rId486" Type="http://schemas.openxmlformats.org/officeDocument/2006/relationships/hyperlink" Target="https://api.github.com/repos/coreGreenberet/homematicip-rest-api/issues/185" TargetMode="External"/><Relationship Id="rId243" Type="http://schemas.openxmlformats.org/officeDocument/2006/relationships/hyperlink" Target="https://api.github.com/repos/viritin/viritin/commits/85e3444a32c3420cace53ba21f75b6962212e057" TargetMode="External"/><Relationship Id="rId485" Type="http://schemas.openxmlformats.org/officeDocument/2006/relationships/hyperlink" Target="https://api.github.com/repos/coreGreenberet/homematicip-rest-api/commits/071bebe5bf1ef3e361bfca78aadb8ae63a7fc1d9" TargetMode="External"/><Relationship Id="rId480" Type="http://schemas.openxmlformats.org/officeDocument/2006/relationships/hyperlink" Target="https://api.github.com/repos/coreGreenberet/homematicip-rest-api/issues/342" TargetMode="External"/><Relationship Id="rId239" Type="http://schemas.openxmlformats.org/officeDocument/2006/relationships/hyperlink" Target="https://api.github.com/repos/clearpathrobotics/robot_upstart/commits/6f357aeabc0ad5c75662dad1e16650ce8cb41448" TargetMode="External"/><Relationship Id="rId238" Type="http://schemas.openxmlformats.org/officeDocument/2006/relationships/hyperlink" Target="https://api.github.com/repos/wearerequired/required-foundation/issues/20" TargetMode="External"/><Relationship Id="rId237" Type="http://schemas.openxmlformats.org/officeDocument/2006/relationships/hyperlink" Target="https://api.github.com/repos/wearerequired/required-foundation/commits/8e679246beb274ca290ffd0743c0416b64653cc4" TargetMode="External"/><Relationship Id="rId479" Type="http://schemas.openxmlformats.org/officeDocument/2006/relationships/hyperlink" Target="https://api.github.com/repos/coreGreenberet/homematicip-rest-api/commits/a45f5244944adbafc0d9453fa7f1887e48c3d017" TargetMode="External"/><Relationship Id="rId236" Type="http://schemas.openxmlformats.org/officeDocument/2006/relationships/hyperlink" Target="https://api.github.com/repos/claudiosanches/woocommerce-correios/issues/2" TargetMode="External"/><Relationship Id="rId478" Type="http://schemas.openxmlformats.org/officeDocument/2006/relationships/hyperlink" Target="https://api.github.com/repos/coreGreenberet/homematicip-rest-api/issues/409" TargetMode="External"/><Relationship Id="rId231" Type="http://schemas.openxmlformats.org/officeDocument/2006/relationships/hyperlink" Target="https://api.github.com/repos/claudiosanches/woocommerce-correios/commits/85d5e7da9ebcb60af9b1021c7c58f16d392b6193" TargetMode="External"/><Relationship Id="rId473" Type="http://schemas.openxmlformats.org/officeDocument/2006/relationships/hyperlink" Target="https://api.github.com/repos/danikf/tik4net/commits/fd8d94b817e7ab00f3542279828042c239e88c5c" TargetMode="External"/><Relationship Id="rId230" Type="http://schemas.openxmlformats.org/officeDocument/2006/relationships/hyperlink" Target="https://api.github.com/repos/claudiosanches/woocommerce-correios/issues/85" TargetMode="External"/><Relationship Id="rId472" Type="http://schemas.openxmlformats.org/officeDocument/2006/relationships/hyperlink" Target="https://api.github.com/repos/PolymerElements/neon-animation/issues/87" TargetMode="External"/><Relationship Id="rId471" Type="http://schemas.openxmlformats.org/officeDocument/2006/relationships/hyperlink" Target="https://api.github.com/repos/PolymerElements/neon-animation/commits/1b79952a9807d5ff998e506f261d467d02126b56" TargetMode="External"/><Relationship Id="rId470" Type="http://schemas.openxmlformats.org/officeDocument/2006/relationships/hyperlink" Target="https://api.github.com/repos/ViaVersion/ViaRewind/issues/2" TargetMode="External"/><Relationship Id="rId235" Type="http://schemas.openxmlformats.org/officeDocument/2006/relationships/hyperlink" Target="https://api.github.com/repos/claudiosanches/woocommerce-correios/commits/7fcfbf8f3707a3fc00604254562f24472c0189b9" TargetMode="External"/><Relationship Id="rId477" Type="http://schemas.openxmlformats.org/officeDocument/2006/relationships/hyperlink" Target="https://api.github.com/repos/coreGreenberet/homematicip-rest-api/commits/dbc84a521776fe9b689b17ce9824dc7bd52e4115" TargetMode="External"/><Relationship Id="rId234" Type="http://schemas.openxmlformats.org/officeDocument/2006/relationships/hyperlink" Target="https://api.github.com/repos/claudiosanches/woocommerce-correios/issues/31" TargetMode="External"/><Relationship Id="rId476" Type="http://schemas.openxmlformats.org/officeDocument/2006/relationships/hyperlink" Target="https://api.github.com/repos/tebjan/Sanford.Multimedia.Midi/issues/27" TargetMode="External"/><Relationship Id="rId233" Type="http://schemas.openxmlformats.org/officeDocument/2006/relationships/hyperlink" Target="https://api.github.com/repos/claudiosanches/woocommerce-correios/commits/2823322e24f1631738538652d53ecd974bbcb7ec" TargetMode="External"/><Relationship Id="rId475" Type="http://schemas.openxmlformats.org/officeDocument/2006/relationships/hyperlink" Target="https://api.github.com/repos/tebjan/Sanford.Multimedia.Midi/commits/115d2a3cfd15909f3a660901eafae4b7341554d9" TargetMode="External"/><Relationship Id="rId232" Type="http://schemas.openxmlformats.org/officeDocument/2006/relationships/hyperlink" Target="https://api.github.com/repos/claudiosanches/woocommerce-correios/issues/45" TargetMode="External"/><Relationship Id="rId474" Type="http://schemas.openxmlformats.org/officeDocument/2006/relationships/hyperlink" Target="https://api.github.com/repos/danikf/tik4net/issues/41" TargetMode="External"/><Relationship Id="rId426" Type="http://schemas.openxmlformats.org/officeDocument/2006/relationships/hyperlink" Target="https://api.github.com/repos/ViaVersion/ViaRewind/issues/98" TargetMode="External"/><Relationship Id="rId668" Type="http://schemas.openxmlformats.org/officeDocument/2006/relationships/hyperlink" Target="https://api.github.com/repos/streamroot/videojs-hlsjs-plugin/issues/12" TargetMode="External"/><Relationship Id="rId425" Type="http://schemas.openxmlformats.org/officeDocument/2006/relationships/hyperlink" Target="https://api.github.com/repos/ViaVersion/ViaRewind/commits/b94ceb956c66dcd08b513978278af745f0cc7e9e" TargetMode="External"/><Relationship Id="rId667" Type="http://schemas.openxmlformats.org/officeDocument/2006/relationships/hyperlink" Target="https://api.github.com/repos/streamroot/videojs-hlsjs-plugin/commits/1b684e7b41dc8f7e8af497fc68c32cf0fa46343a" TargetMode="External"/><Relationship Id="rId424" Type="http://schemas.openxmlformats.org/officeDocument/2006/relationships/hyperlink" Target="https://api.github.com/repos/ViaVersion/ViaRewind/issues/84" TargetMode="External"/><Relationship Id="rId666" Type="http://schemas.openxmlformats.org/officeDocument/2006/relationships/hyperlink" Target="https://api.github.com/repos/nelmio/NelmioSolariumBundle/issues/28" TargetMode="External"/><Relationship Id="rId423" Type="http://schemas.openxmlformats.org/officeDocument/2006/relationships/hyperlink" Target="https://api.github.com/repos/ViaVersion/ViaRewind/commits/6b438ee85662cdd205dd152ab84a67f8fc811034" TargetMode="External"/><Relationship Id="rId665" Type="http://schemas.openxmlformats.org/officeDocument/2006/relationships/hyperlink" Target="https://api.github.com/repos/nelmio/NelmioSolariumBundle/commits/81aedef6c32e8a9eab14d09297cf5c36863df917" TargetMode="External"/><Relationship Id="rId429" Type="http://schemas.openxmlformats.org/officeDocument/2006/relationships/hyperlink" Target="https://api.github.com/repos/ViaVersion/ViaRewind/commits/baea8cab1dc2b8a87a9d973512f3707a6bba3583" TargetMode="External"/><Relationship Id="rId428" Type="http://schemas.openxmlformats.org/officeDocument/2006/relationships/hyperlink" Target="https://api.github.com/repos/ViaVersion/ViaRewind/issues/91" TargetMode="External"/><Relationship Id="rId427" Type="http://schemas.openxmlformats.org/officeDocument/2006/relationships/hyperlink" Target="https://api.github.com/repos/ViaVersion/ViaRewind/commits/f2fbfe8ca55579296a87e6e664f17f7499c7221e" TargetMode="External"/><Relationship Id="rId669" Type="http://schemas.openxmlformats.org/officeDocument/2006/relationships/hyperlink" Target="https://api.github.com/repos/SpectoLabs/hoverfly-java/commits/fa11fe3b2e0cea64d548ec0ed571b3df1749b41a" TargetMode="External"/><Relationship Id="rId660" Type="http://schemas.openxmlformats.org/officeDocument/2006/relationships/hyperlink" Target="https://api.github.com/repos/hallidave/ruby-snmp/issues/54" TargetMode="External"/><Relationship Id="rId422" Type="http://schemas.openxmlformats.org/officeDocument/2006/relationships/hyperlink" Target="https://api.github.com/repos/ViaVersion/ViaRewind/issues/194" TargetMode="External"/><Relationship Id="rId664" Type="http://schemas.openxmlformats.org/officeDocument/2006/relationships/hyperlink" Target="https://api.github.com/repos/nelmio/NelmioSolariumBundle/issues/59" TargetMode="External"/><Relationship Id="rId421" Type="http://schemas.openxmlformats.org/officeDocument/2006/relationships/hyperlink" Target="https://api.github.com/repos/ViaVersion/ViaRewind/commits/3a15e1c979daa2c8b44b1968ef11b958c99a09e8" TargetMode="External"/><Relationship Id="rId663" Type="http://schemas.openxmlformats.org/officeDocument/2006/relationships/hyperlink" Target="https://api.github.com/repos/nelmio/NelmioSolariumBundle/commits/44f9a1f1cad564e3af463902918775af52c51384" TargetMode="External"/><Relationship Id="rId420" Type="http://schemas.openxmlformats.org/officeDocument/2006/relationships/hyperlink" Target="https://api.github.com/repos/ViaVersion/ViaRewind/issues/235" TargetMode="External"/><Relationship Id="rId662" Type="http://schemas.openxmlformats.org/officeDocument/2006/relationships/hyperlink" Target="https://api.github.com/repos/arnoldasgudas/Hangfire.MySqlStorage/issues/6" TargetMode="External"/><Relationship Id="rId661" Type="http://schemas.openxmlformats.org/officeDocument/2006/relationships/hyperlink" Target="https://api.github.com/repos/arnoldasgudas/Hangfire.MySqlStorage/commits/7031c0524d019428066b83262d32cb666f8a1f4e" TargetMode="External"/><Relationship Id="rId415" Type="http://schemas.openxmlformats.org/officeDocument/2006/relationships/hyperlink" Target="https://api.github.com/repos/ViaVersion/ViaRewind/commits/3a93f8205f1488768a7d9a77cb76a8097a68eaf0" TargetMode="External"/><Relationship Id="rId657" Type="http://schemas.openxmlformats.org/officeDocument/2006/relationships/hyperlink" Target="https://api.github.com/repos/eirikb/gifie/commits/5db982e4d72c33b89e9f31758808177ddf511b96" TargetMode="External"/><Relationship Id="rId899" Type="http://schemas.openxmlformats.org/officeDocument/2006/relationships/hyperlink" Target="https://api.github.com/repos/spring-projects/spring-guice/commits/8e26ec0f3c7d33e929705b9944f24cd46ba8662f" TargetMode="External"/><Relationship Id="rId414" Type="http://schemas.openxmlformats.org/officeDocument/2006/relationships/hyperlink" Target="https://api.github.com/repos/ViaVersion/ViaRewind/issues/281" TargetMode="External"/><Relationship Id="rId656" Type="http://schemas.openxmlformats.org/officeDocument/2006/relationships/hyperlink" Target="https://api.github.com/repos/zerok/celery-prometheus-exporter/issues/14" TargetMode="External"/><Relationship Id="rId898" Type="http://schemas.openxmlformats.org/officeDocument/2006/relationships/hyperlink" Target="https://api.github.com/repos/fmtn/a/issues/17" TargetMode="External"/><Relationship Id="rId413" Type="http://schemas.openxmlformats.org/officeDocument/2006/relationships/hyperlink" Target="https://api.github.com/repos/ViaVersion/ViaRewind/commits/7b4182122434053360f8341bef7d8b646d978ec0" TargetMode="External"/><Relationship Id="rId655" Type="http://schemas.openxmlformats.org/officeDocument/2006/relationships/hyperlink" Target="https://api.github.com/repos/zerok/celery-prometheus-exporter/commits/88eb3e1e6a65a8392c2bffad2adcc2cd362595eb" TargetMode="External"/><Relationship Id="rId897" Type="http://schemas.openxmlformats.org/officeDocument/2006/relationships/hyperlink" Target="https://api.github.com/repos/fmtn/a/commits/2ca65f0087b6c3682b489725d76994a25922c7c5" TargetMode="External"/><Relationship Id="rId412" Type="http://schemas.openxmlformats.org/officeDocument/2006/relationships/hyperlink" Target="https://api.github.com/repos/ViaVersion/ViaRewind/issues/316" TargetMode="External"/><Relationship Id="rId654" Type="http://schemas.openxmlformats.org/officeDocument/2006/relationships/hyperlink" Target="https://api.github.com/repos/zerok/celery-prometheus-exporter/issues/39" TargetMode="External"/><Relationship Id="rId896" Type="http://schemas.openxmlformats.org/officeDocument/2006/relationships/hyperlink" Target="https://api.github.com/repos/fmtn/a/issues/20" TargetMode="External"/><Relationship Id="rId419" Type="http://schemas.openxmlformats.org/officeDocument/2006/relationships/hyperlink" Target="https://api.github.com/repos/ViaVersion/ViaRewind/commits/4eaec92ff88ac705b360649b2252b4f9242b2680" TargetMode="External"/><Relationship Id="rId418" Type="http://schemas.openxmlformats.org/officeDocument/2006/relationships/hyperlink" Target="https://api.github.com/repos/ViaVersion/ViaRewind/issues/233" TargetMode="External"/><Relationship Id="rId417" Type="http://schemas.openxmlformats.org/officeDocument/2006/relationships/hyperlink" Target="https://api.github.com/repos/ViaVersion/ViaRewind/commits/103871cb5593bfd61ed39cfe8ce56f34cd640383" TargetMode="External"/><Relationship Id="rId659" Type="http://schemas.openxmlformats.org/officeDocument/2006/relationships/hyperlink" Target="https://api.github.com/repos/hallidave/ruby-snmp/commits/a3d076851f30f41143a1ffd748bc1eb4b7c4ac38" TargetMode="External"/><Relationship Id="rId416" Type="http://schemas.openxmlformats.org/officeDocument/2006/relationships/hyperlink" Target="https://api.github.com/repos/ViaVersion/ViaRewind/issues/232" TargetMode="External"/><Relationship Id="rId658" Type="http://schemas.openxmlformats.org/officeDocument/2006/relationships/hyperlink" Target="https://api.github.com/repos/eirikb/gifie/issues/3" TargetMode="External"/><Relationship Id="rId891" Type="http://schemas.openxmlformats.org/officeDocument/2006/relationships/hyperlink" Target="https://api.github.com/repos/fmtn/a/commits/eae0f7d1160b2ab580f874e218486d62bcaf34ac" TargetMode="External"/><Relationship Id="rId890" Type="http://schemas.openxmlformats.org/officeDocument/2006/relationships/hyperlink" Target="https://api.github.com/repos/fmtn/a/issues/23" TargetMode="External"/><Relationship Id="rId411" Type="http://schemas.openxmlformats.org/officeDocument/2006/relationships/hyperlink" Target="https://api.github.com/repos/ViaVersion/ViaRewind/commits/bc0aed1cdf821b66a26939554b04eb130dd0c26b" TargetMode="External"/><Relationship Id="rId653" Type="http://schemas.openxmlformats.org/officeDocument/2006/relationships/hyperlink" Target="https://api.github.com/repos/zerok/celery-prometheus-exporter/commits/46c5f21f9bc1d2be41701e0b7fca3472b48fa340" TargetMode="External"/><Relationship Id="rId895" Type="http://schemas.openxmlformats.org/officeDocument/2006/relationships/hyperlink" Target="https://api.github.com/repos/fmtn/a/commits/21350b1f94f5b6f8593245893b34b6033eca012c" TargetMode="External"/><Relationship Id="rId1000" Type="http://schemas.openxmlformats.org/officeDocument/2006/relationships/hyperlink" Target="https://api.github.com/repos/meshtastic/Meshtastic-python/issues/7" TargetMode="External"/><Relationship Id="rId410" Type="http://schemas.openxmlformats.org/officeDocument/2006/relationships/hyperlink" Target="https://api.github.com/repos/ViaVersion/ViaRewind/issues/336" TargetMode="External"/><Relationship Id="rId652" Type="http://schemas.openxmlformats.org/officeDocument/2006/relationships/hyperlink" Target="https://api.github.com/repos/ravibpatel/CrashReporter.NET/issues/11" TargetMode="External"/><Relationship Id="rId894" Type="http://schemas.openxmlformats.org/officeDocument/2006/relationships/hyperlink" Target="https://api.github.com/repos/fmtn/a/issues/18" TargetMode="External"/><Relationship Id="rId1001" Type="http://schemas.openxmlformats.org/officeDocument/2006/relationships/hyperlink" Target="https://api.github.com/repos/meshtastic/Meshtastic-python/commits/7457d3340cc3f48f24cd8e1e079948261aa02adc" TargetMode="External"/><Relationship Id="rId651" Type="http://schemas.openxmlformats.org/officeDocument/2006/relationships/hyperlink" Target="https://api.github.com/repos/ravibpatel/CrashReporter.NET/commits/e36a02f49e2f07833ce446be10098d6e652ddd11" TargetMode="External"/><Relationship Id="rId893" Type="http://schemas.openxmlformats.org/officeDocument/2006/relationships/hyperlink" Target="https://api.github.com/repos/fmtn/a/commits/a5c4c898a8cb86e7c913038b18fb17ddbab63f42" TargetMode="External"/><Relationship Id="rId1002" Type="http://schemas.openxmlformats.org/officeDocument/2006/relationships/hyperlink" Target="https://api.github.com/repos/meshtastic/Meshtastic-python/issues/1" TargetMode="External"/><Relationship Id="rId650" Type="http://schemas.openxmlformats.org/officeDocument/2006/relationships/hyperlink" Target="https://api.github.com/repos/ravibpatel/CrashReporter.NET/issues/13" TargetMode="External"/><Relationship Id="rId892" Type="http://schemas.openxmlformats.org/officeDocument/2006/relationships/hyperlink" Target="https://api.github.com/repos/fmtn/a/issues/21" TargetMode="External"/><Relationship Id="rId1003" Type="http://schemas.openxmlformats.org/officeDocument/2006/relationships/drawing" Target="../drawings/drawing2.xml"/><Relationship Id="rId206" Type="http://schemas.openxmlformats.org/officeDocument/2006/relationships/hyperlink" Target="https://api.github.com/repos/Automattic/vip-scanner/issues/35" TargetMode="External"/><Relationship Id="rId448" Type="http://schemas.openxmlformats.org/officeDocument/2006/relationships/hyperlink" Target="https://api.github.com/repos/ViaVersion/ViaRewind/issues/33" TargetMode="External"/><Relationship Id="rId205" Type="http://schemas.openxmlformats.org/officeDocument/2006/relationships/hyperlink" Target="https://api.github.com/repos/Automattic/vip-scanner/commits/bddf3accc37d340f7a1ee17ea35b0a4efa5ebd45" TargetMode="External"/><Relationship Id="rId447" Type="http://schemas.openxmlformats.org/officeDocument/2006/relationships/hyperlink" Target="https://api.github.com/repos/ViaVersion/ViaRewind/commits/b88a46909d2f95ce0ca294f44f81b00cb0d1e0b6" TargetMode="External"/><Relationship Id="rId689" Type="http://schemas.openxmlformats.org/officeDocument/2006/relationships/hyperlink" Target="https://api.github.com/repos/omaralvarez/deluge-autoremoveplus/commits/91cdc0248bc8d149aab46e489532c4be13f77113" TargetMode="External"/><Relationship Id="rId204" Type="http://schemas.openxmlformats.org/officeDocument/2006/relationships/hyperlink" Target="https://api.github.com/repos/Automattic/vip-scanner/issues/51" TargetMode="External"/><Relationship Id="rId446" Type="http://schemas.openxmlformats.org/officeDocument/2006/relationships/hyperlink" Target="https://api.github.com/repos/ViaVersion/ViaRewind/issues/40" TargetMode="External"/><Relationship Id="rId688" Type="http://schemas.openxmlformats.org/officeDocument/2006/relationships/hyperlink" Target="https://api.github.com/repos/omaralvarez/deluge-autoremoveplus/issues/24" TargetMode="External"/><Relationship Id="rId203" Type="http://schemas.openxmlformats.org/officeDocument/2006/relationships/hyperlink" Target="https://api.github.com/repos/Automattic/vip-scanner/commits/c127cb46cc7da4bd390bd4f2ad1d33c66560a07e" TargetMode="External"/><Relationship Id="rId445" Type="http://schemas.openxmlformats.org/officeDocument/2006/relationships/hyperlink" Target="https://api.github.com/repos/ViaVersion/ViaRewind/commits/2ff43d95be85e7f4985339173da271fe7dc39950" TargetMode="External"/><Relationship Id="rId687" Type="http://schemas.openxmlformats.org/officeDocument/2006/relationships/hyperlink" Target="https://api.github.com/repos/omaralvarez/deluge-autoremoveplus/commits/492cc61fc3374e815ed58fc767dc186e092fede8" TargetMode="External"/><Relationship Id="rId209" Type="http://schemas.openxmlformats.org/officeDocument/2006/relationships/hyperlink" Target="https://api.github.com/repos/Automattic/vip-scanner/commits/dc7e76b6be583dc4fd908def2c80630ebd832a09" TargetMode="External"/><Relationship Id="rId208" Type="http://schemas.openxmlformats.org/officeDocument/2006/relationships/hyperlink" Target="https://api.github.com/repos/Automattic/vip-scanner/issues/39" TargetMode="External"/><Relationship Id="rId207" Type="http://schemas.openxmlformats.org/officeDocument/2006/relationships/hyperlink" Target="https://api.github.com/repos/Automattic/vip-scanner/commits/c10a8df45e894ecd8da5bf96bb19cfdd20406946" TargetMode="External"/><Relationship Id="rId449" Type="http://schemas.openxmlformats.org/officeDocument/2006/relationships/hyperlink" Target="https://api.github.com/repos/ViaVersion/ViaRewind/commits/cec88c2f602fc1fccb2212ed114bac505dc3e769" TargetMode="External"/><Relationship Id="rId440" Type="http://schemas.openxmlformats.org/officeDocument/2006/relationships/hyperlink" Target="https://api.github.com/repos/ViaVersion/ViaRewind/issues/21" TargetMode="External"/><Relationship Id="rId682" Type="http://schemas.openxmlformats.org/officeDocument/2006/relationships/hyperlink" Target="https://api.github.com/repos/cypress-io/circleci-orb/issues/38" TargetMode="External"/><Relationship Id="rId681" Type="http://schemas.openxmlformats.org/officeDocument/2006/relationships/hyperlink" Target="https://api.github.com/repos/cypress-io/circleci-orb/commits/732fc804ea6ae380bd2d9c506765d16c29a52517" TargetMode="External"/><Relationship Id="rId680" Type="http://schemas.openxmlformats.org/officeDocument/2006/relationships/hyperlink" Target="https://api.github.com/repos/cypress-io/circleci-orb/issues/76" TargetMode="External"/><Relationship Id="rId202" Type="http://schemas.openxmlformats.org/officeDocument/2006/relationships/hyperlink" Target="https://api.github.com/repos/Automattic/vip-scanner/issues/34" TargetMode="External"/><Relationship Id="rId444" Type="http://schemas.openxmlformats.org/officeDocument/2006/relationships/hyperlink" Target="https://api.github.com/repos/ViaVersion/ViaRewind/issues/42" TargetMode="External"/><Relationship Id="rId686" Type="http://schemas.openxmlformats.org/officeDocument/2006/relationships/hyperlink" Target="https://api.github.com/repos/cypress-io/circleci-orb/issues/10" TargetMode="External"/><Relationship Id="rId201" Type="http://schemas.openxmlformats.org/officeDocument/2006/relationships/hyperlink" Target="https://api.github.com/repos/Automattic/vip-scanner/commits/65d59be189f396450bbb1e453532c213729fd5d2" TargetMode="External"/><Relationship Id="rId443" Type="http://schemas.openxmlformats.org/officeDocument/2006/relationships/hyperlink" Target="https://api.github.com/repos/ViaVersion/ViaRewind/commits/ce2fa5c08cf278b22de462151812c2becf9476a1" TargetMode="External"/><Relationship Id="rId685" Type="http://schemas.openxmlformats.org/officeDocument/2006/relationships/hyperlink" Target="https://api.github.com/repos/cypress-io/circleci-orb/commits/8b8fa0c9f2b5b745b4608ac81bf8118d6b267a86" TargetMode="External"/><Relationship Id="rId200" Type="http://schemas.openxmlformats.org/officeDocument/2006/relationships/hyperlink" Target="https://api.github.com/repos/Automattic/vip-scanner/issues/42" TargetMode="External"/><Relationship Id="rId442" Type="http://schemas.openxmlformats.org/officeDocument/2006/relationships/hyperlink" Target="https://api.github.com/repos/ViaVersion/ViaRewind/issues/41" TargetMode="External"/><Relationship Id="rId684" Type="http://schemas.openxmlformats.org/officeDocument/2006/relationships/hyperlink" Target="https://api.github.com/repos/cypress-io/circleci-orb/issues/34" TargetMode="External"/><Relationship Id="rId441" Type="http://schemas.openxmlformats.org/officeDocument/2006/relationships/hyperlink" Target="https://api.github.com/repos/ViaVersion/ViaRewind/commits/02c28bcfe85e806a128dfc7ba356760a236867ff" TargetMode="External"/><Relationship Id="rId683" Type="http://schemas.openxmlformats.org/officeDocument/2006/relationships/hyperlink" Target="https://api.github.com/repos/cypress-io/circleci-orb/commits/f4f509cfe0e52416f470f4d7e440b016b2140d6c" TargetMode="External"/><Relationship Id="rId437" Type="http://schemas.openxmlformats.org/officeDocument/2006/relationships/hyperlink" Target="https://api.github.com/repos/ViaVersion/ViaRewind/commits/0347aaeaecef723b763f1a6937a0ecbf94217510" TargetMode="External"/><Relationship Id="rId679" Type="http://schemas.openxmlformats.org/officeDocument/2006/relationships/hyperlink" Target="https://api.github.com/repos/cypress-io/circleci-orb/commits/7091269bef84ef1510e8d646d5d1a563841314fd" TargetMode="External"/><Relationship Id="rId436" Type="http://schemas.openxmlformats.org/officeDocument/2006/relationships/hyperlink" Target="https://api.github.com/repos/ViaVersion/ViaRewind/issues/44" TargetMode="External"/><Relationship Id="rId678" Type="http://schemas.openxmlformats.org/officeDocument/2006/relationships/hyperlink" Target="https://api.github.com/repos/ember-cli/ember-cli-mocha/issues/68" TargetMode="External"/><Relationship Id="rId435" Type="http://schemas.openxmlformats.org/officeDocument/2006/relationships/hyperlink" Target="https://api.github.com/repos/ViaVersion/ViaRewind/commits/0347aaeaecef723b763f1a6937a0ecbf94217510" TargetMode="External"/><Relationship Id="rId677" Type="http://schemas.openxmlformats.org/officeDocument/2006/relationships/hyperlink" Target="https://api.github.com/repos/ember-cli/ember-cli-mocha/commits/a2c3f1a6c4be4e447846a044ec2f6e2fe948b9fd" TargetMode="External"/><Relationship Id="rId434" Type="http://schemas.openxmlformats.org/officeDocument/2006/relationships/hyperlink" Target="https://api.github.com/repos/ViaVersion/ViaRewind/issues/70" TargetMode="External"/><Relationship Id="rId676" Type="http://schemas.openxmlformats.org/officeDocument/2006/relationships/hyperlink" Target="https://api.github.com/repos/soldierq/QLicense/issues/9" TargetMode="External"/><Relationship Id="rId439" Type="http://schemas.openxmlformats.org/officeDocument/2006/relationships/hyperlink" Target="https://api.github.com/repos/ViaVersion/ViaRewind/commits/226766f3ac724f40d0a752fd6c6149caa96753aa" TargetMode="External"/><Relationship Id="rId438" Type="http://schemas.openxmlformats.org/officeDocument/2006/relationships/hyperlink" Target="https://api.github.com/repos/ViaVersion/ViaRewind/issues/43" TargetMode="External"/><Relationship Id="rId671" Type="http://schemas.openxmlformats.org/officeDocument/2006/relationships/hyperlink" Target="https://api.github.com/repos/SpectoLabs/hoverfly-java/commits/bbfefb9b51fb04af968d429dc048473a56106d16" TargetMode="External"/><Relationship Id="rId670" Type="http://schemas.openxmlformats.org/officeDocument/2006/relationships/hyperlink" Target="https://api.github.com/repos/SpectoLabs/hoverfly-java/issues/184" TargetMode="External"/><Relationship Id="rId433" Type="http://schemas.openxmlformats.org/officeDocument/2006/relationships/hyperlink" Target="https://api.github.com/repos/ViaVersion/ViaRewind/commits/8998b1453465344cbc632b19b0b0d4e616c94a25" TargetMode="External"/><Relationship Id="rId675" Type="http://schemas.openxmlformats.org/officeDocument/2006/relationships/hyperlink" Target="https://api.github.com/repos/soldierq/QLicense/commits/5f980d3ee053229abb849eb4f40196feb4b99bd4" TargetMode="External"/><Relationship Id="rId432" Type="http://schemas.openxmlformats.org/officeDocument/2006/relationships/hyperlink" Target="https://api.github.com/repos/ViaVersion/ViaRewind/issues/71" TargetMode="External"/><Relationship Id="rId674" Type="http://schemas.openxmlformats.org/officeDocument/2006/relationships/hyperlink" Target="https://api.github.com/repos/SpectoLabs/hoverfly-java/issues/174" TargetMode="External"/><Relationship Id="rId431" Type="http://schemas.openxmlformats.org/officeDocument/2006/relationships/hyperlink" Target="https://api.github.com/repos/ViaVersion/ViaRewind/commits/109fd35b5dfbe90583766a7f7ea1c1c2b9fe0e0f" TargetMode="External"/><Relationship Id="rId673" Type="http://schemas.openxmlformats.org/officeDocument/2006/relationships/hyperlink" Target="https://api.github.com/repos/SpectoLabs/hoverfly-java/commits/ab38d53101b8a886b777d84706de912bf9b1174a" TargetMode="External"/><Relationship Id="rId430" Type="http://schemas.openxmlformats.org/officeDocument/2006/relationships/hyperlink" Target="https://api.github.com/repos/ViaVersion/ViaRewind/issues/87" TargetMode="External"/><Relationship Id="rId672" Type="http://schemas.openxmlformats.org/officeDocument/2006/relationships/hyperlink" Target="https://api.github.com/repos/SpectoLabs/hoverfly-java/issues/14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37.5"/>
  </cols>
  <sheetData>
    <row r="1">
      <c r="A1" s="1" t="s">
        <v>0</v>
      </c>
      <c r="B1" s="1" t="s">
        <v>1</v>
      </c>
      <c r="C1" s="1" t="s">
        <v>2</v>
      </c>
      <c r="E1" s="1" t="s">
        <v>3</v>
      </c>
      <c r="H1" s="2" t="str">
        <f>IFERROR(__xludf.DUMMYFUNCTION("QUERY(A1:E1000, ""Select A, B, C, E where B = 0"")"),"#REF!")</f>
        <v>#REF!</v>
      </c>
      <c r="I1" s="2"/>
      <c r="J1" s="2"/>
    </row>
    <row r="2">
      <c r="A2" s="1">
        <v>0.0</v>
      </c>
      <c r="B2" s="1">
        <v>5.0</v>
      </c>
      <c r="C2" s="3" t="s">
        <v>4</v>
      </c>
      <c r="E2" s="2" t="s">
        <v>5</v>
      </c>
      <c r="H2" s="2"/>
      <c r="I2" s="2"/>
      <c r="J2" s="4" t="s">
        <v>6</v>
      </c>
    </row>
    <row r="3">
      <c r="A3" s="1">
        <v>1.0</v>
      </c>
      <c r="B3" s="1">
        <v>26.0</v>
      </c>
      <c r="C3" s="3" t="s">
        <v>7</v>
      </c>
      <c r="E3" s="2" t="s">
        <v>5</v>
      </c>
    </row>
    <row r="4">
      <c r="A4" s="1">
        <v>2.0</v>
      </c>
      <c r="B4" s="1">
        <v>8.0</v>
      </c>
      <c r="C4" s="3" t="s">
        <v>8</v>
      </c>
      <c r="E4" s="2" t="s">
        <v>9</v>
      </c>
    </row>
    <row r="5">
      <c r="A5" s="1">
        <v>3.0</v>
      </c>
      <c r="B5" s="1">
        <v>28.0</v>
      </c>
      <c r="C5" s="3" t="s">
        <v>10</v>
      </c>
      <c r="E5" s="2" t="s">
        <v>9</v>
      </c>
    </row>
    <row r="6">
      <c r="A6" s="1">
        <v>4.0</v>
      </c>
      <c r="B6" s="1">
        <v>25.0</v>
      </c>
      <c r="C6" s="3" t="s">
        <v>11</v>
      </c>
      <c r="E6" s="2" t="s">
        <v>12</v>
      </c>
    </row>
    <row r="7">
      <c r="A7" s="1">
        <v>5.0</v>
      </c>
      <c r="B7" s="1">
        <v>23.0</v>
      </c>
      <c r="C7" s="3" t="s">
        <v>13</v>
      </c>
      <c r="E7" s="2" t="s">
        <v>12</v>
      </c>
    </row>
    <row r="8">
      <c r="A8" s="1">
        <v>6.0</v>
      </c>
      <c r="B8" s="1">
        <v>6.0</v>
      </c>
      <c r="C8" s="3" t="s">
        <v>14</v>
      </c>
      <c r="E8" s="2" t="s">
        <v>12</v>
      </c>
    </row>
    <row r="9">
      <c r="A9" s="1">
        <v>7.0</v>
      </c>
      <c r="B9" s="1">
        <v>23.0</v>
      </c>
      <c r="C9" s="3" t="s">
        <v>15</v>
      </c>
      <c r="E9" s="2" t="s">
        <v>12</v>
      </c>
    </row>
    <row r="10">
      <c r="A10" s="1">
        <v>8.0</v>
      </c>
      <c r="B10" s="1">
        <v>8.0</v>
      </c>
      <c r="C10" s="3" t="s">
        <v>16</v>
      </c>
      <c r="E10" s="2" t="s">
        <v>12</v>
      </c>
    </row>
    <row r="11">
      <c r="A11" s="1">
        <v>9.0</v>
      </c>
      <c r="B11" s="1">
        <v>26.0</v>
      </c>
      <c r="C11" s="3" t="s">
        <v>17</v>
      </c>
      <c r="E11" s="2" t="s">
        <v>12</v>
      </c>
    </row>
    <row r="12">
      <c r="A12" s="1">
        <v>10.0</v>
      </c>
      <c r="B12" s="1">
        <v>6.0</v>
      </c>
      <c r="C12" s="3" t="s">
        <v>18</v>
      </c>
      <c r="E12" s="2" t="s">
        <v>12</v>
      </c>
    </row>
    <row r="13">
      <c r="A13" s="1">
        <v>11.0</v>
      </c>
      <c r="B13" s="1">
        <v>8.0</v>
      </c>
      <c r="C13" s="3" t="s">
        <v>19</v>
      </c>
      <c r="E13" s="2" t="s">
        <v>20</v>
      </c>
    </row>
    <row r="14">
      <c r="A14" s="1">
        <v>12.0</v>
      </c>
      <c r="B14" s="1">
        <v>0.0</v>
      </c>
      <c r="C14" s="3" t="s">
        <v>6</v>
      </c>
      <c r="E14" s="2" t="s">
        <v>20</v>
      </c>
    </row>
    <row r="15">
      <c r="A15" s="1">
        <v>13.0</v>
      </c>
      <c r="B15" s="1">
        <v>8.0</v>
      </c>
      <c r="C15" s="3" t="s">
        <v>21</v>
      </c>
      <c r="E15" s="2" t="s">
        <v>20</v>
      </c>
    </row>
    <row r="16">
      <c r="A16" s="1">
        <v>14.0</v>
      </c>
      <c r="B16" s="1">
        <v>29.0</v>
      </c>
      <c r="C16" s="3" t="s">
        <v>22</v>
      </c>
      <c r="E16" s="2" t="s">
        <v>23</v>
      </c>
    </row>
    <row r="17">
      <c r="A17" s="1">
        <v>15.0</v>
      </c>
      <c r="B17" s="1">
        <v>24.0</v>
      </c>
      <c r="C17" s="3" t="s">
        <v>24</v>
      </c>
      <c r="E17" s="2" t="s">
        <v>23</v>
      </c>
    </row>
    <row r="18">
      <c r="A18" s="1">
        <v>16.0</v>
      </c>
      <c r="B18" s="1">
        <v>28.0</v>
      </c>
      <c r="C18" s="3" t="s">
        <v>25</v>
      </c>
      <c r="E18" s="2" t="s">
        <v>26</v>
      </c>
    </row>
    <row r="19">
      <c r="A19" s="1">
        <v>17.0</v>
      </c>
      <c r="B19" s="1">
        <v>17.0</v>
      </c>
      <c r="C19" s="3" t="s">
        <v>27</v>
      </c>
      <c r="E19" s="2" t="s">
        <v>26</v>
      </c>
    </row>
    <row r="20">
      <c r="A20" s="1">
        <v>18.0</v>
      </c>
      <c r="B20" s="1">
        <v>17.0</v>
      </c>
      <c r="C20" s="3" t="s">
        <v>27</v>
      </c>
      <c r="E20" s="2" t="s">
        <v>26</v>
      </c>
    </row>
    <row r="21">
      <c r="A21" s="1">
        <v>19.0</v>
      </c>
      <c r="B21" s="1">
        <v>15.0</v>
      </c>
      <c r="C21" s="3" t="s">
        <v>28</v>
      </c>
      <c r="E21" s="2" t="s">
        <v>26</v>
      </c>
    </row>
    <row r="22">
      <c r="A22" s="1">
        <v>20.0</v>
      </c>
      <c r="B22" s="1">
        <v>18.0</v>
      </c>
      <c r="C22" s="3" t="s">
        <v>29</v>
      </c>
      <c r="E22" s="2" t="s">
        <v>30</v>
      </c>
    </row>
    <row r="23">
      <c r="A23" s="1">
        <v>21.0</v>
      </c>
      <c r="B23" s="1">
        <v>23.0</v>
      </c>
      <c r="C23" s="3" t="s">
        <v>31</v>
      </c>
      <c r="E23" s="2" t="s">
        <v>32</v>
      </c>
    </row>
    <row r="24">
      <c r="A24" s="1">
        <v>22.0</v>
      </c>
      <c r="B24" s="1">
        <v>29.0</v>
      </c>
      <c r="C24" s="3" t="s">
        <v>33</v>
      </c>
      <c r="E24" s="2" t="s">
        <v>34</v>
      </c>
    </row>
    <row r="25">
      <c r="A25" s="1">
        <v>23.0</v>
      </c>
      <c r="B25" s="1">
        <v>29.0</v>
      </c>
      <c r="C25" s="3" t="s">
        <v>35</v>
      </c>
      <c r="E25" s="2" t="s">
        <v>34</v>
      </c>
    </row>
    <row r="26">
      <c r="A26" s="1">
        <v>24.0</v>
      </c>
      <c r="B26" s="1">
        <v>1.0</v>
      </c>
      <c r="C26" s="3" t="s">
        <v>36</v>
      </c>
      <c r="E26" s="2" t="s">
        <v>34</v>
      </c>
    </row>
    <row r="27">
      <c r="A27" s="1">
        <v>25.0</v>
      </c>
      <c r="B27" s="1">
        <v>29.0</v>
      </c>
      <c r="C27" s="3" t="s">
        <v>37</v>
      </c>
      <c r="E27" s="2" t="s">
        <v>34</v>
      </c>
    </row>
    <row r="28">
      <c r="A28" s="1">
        <v>26.0</v>
      </c>
      <c r="B28" s="1">
        <v>29.0</v>
      </c>
      <c r="C28" s="3" t="s">
        <v>38</v>
      </c>
      <c r="E28" s="2" t="s">
        <v>34</v>
      </c>
    </row>
    <row r="29">
      <c r="A29" s="1">
        <v>27.0</v>
      </c>
      <c r="B29" s="1">
        <v>29.0</v>
      </c>
      <c r="C29" s="3" t="s">
        <v>39</v>
      </c>
      <c r="E29" s="2" t="s">
        <v>34</v>
      </c>
    </row>
    <row r="30">
      <c r="A30" s="1">
        <v>28.0</v>
      </c>
      <c r="B30" s="1">
        <v>29.0</v>
      </c>
      <c r="C30" s="3" t="s">
        <v>40</v>
      </c>
      <c r="E30" s="2" t="s">
        <v>34</v>
      </c>
    </row>
    <row r="31">
      <c r="A31" s="1">
        <v>29.0</v>
      </c>
      <c r="B31" s="1">
        <v>0.0</v>
      </c>
      <c r="C31" s="3" t="s">
        <v>41</v>
      </c>
      <c r="E31" s="2" t="s">
        <v>42</v>
      </c>
    </row>
    <row r="32">
      <c r="A32" s="1">
        <v>30.0</v>
      </c>
      <c r="B32" s="1">
        <v>7.0</v>
      </c>
      <c r="C32" s="3" t="s">
        <v>43</v>
      </c>
      <c r="E32" s="2" t="s">
        <v>44</v>
      </c>
    </row>
    <row r="33">
      <c r="A33" s="1">
        <v>31.0</v>
      </c>
      <c r="B33" s="1">
        <v>22.0</v>
      </c>
      <c r="C33" s="3" t="s">
        <v>45</v>
      </c>
      <c r="E33" s="2" t="s">
        <v>44</v>
      </c>
    </row>
    <row r="34">
      <c r="A34" s="1">
        <v>32.0</v>
      </c>
      <c r="B34" s="1">
        <v>31.0</v>
      </c>
      <c r="C34" s="3" t="s">
        <v>46</v>
      </c>
      <c r="E34" s="2" t="s">
        <v>44</v>
      </c>
    </row>
    <row r="35">
      <c r="A35" s="1">
        <v>33.0</v>
      </c>
      <c r="B35" s="1">
        <v>6.0</v>
      </c>
      <c r="C35" s="3" t="s">
        <v>47</v>
      </c>
      <c r="E35" s="2" t="s">
        <v>44</v>
      </c>
    </row>
    <row r="36">
      <c r="A36" s="1">
        <v>34.0</v>
      </c>
      <c r="B36" s="1">
        <v>26.0</v>
      </c>
      <c r="C36" s="3" t="s">
        <v>48</v>
      </c>
      <c r="E36" s="2" t="s">
        <v>49</v>
      </c>
    </row>
    <row r="37">
      <c r="A37" s="1">
        <v>35.0</v>
      </c>
      <c r="B37" s="1">
        <v>28.0</v>
      </c>
      <c r="C37" s="3" t="s">
        <v>50</v>
      </c>
      <c r="E37" s="2" t="s">
        <v>51</v>
      </c>
    </row>
    <row r="38">
      <c r="A38" s="1">
        <v>36.0</v>
      </c>
      <c r="B38" s="1">
        <v>26.0</v>
      </c>
      <c r="C38" s="3" t="s">
        <v>52</v>
      </c>
      <c r="E38" s="2" t="s">
        <v>53</v>
      </c>
    </row>
    <row r="39">
      <c r="A39" s="1">
        <v>37.0</v>
      </c>
      <c r="B39" s="1">
        <v>10.0</v>
      </c>
      <c r="C39" s="3" t="s">
        <v>54</v>
      </c>
      <c r="E39" s="2" t="s">
        <v>55</v>
      </c>
    </row>
    <row r="40">
      <c r="A40" s="1">
        <v>38.0</v>
      </c>
      <c r="B40" s="1">
        <v>30.0</v>
      </c>
      <c r="C40" s="3" t="s">
        <v>56</v>
      </c>
      <c r="E40" s="2" t="s">
        <v>57</v>
      </c>
    </row>
    <row r="41">
      <c r="A41" s="1">
        <v>39.0</v>
      </c>
      <c r="B41" s="1">
        <v>29.0</v>
      </c>
      <c r="C41" s="3" t="s">
        <v>58</v>
      </c>
      <c r="E41" s="2" t="s">
        <v>57</v>
      </c>
    </row>
    <row r="42">
      <c r="A42" s="1">
        <v>40.0</v>
      </c>
      <c r="B42" s="1">
        <v>22.0</v>
      </c>
      <c r="C42" s="3" t="s">
        <v>59</v>
      </c>
      <c r="E42" s="2" t="s">
        <v>57</v>
      </c>
    </row>
    <row r="43">
      <c r="A43" s="1">
        <v>41.0</v>
      </c>
      <c r="B43" s="1">
        <v>26.0</v>
      </c>
      <c r="C43" s="3" t="s">
        <v>60</v>
      </c>
      <c r="E43" s="2" t="s">
        <v>61</v>
      </c>
    </row>
    <row r="44">
      <c r="A44" s="1">
        <v>42.0</v>
      </c>
      <c r="B44" s="1">
        <v>29.0</v>
      </c>
      <c r="C44" s="3" t="s">
        <v>62</v>
      </c>
      <c r="E44" s="2" t="s">
        <v>61</v>
      </c>
    </row>
    <row r="45">
      <c r="A45" s="1">
        <v>43.0</v>
      </c>
      <c r="B45" s="1">
        <v>7.0</v>
      </c>
      <c r="C45" s="3" t="s">
        <v>63</v>
      </c>
      <c r="E45" s="2" t="s">
        <v>64</v>
      </c>
    </row>
    <row r="46">
      <c r="A46" s="1">
        <v>44.0</v>
      </c>
      <c r="B46" s="1">
        <v>10.0</v>
      </c>
      <c r="C46" s="3" t="s">
        <v>65</v>
      </c>
      <c r="E46" s="2" t="s">
        <v>64</v>
      </c>
    </row>
    <row r="47">
      <c r="A47" s="1">
        <v>45.0</v>
      </c>
      <c r="B47" s="1">
        <v>19.0</v>
      </c>
      <c r="C47" s="3" t="s">
        <v>66</v>
      </c>
      <c r="E47" s="2" t="s">
        <v>64</v>
      </c>
    </row>
    <row r="48">
      <c r="A48" s="1">
        <v>46.0</v>
      </c>
      <c r="B48" s="1">
        <v>10.0</v>
      </c>
      <c r="C48" s="3" t="s">
        <v>67</v>
      </c>
      <c r="E48" s="2" t="s">
        <v>64</v>
      </c>
    </row>
    <row r="49">
      <c r="A49" s="1">
        <v>47.0</v>
      </c>
      <c r="B49" s="1">
        <v>19.0</v>
      </c>
      <c r="C49" s="3" t="s">
        <v>68</v>
      </c>
      <c r="E49" s="2" t="s">
        <v>69</v>
      </c>
    </row>
    <row r="50">
      <c r="A50" s="1">
        <v>48.0</v>
      </c>
      <c r="B50" s="1">
        <v>7.0</v>
      </c>
      <c r="C50" s="3" t="s">
        <v>70</v>
      </c>
      <c r="E50" s="2" t="s">
        <v>69</v>
      </c>
    </row>
    <row r="51">
      <c r="A51" s="1">
        <v>49.0</v>
      </c>
      <c r="B51" s="1">
        <v>29.0</v>
      </c>
      <c r="C51" s="3" t="s">
        <v>71</v>
      </c>
      <c r="E51" s="2" t="s">
        <v>69</v>
      </c>
    </row>
    <row r="52">
      <c r="A52" s="1">
        <v>50.0</v>
      </c>
      <c r="B52" s="1">
        <v>19.0</v>
      </c>
      <c r="C52" s="3" t="s">
        <v>72</v>
      </c>
      <c r="E52" s="2" t="s">
        <v>69</v>
      </c>
    </row>
    <row r="53">
      <c r="A53" s="1">
        <v>51.0</v>
      </c>
      <c r="B53" s="1">
        <v>22.0</v>
      </c>
      <c r="C53" s="3" t="s">
        <v>73</v>
      </c>
      <c r="E53" s="2" t="s">
        <v>69</v>
      </c>
    </row>
    <row r="54">
      <c r="A54" s="1">
        <v>52.0</v>
      </c>
      <c r="B54" s="1">
        <v>31.0</v>
      </c>
      <c r="C54" s="3" t="s">
        <v>74</v>
      </c>
      <c r="E54" s="2" t="s">
        <v>69</v>
      </c>
    </row>
    <row r="55">
      <c r="A55" s="1">
        <v>53.0</v>
      </c>
      <c r="B55" s="1">
        <v>29.0</v>
      </c>
      <c r="C55" s="3" t="s">
        <v>75</v>
      </c>
      <c r="E55" s="2" t="s">
        <v>76</v>
      </c>
    </row>
    <row r="56">
      <c r="A56" s="1">
        <v>54.0</v>
      </c>
      <c r="B56" s="1">
        <v>29.0</v>
      </c>
      <c r="C56" s="3" t="s">
        <v>77</v>
      </c>
      <c r="E56" s="2" t="s">
        <v>76</v>
      </c>
    </row>
    <row r="57">
      <c r="A57" s="1">
        <v>55.0</v>
      </c>
      <c r="B57" s="1">
        <v>1.0</v>
      </c>
      <c r="C57" s="3" t="s">
        <v>78</v>
      </c>
      <c r="E57" s="2" t="s">
        <v>79</v>
      </c>
    </row>
    <row r="58">
      <c r="A58" s="1">
        <v>56.0</v>
      </c>
      <c r="B58" s="1">
        <v>23.0</v>
      </c>
      <c r="C58" s="3" t="s">
        <v>80</v>
      </c>
      <c r="E58" s="2" t="s">
        <v>79</v>
      </c>
    </row>
    <row r="59">
      <c r="A59" s="1">
        <v>57.0</v>
      </c>
      <c r="B59" s="1">
        <v>19.0</v>
      </c>
      <c r="C59" s="3" t="s">
        <v>81</v>
      </c>
      <c r="E59" s="2" t="s">
        <v>82</v>
      </c>
    </row>
    <row r="60">
      <c r="A60" s="1">
        <v>58.0</v>
      </c>
      <c r="B60" s="1">
        <v>1.0</v>
      </c>
      <c r="C60" s="3" t="s">
        <v>83</v>
      </c>
      <c r="E60" s="2" t="s">
        <v>82</v>
      </c>
    </row>
    <row r="61">
      <c r="A61" s="1">
        <v>59.0</v>
      </c>
      <c r="B61" s="1">
        <v>4.0</v>
      </c>
      <c r="C61" s="3" t="s">
        <v>84</v>
      </c>
      <c r="E61" s="2" t="s">
        <v>82</v>
      </c>
    </row>
    <row r="62">
      <c r="A62" s="1">
        <v>60.0</v>
      </c>
      <c r="B62" s="1">
        <v>26.0</v>
      </c>
      <c r="C62" s="3" t="s">
        <v>85</v>
      </c>
      <c r="E62" s="2" t="s">
        <v>86</v>
      </c>
    </row>
    <row r="63">
      <c r="A63" s="1">
        <v>61.0</v>
      </c>
      <c r="B63" s="1">
        <v>23.0</v>
      </c>
      <c r="C63" s="3" t="s">
        <v>87</v>
      </c>
      <c r="E63" s="2" t="s">
        <v>88</v>
      </c>
    </row>
    <row r="64">
      <c r="A64" s="1">
        <v>62.0</v>
      </c>
      <c r="B64" s="1">
        <v>29.0</v>
      </c>
      <c r="C64" s="3" t="s">
        <v>89</v>
      </c>
      <c r="E64" s="2" t="s">
        <v>90</v>
      </c>
    </row>
    <row r="65">
      <c r="A65" s="1">
        <v>63.0</v>
      </c>
      <c r="B65" s="1">
        <v>31.0</v>
      </c>
      <c r="C65" s="3" t="s">
        <v>91</v>
      </c>
      <c r="E65" s="2" t="s">
        <v>92</v>
      </c>
    </row>
    <row r="66">
      <c r="A66" s="1">
        <v>64.0</v>
      </c>
      <c r="B66" s="1">
        <v>29.0</v>
      </c>
      <c r="C66" s="3" t="s">
        <v>93</v>
      </c>
      <c r="E66" s="2" t="s">
        <v>92</v>
      </c>
    </row>
    <row r="67">
      <c r="A67" s="1">
        <v>65.0</v>
      </c>
      <c r="B67" s="1">
        <v>8.0</v>
      </c>
      <c r="C67" s="3" t="s">
        <v>94</v>
      </c>
      <c r="E67" s="2" t="s">
        <v>95</v>
      </c>
    </row>
    <row r="68">
      <c r="A68" s="1">
        <v>66.0</v>
      </c>
      <c r="B68" s="1">
        <v>11.0</v>
      </c>
      <c r="C68" s="3" t="s">
        <v>96</v>
      </c>
      <c r="E68" s="2" t="s">
        <v>95</v>
      </c>
    </row>
    <row r="69">
      <c r="A69" s="1">
        <v>67.0</v>
      </c>
      <c r="B69" s="1">
        <v>29.0</v>
      </c>
      <c r="C69" s="3" t="s">
        <v>97</v>
      </c>
      <c r="E69" s="2" t="s">
        <v>95</v>
      </c>
    </row>
    <row r="70">
      <c r="A70" s="1">
        <v>68.0</v>
      </c>
      <c r="B70" s="1">
        <v>8.0</v>
      </c>
      <c r="C70" s="3" t="s">
        <v>98</v>
      </c>
      <c r="E70" s="2" t="s">
        <v>95</v>
      </c>
    </row>
    <row r="71">
      <c r="A71" s="1">
        <v>69.0</v>
      </c>
      <c r="B71" s="1">
        <v>29.0</v>
      </c>
      <c r="C71" s="3" t="s">
        <v>99</v>
      </c>
      <c r="E71" s="2" t="s">
        <v>100</v>
      </c>
    </row>
    <row r="72">
      <c r="A72" s="1">
        <v>70.0</v>
      </c>
      <c r="B72" s="1">
        <v>29.0</v>
      </c>
      <c r="C72" s="3" t="s">
        <v>101</v>
      </c>
      <c r="E72" s="2" t="s">
        <v>100</v>
      </c>
    </row>
    <row r="73">
      <c r="A73" s="1">
        <v>71.0</v>
      </c>
      <c r="B73" s="1">
        <v>29.0</v>
      </c>
      <c r="C73" s="3" t="s">
        <v>102</v>
      </c>
      <c r="E73" s="2" t="s">
        <v>100</v>
      </c>
    </row>
    <row r="74">
      <c r="A74" s="1">
        <v>72.0</v>
      </c>
      <c r="B74" s="1">
        <v>8.0</v>
      </c>
      <c r="C74" s="3" t="s">
        <v>103</v>
      </c>
      <c r="E74" s="2" t="s">
        <v>100</v>
      </c>
    </row>
    <row r="75">
      <c r="A75" s="1">
        <v>73.0</v>
      </c>
      <c r="B75" s="1">
        <v>29.0</v>
      </c>
      <c r="C75" s="3" t="s">
        <v>104</v>
      </c>
      <c r="E75" s="2" t="s">
        <v>100</v>
      </c>
    </row>
    <row r="76">
      <c r="A76" s="1">
        <v>74.0</v>
      </c>
      <c r="B76" s="1">
        <v>29.0</v>
      </c>
      <c r="C76" s="3" t="s">
        <v>105</v>
      </c>
      <c r="E76" s="2" t="s">
        <v>100</v>
      </c>
    </row>
    <row r="77">
      <c r="A77" s="1">
        <v>75.0</v>
      </c>
      <c r="B77" s="1">
        <v>29.0</v>
      </c>
      <c r="C77" s="3" t="s">
        <v>106</v>
      </c>
      <c r="E77" s="2" t="s">
        <v>100</v>
      </c>
    </row>
    <row r="78">
      <c r="A78" s="1">
        <v>76.0</v>
      </c>
      <c r="B78" s="1">
        <v>29.0</v>
      </c>
      <c r="C78" s="3" t="s">
        <v>107</v>
      </c>
      <c r="E78" s="2" t="s">
        <v>100</v>
      </c>
    </row>
    <row r="79">
      <c r="A79" s="1">
        <v>77.0</v>
      </c>
      <c r="B79" s="1">
        <v>30.0</v>
      </c>
      <c r="C79" s="3" t="s">
        <v>108</v>
      </c>
      <c r="E79" s="2" t="s">
        <v>100</v>
      </c>
    </row>
    <row r="80">
      <c r="A80" s="1">
        <v>78.0</v>
      </c>
      <c r="B80" s="1">
        <v>29.0</v>
      </c>
      <c r="C80" s="3" t="s">
        <v>109</v>
      </c>
      <c r="E80" s="2" t="s">
        <v>100</v>
      </c>
    </row>
    <row r="81">
      <c r="A81" s="1">
        <v>79.0</v>
      </c>
      <c r="B81" s="1">
        <v>29.0</v>
      </c>
      <c r="C81" s="3" t="s">
        <v>110</v>
      </c>
      <c r="E81" s="2" t="s">
        <v>100</v>
      </c>
    </row>
    <row r="82">
      <c r="A82" s="1">
        <v>80.0</v>
      </c>
      <c r="B82" s="1">
        <v>29.0</v>
      </c>
      <c r="C82" s="3" t="s">
        <v>111</v>
      </c>
      <c r="E82" s="2" t="s">
        <v>100</v>
      </c>
    </row>
    <row r="83">
      <c r="A83" s="1">
        <v>81.0</v>
      </c>
      <c r="B83" s="1">
        <v>29.0</v>
      </c>
      <c r="C83" s="3" t="s">
        <v>112</v>
      </c>
      <c r="E83" s="2" t="s">
        <v>100</v>
      </c>
    </row>
    <row r="84">
      <c r="A84" s="1">
        <v>82.0</v>
      </c>
      <c r="B84" s="1">
        <v>29.0</v>
      </c>
      <c r="C84" s="3" t="s">
        <v>113</v>
      </c>
      <c r="E84" s="2" t="s">
        <v>100</v>
      </c>
    </row>
    <row r="85">
      <c r="A85" s="1">
        <v>83.0</v>
      </c>
      <c r="B85" s="1">
        <v>14.0</v>
      </c>
      <c r="C85" s="3" t="s">
        <v>114</v>
      </c>
      <c r="E85" s="2" t="s">
        <v>100</v>
      </c>
    </row>
    <row r="86">
      <c r="A86" s="1">
        <v>84.0</v>
      </c>
      <c r="B86" s="1">
        <v>29.0</v>
      </c>
      <c r="C86" s="3" t="s">
        <v>115</v>
      </c>
      <c r="E86" s="2" t="s">
        <v>100</v>
      </c>
    </row>
    <row r="87">
      <c r="A87" s="1">
        <v>85.0</v>
      </c>
      <c r="B87" s="1">
        <v>29.0</v>
      </c>
      <c r="C87" s="3" t="s">
        <v>116</v>
      </c>
      <c r="E87" s="2" t="s">
        <v>100</v>
      </c>
    </row>
    <row r="88">
      <c r="A88" s="1">
        <v>86.0</v>
      </c>
      <c r="B88" s="1">
        <v>28.0</v>
      </c>
      <c r="C88" s="3" t="s">
        <v>117</v>
      </c>
      <c r="E88" s="2" t="s">
        <v>100</v>
      </c>
    </row>
    <row r="89">
      <c r="A89" s="1">
        <v>87.0</v>
      </c>
      <c r="B89" s="1">
        <v>29.0</v>
      </c>
      <c r="C89" s="3" t="s">
        <v>118</v>
      </c>
      <c r="E89" s="2" t="s">
        <v>119</v>
      </c>
    </row>
    <row r="90">
      <c r="A90" s="1">
        <v>88.0</v>
      </c>
      <c r="B90" s="1">
        <v>16.0</v>
      </c>
      <c r="C90" s="3" t="s">
        <v>120</v>
      </c>
      <c r="E90" s="2" t="s">
        <v>121</v>
      </c>
    </row>
    <row r="91">
      <c r="A91" s="1">
        <v>89.0</v>
      </c>
      <c r="B91" s="1">
        <v>25.0</v>
      </c>
      <c r="C91" s="3" t="s">
        <v>122</v>
      </c>
      <c r="E91" s="2" t="s">
        <v>121</v>
      </c>
    </row>
    <row r="92">
      <c r="A92" s="1">
        <v>90.0</v>
      </c>
      <c r="B92" s="1">
        <v>23.0</v>
      </c>
      <c r="C92" s="3" t="s">
        <v>123</v>
      </c>
      <c r="E92" s="2" t="s">
        <v>124</v>
      </c>
    </row>
    <row r="93">
      <c r="A93" s="1">
        <v>91.0</v>
      </c>
      <c r="B93" s="1">
        <v>28.0</v>
      </c>
      <c r="C93" s="3" t="s">
        <v>125</v>
      </c>
      <c r="E93" s="2" t="s">
        <v>126</v>
      </c>
    </row>
    <row r="94">
      <c r="A94" s="1">
        <v>92.0</v>
      </c>
      <c r="B94" s="1">
        <v>22.0</v>
      </c>
      <c r="C94" s="3" t="s">
        <v>127</v>
      </c>
      <c r="E94" s="2" t="s">
        <v>128</v>
      </c>
    </row>
    <row r="95">
      <c r="A95" s="1">
        <v>93.0</v>
      </c>
      <c r="B95" s="1">
        <v>6.0</v>
      </c>
      <c r="C95" s="3" t="s">
        <v>129</v>
      </c>
      <c r="E95" s="2" t="s">
        <v>130</v>
      </c>
    </row>
    <row r="96">
      <c r="A96" s="1">
        <v>94.0</v>
      </c>
      <c r="B96" s="1">
        <v>4.0</v>
      </c>
      <c r="C96" s="3" t="s">
        <v>131</v>
      </c>
      <c r="E96" s="2" t="s">
        <v>130</v>
      </c>
    </row>
    <row r="97">
      <c r="A97" s="1">
        <v>95.0</v>
      </c>
      <c r="B97" s="1">
        <v>26.0</v>
      </c>
      <c r="C97" s="3" t="s">
        <v>132</v>
      </c>
      <c r="E97" s="2" t="s">
        <v>130</v>
      </c>
    </row>
    <row r="98">
      <c r="A98" s="1">
        <v>96.0</v>
      </c>
      <c r="B98" s="1">
        <v>26.0</v>
      </c>
      <c r="C98" s="3" t="s">
        <v>133</v>
      </c>
      <c r="E98" s="2" t="s">
        <v>130</v>
      </c>
    </row>
    <row r="99">
      <c r="A99" s="1">
        <v>97.0</v>
      </c>
      <c r="B99" s="1">
        <v>26.0</v>
      </c>
      <c r="C99" s="3" t="s">
        <v>134</v>
      </c>
      <c r="E99" s="2" t="s">
        <v>130</v>
      </c>
    </row>
    <row r="100">
      <c r="A100" s="1">
        <v>98.0</v>
      </c>
      <c r="B100" s="1">
        <v>0.0</v>
      </c>
      <c r="C100" s="3" t="s">
        <v>135</v>
      </c>
      <c r="E100" s="2" t="s">
        <v>130</v>
      </c>
    </row>
    <row r="101">
      <c r="A101" s="1">
        <v>99.0</v>
      </c>
      <c r="B101" s="1">
        <v>4.0</v>
      </c>
      <c r="C101" s="3" t="s">
        <v>136</v>
      </c>
      <c r="E101" s="2" t="s">
        <v>130</v>
      </c>
    </row>
    <row r="102">
      <c r="A102" s="1">
        <v>100.0</v>
      </c>
      <c r="B102" s="1">
        <v>22.0</v>
      </c>
      <c r="C102" s="3" t="s">
        <v>137</v>
      </c>
      <c r="E102" s="2" t="s">
        <v>130</v>
      </c>
    </row>
    <row r="103">
      <c r="A103" s="1">
        <v>101.0</v>
      </c>
      <c r="B103" s="1">
        <v>4.0</v>
      </c>
      <c r="C103" s="3" t="s">
        <v>138</v>
      </c>
      <c r="E103" s="2" t="s">
        <v>130</v>
      </c>
    </row>
    <row r="104">
      <c r="A104" s="1">
        <v>102.0</v>
      </c>
      <c r="B104" s="1">
        <v>4.0</v>
      </c>
      <c r="C104" s="3" t="s">
        <v>139</v>
      </c>
      <c r="E104" s="2" t="s">
        <v>130</v>
      </c>
    </row>
    <row r="105">
      <c r="A105" s="1">
        <v>103.0</v>
      </c>
      <c r="B105" s="1">
        <v>4.0</v>
      </c>
      <c r="C105" s="3" t="s">
        <v>140</v>
      </c>
      <c r="E105" s="2" t="s">
        <v>130</v>
      </c>
    </row>
    <row r="106">
      <c r="A106" s="1">
        <v>104.0</v>
      </c>
      <c r="B106" s="1">
        <v>4.0</v>
      </c>
      <c r="C106" s="3" t="s">
        <v>141</v>
      </c>
      <c r="E106" s="2" t="s">
        <v>130</v>
      </c>
    </row>
    <row r="107">
      <c r="A107" s="1">
        <v>105.0</v>
      </c>
      <c r="B107" s="1">
        <v>17.0</v>
      </c>
      <c r="C107" s="3" t="s">
        <v>142</v>
      </c>
      <c r="E107" s="2" t="s">
        <v>143</v>
      </c>
    </row>
    <row r="108">
      <c r="A108" s="1">
        <v>106.0</v>
      </c>
      <c r="B108" s="1">
        <v>31.0</v>
      </c>
      <c r="C108" s="3" t="s">
        <v>144</v>
      </c>
      <c r="E108" s="2" t="s">
        <v>145</v>
      </c>
    </row>
    <row r="109">
      <c r="A109" s="1">
        <v>107.0</v>
      </c>
      <c r="B109" s="1">
        <v>14.0</v>
      </c>
      <c r="C109" s="3" t="s">
        <v>146</v>
      </c>
      <c r="E109" s="2" t="s">
        <v>147</v>
      </c>
    </row>
    <row r="110">
      <c r="A110" s="1">
        <v>108.0</v>
      </c>
      <c r="B110" s="1">
        <v>31.0</v>
      </c>
      <c r="C110" s="3" t="s">
        <v>148</v>
      </c>
      <c r="E110" s="2" t="s">
        <v>147</v>
      </c>
    </row>
    <row r="111">
      <c r="A111" s="1">
        <v>109.0</v>
      </c>
      <c r="B111" s="1">
        <v>5.0</v>
      </c>
      <c r="C111" s="3" t="s">
        <v>149</v>
      </c>
      <c r="E111" s="2" t="s">
        <v>147</v>
      </c>
    </row>
    <row r="112">
      <c r="A112" s="1">
        <v>110.0</v>
      </c>
      <c r="B112" s="1">
        <v>31.0</v>
      </c>
      <c r="C112" s="3" t="s">
        <v>150</v>
      </c>
      <c r="E112" s="2" t="s">
        <v>151</v>
      </c>
    </row>
    <row r="113">
      <c r="A113" s="1">
        <v>111.0</v>
      </c>
      <c r="B113" s="1">
        <v>27.0</v>
      </c>
      <c r="C113" s="3" t="s">
        <v>152</v>
      </c>
      <c r="E113" s="2" t="s">
        <v>151</v>
      </c>
    </row>
    <row r="114">
      <c r="A114" s="1">
        <v>112.0</v>
      </c>
      <c r="B114" s="1">
        <v>15.0</v>
      </c>
      <c r="C114" s="3" t="s">
        <v>153</v>
      </c>
      <c r="E114" s="2" t="s">
        <v>151</v>
      </c>
    </row>
    <row r="115">
      <c r="A115" s="1">
        <v>113.0</v>
      </c>
      <c r="B115" s="1">
        <v>27.0</v>
      </c>
      <c r="C115" s="3" t="s">
        <v>154</v>
      </c>
      <c r="E115" s="2" t="s">
        <v>151</v>
      </c>
    </row>
    <row r="116">
      <c r="A116" s="1">
        <v>114.0</v>
      </c>
      <c r="B116" s="1">
        <v>27.0</v>
      </c>
      <c r="C116" s="3" t="s">
        <v>155</v>
      </c>
      <c r="E116" s="2" t="s">
        <v>151</v>
      </c>
    </row>
    <row r="117">
      <c r="A117" s="1">
        <v>115.0</v>
      </c>
      <c r="B117" s="1">
        <v>22.0</v>
      </c>
      <c r="C117" s="3" t="s">
        <v>156</v>
      </c>
      <c r="E117" s="2" t="s">
        <v>151</v>
      </c>
    </row>
    <row r="118">
      <c r="A118" s="1">
        <v>116.0</v>
      </c>
      <c r="B118" s="1">
        <v>8.0</v>
      </c>
      <c r="C118" s="3" t="s">
        <v>157</v>
      </c>
      <c r="E118" s="2" t="s">
        <v>151</v>
      </c>
    </row>
    <row r="119">
      <c r="A119" s="1">
        <v>117.0</v>
      </c>
      <c r="B119" s="1">
        <v>8.0</v>
      </c>
      <c r="C119" s="3" t="s">
        <v>158</v>
      </c>
      <c r="E119" s="2" t="s">
        <v>151</v>
      </c>
    </row>
    <row r="120">
      <c r="A120" s="1">
        <v>118.0</v>
      </c>
      <c r="B120" s="1">
        <v>29.0</v>
      </c>
      <c r="C120" s="3" t="s">
        <v>159</v>
      </c>
      <c r="E120" s="2" t="s">
        <v>160</v>
      </c>
    </row>
    <row r="121">
      <c r="A121" s="1">
        <v>119.0</v>
      </c>
      <c r="B121" s="1">
        <v>24.0</v>
      </c>
      <c r="C121" s="3" t="s">
        <v>161</v>
      </c>
      <c r="E121" s="2" t="s">
        <v>162</v>
      </c>
    </row>
    <row r="122">
      <c r="A122" s="1">
        <v>120.0</v>
      </c>
      <c r="B122" s="1">
        <v>17.0</v>
      </c>
      <c r="C122" s="3" t="s">
        <v>163</v>
      </c>
      <c r="E122" s="2" t="s">
        <v>164</v>
      </c>
    </row>
    <row r="123">
      <c r="A123" s="1">
        <v>121.0</v>
      </c>
      <c r="B123" s="1">
        <v>22.0</v>
      </c>
      <c r="C123" s="3" t="s">
        <v>165</v>
      </c>
      <c r="E123" s="2" t="s">
        <v>164</v>
      </c>
    </row>
    <row r="124">
      <c r="A124" s="1">
        <v>122.0</v>
      </c>
      <c r="B124" s="1">
        <v>6.0</v>
      </c>
      <c r="C124" s="3" t="s">
        <v>166</v>
      </c>
      <c r="E124" s="2" t="s">
        <v>164</v>
      </c>
    </row>
    <row r="125">
      <c r="A125" s="1">
        <v>123.0</v>
      </c>
      <c r="B125" s="1">
        <v>0.0</v>
      </c>
      <c r="C125" s="3" t="s">
        <v>167</v>
      </c>
      <c r="E125" s="2" t="s">
        <v>164</v>
      </c>
    </row>
    <row r="126">
      <c r="A126" s="1">
        <v>124.0</v>
      </c>
      <c r="B126" s="1">
        <v>27.0</v>
      </c>
      <c r="C126" s="3" t="s">
        <v>168</v>
      </c>
      <c r="E126" s="2" t="s">
        <v>164</v>
      </c>
    </row>
    <row r="127">
      <c r="A127" s="1">
        <v>125.0</v>
      </c>
      <c r="B127" s="1">
        <v>27.0</v>
      </c>
      <c r="C127" s="3" t="s">
        <v>169</v>
      </c>
      <c r="E127" s="2" t="s">
        <v>164</v>
      </c>
    </row>
    <row r="128">
      <c r="A128" s="1">
        <v>126.0</v>
      </c>
      <c r="B128" s="1">
        <v>27.0</v>
      </c>
      <c r="C128" s="3" t="s">
        <v>170</v>
      </c>
      <c r="E128" s="2" t="s">
        <v>164</v>
      </c>
    </row>
    <row r="129">
      <c r="A129" s="1">
        <v>127.0</v>
      </c>
      <c r="B129" s="1">
        <v>6.0</v>
      </c>
      <c r="C129" s="3" t="s">
        <v>171</v>
      </c>
      <c r="E129" s="2" t="s">
        <v>164</v>
      </c>
    </row>
    <row r="130">
      <c r="A130" s="1">
        <v>128.0</v>
      </c>
      <c r="B130" s="1">
        <v>16.0</v>
      </c>
      <c r="C130" s="3" t="s">
        <v>172</v>
      </c>
      <c r="E130" s="2" t="s">
        <v>164</v>
      </c>
    </row>
    <row r="131">
      <c r="A131" s="1">
        <v>129.0</v>
      </c>
      <c r="B131" s="1">
        <v>29.0</v>
      </c>
      <c r="C131" s="3" t="s">
        <v>173</v>
      </c>
      <c r="E131" s="2" t="s">
        <v>164</v>
      </c>
    </row>
    <row r="132">
      <c r="A132" s="1">
        <v>130.0</v>
      </c>
      <c r="B132" s="1">
        <v>14.0</v>
      </c>
      <c r="C132" s="3" t="s">
        <v>174</v>
      </c>
      <c r="E132" s="2" t="s">
        <v>164</v>
      </c>
    </row>
    <row r="133">
      <c r="A133" s="1">
        <v>131.0</v>
      </c>
      <c r="B133" s="1">
        <v>7.0</v>
      </c>
      <c r="C133" s="3" t="s">
        <v>175</v>
      </c>
      <c r="E133" s="2" t="s">
        <v>164</v>
      </c>
    </row>
    <row r="134">
      <c r="A134" s="1">
        <v>132.0</v>
      </c>
      <c r="B134" s="1">
        <v>3.0</v>
      </c>
      <c r="C134" s="3" t="s">
        <v>176</v>
      </c>
      <c r="E134" s="2" t="s">
        <v>164</v>
      </c>
    </row>
    <row r="135">
      <c r="A135" s="1">
        <v>133.0</v>
      </c>
      <c r="B135" s="1">
        <v>20.0</v>
      </c>
      <c r="C135" s="3" t="s">
        <v>177</v>
      </c>
      <c r="E135" s="2" t="s">
        <v>164</v>
      </c>
    </row>
    <row r="136">
      <c r="A136" s="1">
        <v>134.0</v>
      </c>
      <c r="B136" s="1">
        <v>29.0</v>
      </c>
      <c r="C136" s="3" t="s">
        <v>178</v>
      </c>
      <c r="E136" s="2" t="s">
        <v>164</v>
      </c>
    </row>
    <row r="137">
      <c r="A137" s="1">
        <v>135.0</v>
      </c>
      <c r="B137" s="1">
        <v>29.0</v>
      </c>
      <c r="C137" s="3" t="s">
        <v>179</v>
      </c>
      <c r="E137" s="2" t="s">
        <v>164</v>
      </c>
    </row>
    <row r="138">
      <c r="A138" s="1">
        <v>136.0</v>
      </c>
      <c r="B138" s="1">
        <v>3.0</v>
      </c>
      <c r="C138" s="3" t="s">
        <v>180</v>
      </c>
      <c r="E138" s="2" t="s">
        <v>164</v>
      </c>
    </row>
    <row r="139">
      <c r="A139" s="1">
        <v>137.0</v>
      </c>
      <c r="B139" s="1">
        <v>7.0</v>
      </c>
      <c r="C139" s="3" t="s">
        <v>181</v>
      </c>
      <c r="E139" s="2" t="s">
        <v>164</v>
      </c>
    </row>
    <row r="140">
      <c r="A140" s="1">
        <v>138.0</v>
      </c>
      <c r="B140" s="1">
        <v>13.0</v>
      </c>
      <c r="C140" s="3" t="s">
        <v>182</v>
      </c>
      <c r="E140" s="2" t="s">
        <v>164</v>
      </c>
    </row>
    <row r="141">
      <c r="A141" s="1">
        <v>139.0</v>
      </c>
      <c r="B141" s="1">
        <v>17.0</v>
      </c>
      <c r="C141" s="3" t="s">
        <v>183</v>
      </c>
      <c r="E141" s="2" t="s">
        <v>164</v>
      </c>
    </row>
    <row r="142">
      <c r="A142" s="1">
        <v>140.0</v>
      </c>
      <c r="B142" s="1">
        <v>17.0</v>
      </c>
      <c r="C142" s="3" t="s">
        <v>184</v>
      </c>
      <c r="E142" s="2" t="s">
        <v>164</v>
      </c>
    </row>
    <row r="143">
      <c r="A143" s="1">
        <v>141.0</v>
      </c>
      <c r="B143" s="1">
        <v>17.0</v>
      </c>
      <c r="C143" s="3" t="s">
        <v>185</v>
      </c>
      <c r="E143" s="2" t="s">
        <v>164</v>
      </c>
    </row>
    <row r="144">
      <c r="A144" s="1">
        <v>142.0</v>
      </c>
      <c r="B144" s="1">
        <v>16.0</v>
      </c>
      <c r="C144" s="3" t="s">
        <v>186</v>
      </c>
      <c r="E144" s="2" t="s">
        <v>164</v>
      </c>
    </row>
    <row r="145">
      <c r="A145" s="1">
        <v>143.0</v>
      </c>
      <c r="B145" s="1">
        <v>13.0</v>
      </c>
      <c r="C145" s="3" t="s">
        <v>187</v>
      </c>
      <c r="E145" s="2" t="s">
        <v>164</v>
      </c>
    </row>
    <row r="146">
      <c r="A146" s="1">
        <v>144.0</v>
      </c>
      <c r="B146" s="1">
        <v>12.0</v>
      </c>
      <c r="C146" s="3" t="s">
        <v>188</v>
      </c>
      <c r="E146" s="2" t="s">
        <v>164</v>
      </c>
    </row>
    <row r="147">
      <c r="A147" s="1">
        <v>145.0</v>
      </c>
      <c r="B147" s="1">
        <v>8.0</v>
      </c>
      <c r="C147" s="3" t="s">
        <v>189</v>
      </c>
      <c r="E147" s="2" t="s">
        <v>164</v>
      </c>
    </row>
    <row r="148">
      <c r="A148" s="1">
        <v>146.0</v>
      </c>
      <c r="B148" s="1">
        <v>27.0</v>
      </c>
      <c r="C148" s="3" t="s">
        <v>190</v>
      </c>
      <c r="E148" s="2" t="s">
        <v>164</v>
      </c>
    </row>
    <row r="149">
      <c r="A149" s="1">
        <v>147.0</v>
      </c>
      <c r="B149" s="1">
        <v>4.0</v>
      </c>
      <c r="C149" s="3" t="s">
        <v>191</v>
      </c>
      <c r="E149" s="2" t="s">
        <v>164</v>
      </c>
    </row>
    <row r="150">
      <c r="A150" s="1">
        <v>148.0</v>
      </c>
      <c r="B150" s="1">
        <v>9.0</v>
      </c>
      <c r="C150" s="3" t="s">
        <v>192</v>
      </c>
      <c r="E150" s="2" t="s">
        <v>164</v>
      </c>
    </row>
    <row r="151">
      <c r="A151" s="1">
        <v>149.0</v>
      </c>
      <c r="B151" s="1">
        <v>2.0</v>
      </c>
      <c r="C151" s="3" t="s">
        <v>193</v>
      </c>
      <c r="E151" s="2" t="s">
        <v>164</v>
      </c>
    </row>
    <row r="152">
      <c r="A152" s="1">
        <v>150.0</v>
      </c>
      <c r="B152" s="1">
        <v>27.0</v>
      </c>
      <c r="C152" s="3" t="s">
        <v>194</v>
      </c>
      <c r="E152" s="2" t="s">
        <v>164</v>
      </c>
    </row>
    <row r="153">
      <c r="A153" s="1">
        <v>151.0</v>
      </c>
      <c r="B153" s="1">
        <v>10.0</v>
      </c>
      <c r="C153" s="3" t="s">
        <v>195</v>
      </c>
      <c r="E153" s="2" t="s">
        <v>164</v>
      </c>
    </row>
    <row r="154">
      <c r="A154" s="1">
        <v>152.0</v>
      </c>
      <c r="B154" s="1">
        <v>29.0</v>
      </c>
      <c r="C154" s="3" t="s">
        <v>196</v>
      </c>
      <c r="E154" s="2" t="s">
        <v>164</v>
      </c>
    </row>
    <row r="155">
      <c r="A155" s="1">
        <v>153.0</v>
      </c>
      <c r="B155" s="1">
        <v>25.0</v>
      </c>
      <c r="C155" s="3" t="s">
        <v>197</v>
      </c>
      <c r="E155" s="2" t="s">
        <v>164</v>
      </c>
    </row>
    <row r="156">
      <c r="A156" s="1">
        <v>154.0</v>
      </c>
      <c r="B156" s="1">
        <v>28.0</v>
      </c>
      <c r="C156" s="3" t="s">
        <v>198</v>
      </c>
      <c r="E156" s="2" t="s">
        <v>199</v>
      </c>
    </row>
    <row r="157">
      <c r="A157" s="1">
        <v>155.0</v>
      </c>
      <c r="B157" s="1">
        <v>29.0</v>
      </c>
      <c r="C157" s="3" t="s">
        <v>200</v>
      </c>
      <c r="E157" s="2" t="s">
        <v>199</v>
      </c>
    </row>
    <row r="158">
      <c r="A158" s="1">
        <v>156.0</v>
      </c>
      <c r="B158" s="1">
        <v>8.0</v>
      </c>
      <c r="C158" s="3" t="s">
        <v>201</v>
      </c>
      <c r="E158" s="2" t="s">
        <v>202</v>
      </c>
    </row>
    <row r="159">
      <c r="A159" s="1">
        <v>157.0</v>
      </c>
      <c r="B159" s="1">
        <v>22.0</v>
      </c>
      <c r="C159" s="3" t="s">
        <v>203</v>
      </c>
      <c r="E159" s="2" t="s">
        <v>202</v>
      </c>
    </row>
    <row r="160">
      <c r="A160" s="1">
        <v>158.0</v>
      </c>
      <c r="B160" s="1">
        <v>29.0</v>
      </c>
      <c r="C160" s="3" t="s">
        <v>204</v>
      </c>
      <c r="E160" s="2" t="s">
        <v>205</v>
      </c>
    </row>
    <row r="161">
      <c r="A161" s="1">
        <v>159.0</v>
      </c>
      <c r="B161" s="1">
        <v>21.0</v>
      </c>
      <c r="C161" s="3" t="s">
        <v>206</v>
      </c>
      <c r="E161" s="2" t="s">
        <v>207</v>
      </c>
    </row>
    <row r="162">
      <c r="A162" s="1">
        <v>160.0</v>
      </c>
      <c r="B162" s="1">
        <v>29.0</v>
      </c>
      <c r="C162" s="3" t="s">
        <v>208</v>
      </c>
      <c r="E162" s="2" t="s">
        <v>207</v>
      </c>
    </row>
    <row r="163">
      <c r="A163" s="1">
        <v>161.0</v>
      </c>
      <c r="B163" s="1">
        <v>16.0</v>
      </c>
      <c r="C163" s="3" t="s">
        <v>209</v>
      </c>
      <c r="E163" s="2" t="s">
        <v>210</v>
      </c>
    </row>
    <row r="164">
      <c r="A164" s="1">
        <v>162.0</v>
      </c>
      <c r="B164" s="1">
        <v>5.0</v>
      </c>
      <c r="C164" s="3" t="s">
        <v>211</v>
      </c>
      <c r="E164" s="2" t="s">
        <v>210</v>
      </c>
    </row>
    <row r="165">
      <c r="A165" s="1">
        <v>163.0</v>
      </c>
      <c r="B165" s="1">
        <v>29.0</v>
      </c>
      <c r="C165" s="3" t="s">
        <v>212</v>
      </c>
      <c r="E165" s="2" t="s">
        <v>210</v>
      </c>
    </row>
    <row r="166">
      <c r="A166" s="1">
        <v>164.0</v>
      </c>
      <c r="B166" s="1">
        <v>31.0</v>
      </c>
      <c r="C166" s="3" t="s">
        <v>213</v>
      </c>
      <c r="E166" s="2" t="s">
        <v>214</v>
      </c>
    </row>
    <row r="167">
      <c r="A167" s="1">
        <v>165.0</v>
      </c>
      <c r="B167" s="1">
        <v>29.0</v>
      </c>
      <c r="C167" s="3" t="s">
        <v>215</v>
      </c>
      <c r="E167" s="2" t="s">
        <v>216</v>
      </c>
    </row>
    <row r="168">
      <c r="A168" s="1">
        <v>166.0</v>
      </c>
      <c r="B168" s="1">
        <v>13.0</v>
      </c>
      <c r="C168" s="3" t="s">
        <v>217</v>
      </c>
      <c r="E168" s="2" t="s">
        <v>218</v>
      </c>
    </row>
    <row r="169">
      <c r="A169" s="1">
        <v>167.0</v>
      </c>
      <c r="B169" s="1">
        <v>26.0</v>
      </c>
      <c r="C169" s="3" t="s">
        <v>219</v>
      </c>
      <c r="E169" s="2" t="s">
        <v>218</v>
      </c>
    </row>
    <row r="170">
      <c r="A170" s="1">
        <v>168.0</v>
      </c>
      <c r="B170" s="1">
        <v>29.0</v>
      </c>
      <c r="C170" s="3" t="s">
        <v>220</v>
      </c>
      <c r="E170" s="2" t="s">
        <v>221</v>
      </c>
    </row>
    <row r="171">
      <c r="A171" s="1">
        <v>169.0</v>
      </c>
      <c r="B171" s="1">
        <v>19.0</v>
      </c>
      <c r="C171" s="3" t="s">
        <v>222</v>
      </c>
      <c r="E171" s="2" t="s">
        <v>221</v>
      </c>
    </row>
    <row r="172">
      <c r="A172" s="1">
        <v>170.0</v>
      </c>
      <c r="B172" s="1">
        <v>28.0</v>
      </c>
      <c r="C172" s="3" t="s">
        <v>223</v>
      </c>
      <c r="E172" s="2" t="s">
        <v>224</v>
      </c>
    </row>
    <row r="173">
      <c r="A173" s="1">
        <v>171.0</v>
      </c>
      <c r="B173" s="1">
        <v>26.0</v>
      </c>
      <c r="C173" s="3" t="s">
        <v>225</v>
      </c>
      <c r="E173" s="2" t="s">
        <v>224</v>
      </c>
    </row>
    <row r="174">
      <c r="A174" s="1">
        <v>172.0</v>
      </c>
      <c r="B174" s="1">
        <v>22.0</v>
      </c>
      <c r="C174" s="3" t="s">
        <v>226</v>
      </c>
      <c r="E174" s="2" t="s">
        <v>224</v>
      </c>
    </row>
    <row r="175">
      <c r="A175" s="1">
        <v>173.0</v>
      </c>
      <c r="B175" s="1">
        <v>31.0</v>
      </c>
      <c r="C175" s="3" t="s">
        <v>227</v>
      </c>
      <c r="E175" s="2" t="s">
        <v>224</v>
      </c>
    </row>
    <row r="176">
      <c r="A176" s="1">
        <v>174.0</v>
      </c>
      <c r="B176" s="1">
        <v>22.0</v>
      </c>
      <c r="C176" s="3" t="s">
        <v>228</v>
      </c>
      <c r="E176" s="2" t="s">
        <v>224</v>
      </c>
    </row>
    <row r="177">
      <c r="A177" s="1">
        <v>175.0</v>
      </c>
      <c r="B177" s="1">
        <v>26.0</v>
      </c>
      <c r="C177" s="3" t="s">
        <v>229</v>
      </c>
      <c r="E177" s="2" t="s">
        <v>224</v>
      </c>
    </row>
    <row r="178">
      <c r="A178" s="1">
        <v>176.0</v>
      </c>
      <c r="B178" s="1">
        <v>27.0</v>
      </c>
      <c r="C178" s="3" t="s">
        <v>230</v>
      </c>
      <c r="E178" s="2" t="s">
        <v>224</v>
      </c>
    </row>
    <row r="179">
      <c r="A179" s="1">
        <v>177.0</v>
      </c>
      <c r="B179" s="1">
        <v>15.0</v>
      </c>
      <c r="C179" s="3" t="s">
        <v>231</v>
      </c>
      <c r="E179" s="2" t="s">
        <v>224</v>
      </c>
    </row>
    <row r="180">
      <c r="A180" s="1">
        <v>178.0</v>
      </c>
      <c r="B180" s="1">
        <v>15.0</v>
      </c>
      <c r="C180" s="3" t="s">
        <v>232</v>
      </c>
      <c r="E180" s="2" t="s">
        <v>224</v>
      </c>
    </row>
    <row r="181">
      <c r="A181" s="1">
        <v>179.0</v>
      </c>
      <c r="B181" s="1">
        <v>15.0</v>
      </c>
      <c r="C181" s="3" t="s">
        <v>233</v>
      </c>
      <c r="E181" s="2" t="s">
        <v>224</v>
      </c>
    </row>
    <row r="182">
      <c r="A182" s="1">
        <v>180.0</v>
      </c>
      <c r="B182" s="1">
        <v>26.0</v>
      </c>
      <c r="C182" s="3" t="s">
        <v>234</v>
      </c>
      <c r="E182" s="2" t="s">
        <v>224</v>
      </c>
    </row>
    <row r="183">
      <c r="A183" s="1">
        <v>181.0</v>
      </c>
      <c r="B183" s="1">
        <v>2.0</v>
      </c>
      <c r="C183" s="3" t="s">
        <v>235</v>
      </c>
      <c r="E183" s="2" t="s">
        <v>224</v>
      </c>
    </row>
    <row r="184">
      <c r="A184" s="1">
        <v>182.0</v>
      </c>
      <c r="B184" s="1">
        <v>26.0</v>
      </c>
      <c r="C184" s="3" t="s">
        <v>236</v>
      </c>
      <c r="E184" s="2" t="s">
        <v>237</v>
      </c>
    </row>
    <row r="185">
      <c r="A185" s="1">
        <v>183.0</v>
      </c>
      <c r="B185" s="1">
        <v>16.0</v>
      </c>
      <c r="C185" s="3" t="s">
        <v>238</v>
      </c>
      <c r="E185" s="2" t="s">
        <v>237</v>
      </c>
    </row>
    <row r="186">
      <c r="A186" s="1">
        <v>184.0</v>
      </c>
      <c r="B186" s="1">
        <v>24.0</v>
      </c>
      <c r="C186" s="3" t="s">
        <v>239</v>
      </c>
      <c r="E186" s="2" t="s">
        <v>237</v>
      </c>
    </row>
    <row r="187">
      <c r="A187" s="1">
        <v>185.0</v>
      </c>
      <c r="B187" s="1">
        <v>30.0</v>
      </c>
      <c r="C187" s="3" t="s">
        <v>240</v>
      </c>
      <c r="E187" s="2" t="s">
        <v>241</v>
      </c>
    </row>
    <row r="188">
      <c r="A188" s="1">
        <v>186.0</v>
      </c>
      <c r="B188" s="1">
        <v>27.0</v>
      </c>
      <c r="C188" s="3" t="s">
        <v>242</v>
      </c>
      <c r="E188" s="2" t="s">
        <v>241</v>
      </c>
    </row>
    <row r="189">
      <c r="A189" s="1">
        <v>187.0</v>
      </c>
      <c r="B189" s="1">
        <v>10.0</v>
      </c>
      <c r="C189" s="3" t="s">
        <v>243</v>
      </c>
      <c r="E189" s="2" t="s">
        <v>241</v>
      </c>
    </row>
    <row r="190">
      <c r="A190" s="1">
        <v>188.0</v>
      </c>
      <c r="B190" s="1">
        <v>10.0</v>
      </c>
      <c r="C190" s="3" t="s">
        <v>244</v>
      </c>
      <c r="E190" s="2" t="s">
        <v>245</v>
      </c>
    </row>
    <row r="191">
      <c r="A191" s="1">
        <v>189.0</v>
      </c>
      <c r="B191" s="1">
        <v>31.0</v>
      </c>
      <c r="C191" s="3" t="s">
        <v>246</v>
      </c>
      <c r="E191" s="2" t="s">
        <v>247</v>
      </c>
    </row>
    <row r="192">
      <c r="A192" s="1">
        <v>190.0</v>
      </c>
      <c r="B192" s="1">
        <v>3.0</v>
      </c>
      <c r="C192" s="3" t="s">
        <v>248</v>
      </c>
      <c r="E192" s="2" t="s">
        <v>249</v>
      </c>
    </row>
    <row r="193">
      <c r="A193" s="1">
        <v>191.0</v>
      </c>
      <c r="B193" s="1">
        <v>29.0</v>
      </c>
      <c r="C193" s="3" t="s">
        <v>250</v>
      </c>
      <c r="E193" s="2" t="s">
        <v>251</v>
      </c>
    </row>
    <row r="194">
      <c r="A194" s="1">
        <v>192.0</v>
      </c>
      <c r="B194" s="1">
        <v>29.0</v>
      </c>
      <c r="C194" s="3" t="s">
        <v>252</v>
      </c>
      <c r="E194" s="2" t="s">
        <v>251</v>
      </c>
    </row>
    <row r="195">
      <c r="A195" s="1">
        <v>193.0</v>
      </c>
      <c r="B195" s="1">
        <v>26.0</v>
      </c>
      <c r="C195" s="3" t="s">
        <v>253</v>
      </c>
      <c r="E195" s="2" t="s">
        <v>254</v>
      </c>
    </row>
    <row r="196">
      <c r="A196" s="1">
        <v>194.0</v>
      </c>
      <c r="B196" s="1">
        <v>2.0</v>
      </c>
      <c r="C196" s="3" t="s">
        <v>255</v>
      </c>
      <c r="E196" s="2" t="s">
        <v>254</v>
      </c>
    </row>
    <row r="197">
      <c r="A197" s="1">
        <v>195.0</v>
      </c>
      <c r="B197" s="1">
        <v>10.0</v>
      </c>
      <c r="C197" s="3" t="s">
        <v>256</v>
      </c>
      <c r="E197" s="2" t="s">
        <v>257</v>
      </c>
    </row>
    <row r="198">
      <c r="A198" s="1">
        <v>196.0</v>
      </c>
      <c r="B198" s="1">
        <v>26.0</v>
      </c>
      <c r="C198" s="3" t="s">
        <v>258</v>
      </c>
      <c r="E198" s="2" t="s">
        <v>259</v>
      </c>
    </row>
    <row r="199">
      <c r="A199" s="1">
        <v>197.0</v>
      </c>
      <c r="B199" s="1">
        <v>22.0</v>
      </c>
      <c r="C199" s="3" t="s">
        <v>260</v>
      </c>
      <c r="E199" s="2" t="s">
        <v>261</v>
      </c>
    </row>
    <row r="200">
      <c r="A200" s="1">
        <v>198.0</v>
      </c>
      <c r="B200" s="1">
        <v>21.0</v>
      </c>
      <c r="C200" s="3" t="s">
        <v>262</v>
      </c>
      <c r="E200" s="2" t="s">
        <v>263</v>
      </c>
    </row>
    <row r="201">
      <c r="A201" s="1">
        <v>199.0</v>
      </c>
      <c r="B201" s="1">
        <v>29.0</v>
      </c>
      <c r="C201" s="3" t="s">
        <v>264</v>
      </c>
      <c r="E201" s="2" t="s">
        <v>265</v>
      </c>
    </row>
    <row r="202">
      <c r="A202" s="1">
        <v>200.0</v>
      </c>
      <c r="B202" s="1">
        <v>29.0</v>
      </c>
      <c r="C202" s="3" t="s">
        <v>266</v>
      </c>
      <c r="E202" s="2" t="s">
        <v>265</v>
      </c>
    </row>
    <row r="203">
      <c r="A203" s="1">
        <v>201.0</v>
      </c>
      <c r="B203" s="1">
        <v>29.0</v>
      </c>
      <c r="C203" s="3" t="s">
        <v>267</v>
      </c>
      <c r="E203" s="2" t="s">
        <v>268</v>
      </c>
    </row>
    <row r="204">
      <c r="A204" s="1">
        <v>202.0</v>
      </c>
      <c r="B204" s="1">
        <v>16.0</v>
      </c>
      <c r="C204" s="3" t="s">
        <v>269</v>
      </c>
      <c r="E204" s="2" t="s">
        <v>268</v>
      </c>
    </row>
    <row r="205">
      <c r="A205" s="1">
        <v>203.0</v>
      </c>
      <c r="B205" s="1">
        <v>14.0</v>
      </c>
      <c r="C205" s="3" t="s">
        <v>270</v>
      </c>
      <c r="E205" s="2" t="s">
        <v>268</v>
      </c>
    </row>
    <row r="206">
      <c r="A206" s="1">
        <v>204.0</v>
      </c>
      <c r="B206" s="1">
        <v>2.0</v>
      </c>
      <c r="C206" s="3" t="s">
        <v>271</v>
      </c>
      <c r="E206" s="2" t="s">
        <v>268</v>
      </c>
    </row>
    <row r="207">
      <c r="A207" s="1">
        <v>205.0</v>
      </c>
      <c r="B207" s="1">
        <v>3.0</v>
      </c>
      <c r="C207" s="3" t="s">
        <v>272</v>
      </c>
      <c r="E207" s="2" t="s">
        <v>268</v>
      </c>
    </row>
    <row r="208">
      <c r="A208" s="1">
        <v>206.0</v>
      </c>
      <c r="B208" s="1">
        <v>26.0</v>
      </c>
      <c r="C208" s="3" t="s">
        <v>273</v>
      </c>
      <c r="E208" s="2" t="s">
        <v>268</v>
      </c>
    </row>
    <row r="209">
      <c r="A209" s="1">
        <v>207.0</v>
      </c>
      <c r="B209" s="1">
        <v>3.0</v>
      </c>
      <c r="C209" s="3" t="s">
        <v>274</v>
      </c>
      <c r="E209" s="2" t="s">
        <v>268</v>
      </c>
    </row>
    <row r="210">
      <c r="A210" s="1">
        <v>208.0</v>
      </c>
      <c r="B210" s="1">
        <v>29.0</v>
      </c>
      <c r="C210" s="3" t="s">
        <v>275</v>
      </c>
      <c r="E210" s="2" t="s">
        <v>268</v>
      </c>
    </row>
    <row r="211">
      <c r="A211" s="1">
        <v>209.0</v>
      </c>
      <c r="B211" s="1">
        <v>29.0</v>
      </c>
      <c r="C211" s="3" t="s">
        <v>276</v>
      </c>
      <c r="E211" s="2" t="s">
        <v>268</v>
      </c>
    </row>
    <row r="212">
      <c r="A212" s="1">
        <v>210.0</v>
      </c>
      <c r="B212" s="1">
        <v>27.0</v>
      </c>
      <c r="C212" s="3" t="s">
        <v>277</v>
      </c>
      <c r="E212" s="2" t="s">
        <v>268</v>
      </c>
    </row>
    <row r="213">
      <c r="A213" s="1">
        <v>211.0</v>
      </c>
      <c r="B213" s="1">
        <v>29.0</v>
      </c>
      <c r="C213" s="3" t="s">
        <v>278</v>
      </c>
      <c r="E213" s="2" t="s">
        <v>268</v>
      </c>
    </row>
    <row r="214">
      <c r="A214" s="1">
        <v>212.0</v>
      </c>
      <c r="B214" s="1">
        <v>29.0</v>
      </c>
      <c r="C214" s="3" t="s">
        <v>279</v>
      </c>
      <c r="E214" s="2" t="s">
        <v>268</v>
      </c>
    </row>
    <row r="215">
      <c r="A215" s="1">
        <v>213.0</v>
      </c>
      <c r="B215" s="1">
        <v>29.0</v>
      </c>
      <c r="C215" s="3" t="s">
        <v>280</v>
      </c>
      <c r="E215" s="2" t="s">
        <v>268</v>
      </c>
    </row>
    <row r="216">
      <c r="A216" s="1">
        <v>214.0</v>
      </c>
      <c r="B216" s="1">
        <v>29.0</v>
      </c>
      <c r="C216" s="3" t="s">
        <v>281</v>
      </c>
      <c r="E216" s="2" t="s">
        <v>268</v>
      </c>
    </row>
    <row r="217">
      <c r="A217" s="1">
        <v>215.0</v>
      </c>
      <c r="B217" s="1">
        <v>29.0</v>
      </c>
      <c r="C217" s="3" t="s">
        <v>282</v>
      </c>
      <c r="E217" s="2" t="s">
        <v>268</v>
      </c>
    </row>
    <row r="218">
      <c r="A218" s="1">
        <v>216.0</v>
      </c>
      <c r="B218" s="1">
        <v>29.0</v>
      </c>
      <c r="C218" s="3" t="s">
        <v>283</v>
      </c>
      <c r="E218" s="2" t="s">
        <v>268</v>
      </c>
    </row>
    <row r="219">
      <c r="A219" s="1">
        <v>217.0</v>
      </c>
      <c r="B219" s="1">
        <v>29.0</v>
      </c>
      <c r="C219" s="3" t="s">
        <v>284</v>
      </c>
      <c r="E219" s="2" t="s">
        <v>268</v>
      </c>
    </row>
    <row r="220">
      <c r="A220" s="1">
        <v>218.0</v>
      </c>
      <c r="B220" s="1">
        <v>29.0</v>
      </c>
      <c r="C220" s="3" t="s">
        <v>284</v>
      </c>
      <c r="E220" s="2" t="s">
        <v>268</v>
      </c>
    </row>
    <row r="221">
      <c r="A221" s="1">
        <v>219.0</v>
      </c>
      <c r="B221" s="1">
        <v>30.0</v>
      </c>
      <c r="C221" s="3" t="s">
        <v>285</v>
      </c>
      <c r="E221" s="2" t="s">
        <v>268</v>
      </c>
    </row>
    <row r="222">
      <c r="A222" s="1">
        <v>220.0</v>
      </c>
      <c r="B222" s="1">
        <v>29.0</v>
      </c>
      <c r="C222" s="3" t="s">
        <v>286</v>
      </c>
      <c r="E222" s="2" t="s">
        <v>268</v>
      </c>
    </row>
    <row r="223">
      <c r="A223" s="1">
        <v>221.0</v>
      </c>
      <c r="B223" s="1">
        <v>29.0</v>
      </c>
      <c r="C223" s="3" t="s">
        <v>287</v>
      </c>
      <c r="E223" s="2" t="s">
        <v>268</v>
      </c>
    </row>
    <row r="224">
      <c r="A224" s="1">
        <v>222.0</v>
      </c>
      <c r="B224" s="1">
        <v>29.0</v>
      </c>
      <c r="C224" s="3" t="s">
        <v>288</v>
      </c>
      <c r="E224" s="2" t="s">
        <v>268</v>
      </c>
    </row>
    <row r="225">
      <c r="A225" s="1">
        <v>223.0</v>
      </c>
      <c r="B225" s="1">
        <v>29.0</v>
      </c>
      <c r="C225" s="3" t="s">
        <v>289</v>
      </c>
      <c r="E225" s="2" t="s">
        <v>268</v>
      </c>
    </row>
    <row r="226">
      <c r="A226" s="1">
        <v>224.0</v>
      </c>
      <c r="B226" s="1">
        <v>29.0</v>
      </c>
      <c r="C226" s="3" t="s">
        <v>290</v>
      </c>
      <c r="E226" s="2" t="s">
        <v>268</v>
      </c>
    </row>
    <row r="227">
      <c r="A227" s="1">
        <v>225.0</v>
      </c>
      <c r="B227" s="1">
        <v>29.0</v>
      </c>
      <c r="C227" s="3" t="s">
        <v>291</v>
      </c>
      <c r="E227" s="2" t="s">
        <v>268</v>
      </c>
    </row>
    <row r="228">
      <c r="A228" s="1">
        <v>226.0</v>
      </c>
      <c r="B228" s="1">
        <v>29.0</v>
      </c>
      <c r="C228" s="3" t="s">
        <v>292</v>
      </c>
      <c r="E228" s="2" t="s">
        <v>268</v>
      </c>
    </row>
    <row r="229">
      <c r="A229" s="1">
        <v>227.0</v>
      </c>
      <c r="B229" s="1">
        <v>29.0</v>
      </c>
      <c r="C229" s="3" t="s">
        <v>293</v>
      </c>
      <c r="E229" s="2" t="s">
        <v>268</v>
      </c>
    </row>
    <row r="230">
      <c r="A230" s="1">
        <v>228.0</v>
      </c>
      <c r="B230" s="1">
        <v>29.0</v>
      </c>
      <c r="C230" s="3" t="s">
        <v>294</v>
      </c>
      <c r="E230" s="2" t="s">
        <v>268</v>
      </c>
    </row>
    <row r="231">
      <c r="A231" s="1">
        <v>229.0</v>
      </c>
      <c r="B231" s="1">
        <v>29.0</v>
      </c>
      <c r="C231" s="3" t="s">
        <v>295</v>
      </c>
      <c r="E231" s="2" t="s">
        <v>268</v>
      </c>
    </row>
    <row r="232">
      <c r="A232" s="1">
        <v>230.0</v>
      </c>
      <c r="B232" s="1">
        <v>29.0</v>
      </c>
      <c r="C232" s="3" t="s">
        <v>296</v>
      </c>
      <c r="E232" s="2" t="s">
        <v>268</v>
      </c>
    </row>
    <row r="233">
      <c r="A233" s="1">
        <v>231.0</v>
      </c>
      <c r="B233" s="1">
        <v>29.0</v>
      </c>
      <c r="C233" s="3" t="s">
        <v>297</v>
      </c>
      <c r="E233" s="2" t="s">
        <v>268</v>
      </c>
    </row>
    <row r="234">
      <c r="A234" s="1">
        <v>232.0</v>
      </c>
      <c r="B234" s="1">
        <v>29.0</v>
      </c>
      <c r="C234" s="3" t="s">
        <v>298</v>
      </c>
      <c r="E234" s="2" t="s">
        <v>268</v>
      </c>
    </row>
    <row r="235">
      <c r="A235" s="1">
        <v>233.0</v>
      </c>
      <c r="B235" s="1">
        <v>29.0</v>
      </c>
      <c r="C235" s="3" t="s">
        <v>299</v>
      </c>
      <c r="E235" s="2" t="s">
        <v>268</v>
      </c>
    </row>
    <row r="236">
      <c r="A236" s="1">
        <v>234.0</v>
      </c>
      <c r="B236" s="1">
        <v>29.0</v>
      </c>
      <c r="C236" s="3" t="s">
        <v>300</v>
      </c>
      <c r="E236" s="2" t="s">
        <v>268</v>
      </c>
    </row>
    <row r="237">
      <c r="A237" s="1">
        <v>235.0</v>
      </c>
      <c r="B237" s="1">
        <v>30.0</v>
      </c>
      <c r="C237" s="3" t="s">
        <v>301</v>
      </c>
      <c r="E237" s="2" t="s">
        <v>302</v>
      </c>
    </row>
    <row r="238">
      <c r="A238" s="1">
        <v>236.0</v>
      </c>
      <c r="B238" s="1">
        <v>19.0</v>
      </c>
      <c r="C238" s="3" t="s">
        <v>303</v>
      </c>
      <c r="E238" s="2" t="s">
        <v>304</v>
      </c>
    </row>
    <row r="239">
      <c r="A239" s="1">
        <v>237.0</v>
      </c>
      <c r="B239" s="1">
        <v>8.0</v>
      </c>
      <c r="C239" s="3" t="s">
        <v>305</v>
      </c>
      <c r="E239" s="2" t="s">
        <v>306</v>
      </c>
    </row>
    <row r="240">
      <c r="A240" s="1">
        <v>238.0</v>
      </c>
      <c r="B240" s="1">
        <v>24.0</v>
      </c>
      <c r="C240" s="3" t="s">
        <v>307</v>
      </c>
      <c r="E240" s="2" t="s">
        <v>308</v>
      </c>
    </row>
    <row r="241">
      <c r="A241" s="1">
        <v>239.0</v>
      </c>
      <c r="B241" s="1">
        <v>29.0</v>
      </c>
      <c r="C241" s="3" t="s">
        <v>309</v>
      </c>
      <c r="E241" s="2" t="s">
        <v>308</v>
      </c>
    </row>
    <row r="242">
      <c r="A242" s="1">
        <v>240.0</v>
      </c>
      <c r="B242" s="1">
        <v>29.0</v>
      </c>
      <c r="C242" s="3" t="s">
        <v>310</v>
      </c>
      <c r="E242" s="2" t="s">
        <v>308</v>
      </c>
    </row>
    <row r="243">
      <c r="A243" s="1">
        <v>241.0</v>
      </c>
      <c r="B243" s="1">
        <v>29.0</v>
      </c>
      <c r="C243" s="3" t="s">
        <v>311</v>
      </c>
      <c r="E243" s="2" t="s">
        <v>308</v>
      </c>
    </row>
    <row r="244">
      <c r="A244" s="1">
        <v>242.0</v>
      </c>
      <c r="B244" s="1">
        <v>26.0</v>
      </c>
      <c r="C244" s="3" t="s">
        <v>312</v>
      </c>
      <c r="E244" s="2" t="s">
        <v>308</v>
      </c>
    </row>
    <row r="245">
      <c r="A245" s="1">
        <v>243.0</v>
      </c>
      <c r="B245" s="1">
        <v>16.0</v>
      </c>
      <c r="C245" s="3" t="s">
        <v>313</v>
      </c>
      <c r="E245" s="2" t="s">
        <v>308</v>
      </c>
    </row>
    <row r="246">
      <c r="A246" s="1">
        <v>244.0</v>
      </c>
      <c r="B246" s="1">
        <v>6.0</v>
      </c>
      <c r="C246" s="3" t="s">
        <v>314</v>
      </c>
      <c r="E246" s="2" t="s">
        <v>308</v>
      </c>
    </row>
    <row r="247">
      <c r="A247" s="1">
        <v>245.0</v>
      </c>
      <c r="B247" s="1">
        <v>19.0</v>
      </c>
      <c r="C247" s="3" t="s">
        <v>315</v>
      </c>
      <c r="E247" s="2" t="s">
        <v>308</v>
      </c>
    </row>
    <row r="248">
      <c r="A248" s="1">
        <v>246.0</v>
      </c>
      <c r="B248" s="1">
        <v>3.0</v>
      </c>
      <c r="C248" s="3" t="s">
        <v>316</v>
      </c>
      <c r="E248" s="2" t="s">
        <v>308</v>
      </c>
    </row>
    <row r="249">
      <c r="A249" s="1">
        <v>247.0</v>
      </c>
      <c r="B249" s="1">
        <v>29.0</v>
      </c>
      <c r="C249" s="3" t="s">
        <v>317</v>
      </c>
      <c r="E249" s="2" t="s">
        <v>308</v>
      </c>
    </row>
    <row r="250">
      <c r="A250" s="1">
        <v>248.0</v>
      </c>
      <c r="B250" s="1">
        <v>30.0</v>
      </c>
      <c r="C250" s="3" t="s">
        <v>318</v>
      </c>
      <c r="E250" s="2" t="s">
        <v>308</v>
      </c>
    </row>
    <row r="251">
      <c r="A251" s="1">
        <v>249.0</v>
      </c>
      <c r="B251" s="1">
        <v>18.0</v>
      </c>
      <c r="C251" s="3" t="s">
        <v>319</v>
      </c>
      <c r="E251" s="2" t="s">
        <v>308</v>
      </c>
    </row>
    <row r="252">
      <c r="A252" s="1">
        <v>250.0</v>
      </c>
      <c r="B252" s="1">
        <v>29.0</v>
      </c>
      <c r="C252" s="3" t="s">
        <v>320</v>
      </c>
      <c r="E252" s="2" t="s">
        <v>308</v>
      </c>
    </row>
    <row r="253">
      <c r="A253" s="1">
        <v>251.0</v>
      </c>
      <c r="B253" s="1">
        <v>19.0</v>
      </c>
      <c r="C253" s="3" t="s">
        <v>321</v>
      </c>
      <c r="E253" s="2" t="s">
        <v>308</v>
      </c>
    </row>
    <row r="254">
      <c r="A254" s="1">
        <v>252.0</v>
      </c>
      <c r="B254" s="1">
        <v>28.0</v>
      </c>
      <c r="C254" s="3" t="s">
        <v>322</v>
      </c>
      <c r="E254" s="2" t="s">
        <v>323</v>
      </c>
    </row>
    <row r="255">
      <c r="A255" s="1">
        <v>253.0</v>
      </c>
      <c r="B255" s="1">
        <v>27.0</v>
      </c>
      <c r="C255" s="3" t="s">
        <v>324</v>
      </c>
      <c r="E255" s="2" t="s">
        <v>323</v>
      </c>
    </row>
    <row r="256">
      <c r="A256" s="1">
        <v>254.0</v>
      </c>
      <c r="B256" s="1">
        <v>16.0</v>
      </c>
      <c r="C256" s="3" t="s">
        <v>325</v>
      </c>
      <c r="E256" s="2" t="s">
        <v>323</v>
      </c>
    </row>
    <row r="257">
      <c r="A257" s="1">
        <v>255.0</v>
      </c>
      <c r="B257" s="1">
        <v>8.0</v>
      </c>
      <c r="C257" s="3" t="s">
        <v>326</v>
      </c>
      <c r="E257" s="2" t="s">
        <v>323</v>
      </c>
    </row>
    <row r="258">
      <c r="A258" s="1">
        <v>256.0</v>
      </c>
      <c r="B258" s="1">
        <v>31.0</v>
      </c>
      <c r="C258" s="3" t="s">
        <v>327</v>
      </c>
      <c r="E258" s="2" t="s">
        <v>328</v>
      </c>
    </row>
    <row r="259">
      <c r="A259" s="1">
        <v>257.0</v>
      </c>
      <c r="B259" s="1">
        <v>31.0</v>
      </c>
      <c r="C259" s="3" t="s">
        <v>329</v>
      </c>
      <c r="E259" s="2" t="s">
        <v>330</v>
      </c>
    </row>
    <row r="260">
      <c r="A260" s="1">
        <v>258.0</v>
      </c>
      <c r="B260" s="1">
        <v>23.0</v>
      </c>
      <c r="C260" s="3" t="s">
        <v>331</v>
      </c>
      <c r="E260" s="2" t="s">
        <v>332</v>
      </c>
    </row>
    <row r="261">
      <c r="A261" s="1">
        <v>259.0</v>
      </c>
      <c r="B261" s="1">
        <v>16.0</v>
      </c>
      <c r="C261" s="3" t="s">
        <v>333</v>
      </c>
      <c r="E261" s="2" t="s">
        <v>332</v>
      </c>
    </row>
    <row r="262">
      <c r="A262" s="1">
        <v>260.0</v>
      </c>
      <c r="B262" s="1">
        <v>22.0</v>
      </c>
      <c r="C262" s="3" t="s">
        <v>334</v>
      </c>
      <c r="E262" s="2" t="s">
        <v>335</v>
      </c>
    </row>
    <row r="263">
      <c r="A263" s="1">
        <v>261.0</v>
      </c>
      <c r="B263" s="1">
        <v>22.0</v>
      </c>
      <c r="C263" s="3" t="s">
        <v>336</v>
      </c>
      <c r="E263" s="2" t="s">
        <v>335</v>
      </c>
    </row>
    <row r="264">
      <c r="A264" s="1">
        <v>262.0</v>
      </c>
      <c r="B264" s="1">
        <v>31.0</v>
      </c>
      <c r="C264" s="3" t="s">
        <v>337</v>
      </c>
      <c r="E264" s="2" t="s">
        <v>335</v>
      </c>
    </row>
    <row r="265">
      <c r="A265" s="1">
        <v>263.0</v>
      </c>
      <c r="B265" s="1">
        <v>19.0</v>
      </c>
      <c r="C265" s="3" t="s">
        <v>338</v>
      </c>
      <c r="E265" s="2" t="s">
        <v>335</v>
      </c>
    </row>
    <row r="266">
      <c r="A266" s="1">
        <v>264.0</v>
      </c>
      <c r="B266" s="1">
        <v>3.0</v>
      </c>
      <c r="C266" s="3" t="s">
        <v>339</v>
      </c>
      <c r="E266" s="2" t="s">
        <v>335</v>
      </c>
    </row>
    <row r="267">
      <c r="A267" s="1">
        <v>265.0</v>
      </c>
      <c r="B267" s="1">
        <v>29.0</v>
      </c>
      <c r="C267" s="3" t="s">
        <v>340</v>
      </c>
      <c r="E267" s="2" t="s">
        <v>341</v>
      </c>
    </row>
    <row r="268">
      <c r="A268" s="1">
        <v>266.0</v>
      </c>
      <c r="B268" s="1">
        <v>19.0</v>
      </c>
      <c r="C268" s="3" t="s">
        <v>342</v>
      </c>
      <c r="E268" s="2" t="s">
        <v>341</v>
      </c>
    </row>
    <row r="269">
      <c r="A269" s="1">
        <v>267.0</v>
      </c>
      <c r="B269" s="1">
        <v>29.0</v>
      </c>
      <c r="C269" s="3" t="s">
        <v>343</v>
      </c>
      <c r="E269" s="2" t="s">
        <v>341</v>
      </c>
    </row>
    <row r="270">
      <c r="A270" s="1">
        <v>268.0</v>
      </c>
      <c r="B270" s="1">
        <v>29.0</v>
      </c>
      <c r="C270" s="3" t="s">
        <v>344</v>
      </c>
      <c r="E270" s="2" t="s">
        <v>341</v>
      </c>
    </row>
    <row r="271">
      <c r="A271" s="1">
        <v>269.0</v>
      </c>
      <c r="B271" s="1">
        <v>29.0</v>
      </c>
      <c r="C271" s="3" t="s">
        <v>345</v>
      </c>
      <c r="E271" s="2" t="s">
        <v>341</v>
      </c>
    </row>
    <row r="272">
      <c r="A272" s="1">
        <v>270.0</v>
      </c>
      <c r="B272" s="1">
        <v>19.0</v>
      </c>
      <c r="C272" s="3" t="s">
        <v>346</v>
      </c>
      <c r="E272" s="2" t="s">
        <v>341</v>
      </c>
    </row>
    <row r="273">
      <c r="A273" s="1">
        <v>271.0</v>
      </c>
      <c r="B273" s="1">
        <v>29.0</v>
      </c>
      <c r="C273" s="3" t="s">
        <v>347</v>
      </c>
      <c r="E273" s="2" t="s">
        <v>341</v>
      </c>
    </row>
    <row r="274">
      <c r="A274" s="1">
        <v>272.0</v>
      </c>
      <c r="B274" s="1">
        <v>29.0</v>
      </c>
      <c r="C274" s="3" t="s">
        <v>348</v>
      </c>
      <c r="E274" s="2" t="s">
        <v>341</v>
      </c>
    </row>
    <row r="275">
      <c r="A275" s="1">
        <v>273.0</v>
      </c>
      <c r="B275" s="1">
        <v>27.0</v>
      </c>
      <c r="C275" s="3" t="s">
        <v>349</v>
      </c>
      <c r="E275" s="2" t="s">
        <v>341</v>
      </c>
    </row>
    <row r="276">
      <c r="A276" s="1">
        <v>274.0</v>
      </c>
      <c r="B276" s="1">
        <v>13.0</v>
      </c>
      <c r="C276" s="3" t="s">
        <v>350</v>
      </c>
      <c r="E276" s="2" t="s">
        <v>341</v>
      </c>
    </row>
    <row r="277">
      <c r="A277" s="1">
        <v>275.0</v>
      </c>
      <c r="B277" s="1">
        <v>10.0</v>
      </c>
      <c r="C277" s="3" t="s">
        <v>351</v>
      </c>
      <c r="E277" s="2" t="s">
        <v>341</v>
      </c>
    </row>
    <row r="278">
      <c r="A278" s="1">
        <v>276.0</v>
      </c>
      <c r="B278" s="1">
        <v>28.0</v>
      </c>
      <c r="C278" s="3" t="s">
        <v>352</v>
      </c>
      <c r="E278" s="2" t="s">
        <v>341</v>
      </c>
    </row>
    <row r="279">
      <c r="A279" s="1">
        <v>277.0</v>
      </c>
      <c r="B279" s="1">
        <v>11.0</v>
      </c>
      <c r="C279" s="3" t="s">
        <v>353</v>
      </c>
      <c r="E279" s="2" t="s">
        <v>354</v>
      </c>
    </row>
    <row r="280">
      <c r="A280" s="1">
        <v>278.0</v>
      </c>
      <c r="B280" s="1">
        <v>25.0</v>
      </c>
      <c r="C280" s="3" t="s">
        <v>355</v>
      </c>
      <c r="E280" s="2" t="s">
        <v>354</v>
      </c>
    </row>
    <row r="281">
      <c r="A281" s="1">
        <v>279.0</v>
      </c>
      <c r="B281" s="1">
        <v>7.0</v>
      </c>
      <c r="C281" s="3" t="s">
        <v>356</v>
      </c>
      <c r="E281" s="2" t="s">
        <v>354</v>
      </c>
    </row>
    <row r="282">
      <c r="A282" s="1">
        <v>280.0</v>
      </c>
      <c r="B282" s="1">
        <v>11.0</v>
      </c>
      <c r="C282" s="3" t="s">
        <v>357</v>
      </c>
      <c r="E282" s="2" t="s">
        <v>354</v>
      </c>
    </row>
    <row r="283">
      <c r="A283" s="1">
        <v>281.0</v>
      </c>
      <c r="B283" s="1">
        <v>11.0</v>
      </c>
      <c r="C283" s="3" t="s">
        <v>358</v>
      </c>
      <c r="E283" s="2" t="s">
        <v>354</v>
      </c>
    </row>
    <row r="284">
      <c r="A284" s="1">
        <v>282.0</v>
      </c>
      <c r="B284" s="1">
        <v>25.0</v>
      </c>
      <c r="C284" s="3" t="s">
        <v>359</v>
      </c>
      <c r="E284" s="2" t="s">
        <v>354</v>
      </c>
    </row>
    <row r="285">
      <c r="A285" s="1">
        <v>283.0</v>
      </c>
      <c r="B285" s="1">
        <v>25.0</v>
      </c>
      <c r="C285" s="3" t="s">
        <v>359</v>
      </c>
      <c r="E285" s="2" t="s">
        <v>354</v>
      </c>
    </row>
    <row r="286">
      <c r="A286" s="1">
        <v>284.0</v>
      </c>
      <c r="B286" s="1">
        <v>19.0</v>
      </c>
      <c r="C286" s="3" t="s">
        <v>360</v>
      </c>
      <c r="E286" s="2" t="s">
        <v>354</v>
      </c>
    </row>
    <row r="287">
      <c r="A287" s="1">
        <v>285.0</v>
      </c>
      <c r="B287" s="1">
        <v>11.0</v>
      </c>
      <c r="C287" s="3" t="s">
        <v>361</v>
      </c>
      <c r="E287" s="2" t="s">
        <v>354</v>
      </c>
    </row>
    <row r="288">
      <c r="A288" s="1">
        <v>286.0</v>
      </c>
      <c r="B288" s="1">
        <v>29.0</v>
      </c>
      <c r="C288" s="3" t="s">
        <v>362</v>
      </c>
      <c r="E288" s="2" t="s">
        <v>363</v>
      </c>
    </row>
    <row r="289">
      <c r="A289" s="1">
        <v>287.0</v>
      </c>
      <c r="B289" s="1">
        <v>29.0</v>
      </c>
      <c r="C289" s="3" t="s">
        <v>364</v>
      </c>
      <c r="E289" s="2" t="s">
        <v>363</v>
      </c>
    </row>
    <row r="290">
      <c r="A290" s="1">
        <v>288.0</v>
      </c>
      <c r="B290" s="1">
        <v>29.0</v>
      </c>
      <c r="C290" s="3" t="s">
        <v>365</v>
      </c>
      <c r="E290" s="2" t="s">
        <v>366</v>
      </c>
    </row>
    <row r="291">
      <c r="A291" s="1">
        <v>289.0</v>
      </c>
      <c r="B291" s="1">
        <v>26.0</v>
      </c>
      <c r="C291" s="3" t="s">
        <v>367</v>
      </c>
      <c r="E291" s="2" t="s">
        <v>368</v>
      </c>
    </row>
    <row r="292">
      <c r="A292" s="1">
        <v>290.0</v>
      </c>
      <c r="B292" s="1">
        <v>29.0</v>
      </c>
      <c r="C292" s="3" t="s">
        <v>369</v>
      </c>
      <c r="E292" s="2" t="s">
        <v>368</v>
      </c>
    </row>
    <row r="293">
      <c r="A293" s="1">
        <v>291.0</v>
      </c>
      <c r="B293" s="1">
        <v>28.0</v>
      </c>
      <c r="C293" s="3" t="s">
        <v>370</v>
      </c>
      <c r="E293" s="2" t="s">
        <v>371</v>
      </c>
    </row>
    <row r="294">
      <c r="A294" s="1">
        <v>292.0</v>
      </c>
      <c r="B294" s="1">
        <v>22.0</v>
      </c>
      <c r="C294" s="3" t="s">
        <v>372</v>
      </c>
      <c r="E294" s="2" t="s">
        <v>373</v>
      </c>
    </row>
    <row r="295">
      <c r="A295" s="1">
        <v>293.0</v>
      </c>
      <c r="B295" s="1">
        <v>19.0</v>
      </c>
      <c r="C295" s="3" t="s">
        <v>374</v>
      </c>
      <c r="E295" s="2" t="s">
        <v>373</v>
      </c>
    </row>
    <row r="296">
      <c r="A296" s="1">
        <v>294.0</v>
      </c>
      <c r="B296" s="1">
        <v>31.0</v>
      </c>
      <c r="C296" s="3" t="s">
        <v>375</v>
      </c>
      <c r="E296" s="2" t="s">
        <v>376</v>
      </c>
    </row>
    <row r="297">
      <c r="A297" s="1">
        <v>295.0</v>
      </c>
      <c r="B297" s="1">
        <v>29.0</v>
      </c>
      <c r="C297" s="3" t="s">
        <v>377</v>
      </c>
      <c r="E297" s="2" t="s">
        <v>376</v>
      </c>
    </row>
    <row r="298">
      <c r="A298" s="1">
        <v>296.0</v>
      </c>
      <c r="B298" s="1">
        <v>29.0</v>
      </c>
      <c r="C298" s="3" t="s">
        <v>378</v>
      </c>
      <c r="E298" s="2" t="s">
        <v>376</v>
      </c>
    </row>
    <row r="299">
      <c r="A299" s="1">
        <v>297.0</v>
      </c>
      <c r="B299" s="1">
        <v>23.0</v>
      </c>
      <c r="C299" s="3" t="s">
        <v>379</v>
      </c>
      <c r="E299" s="2" t="s">
        <v>376</v>
      </c>
    </row>
    <row r="300">
      <c r="A300" s="1">
        <v>298.0</v>
      </c>
      <c r="B300" s="1">
        <v>29.0</v>
      </c>
      <c r="C300" s="3" t="s">
        <v>380</v>
      </c>
      <c r="E300" s="2" t="s">
        <v>376</v>
      </c>
    </row>
    <row r="301">
      <c r="A301" s="1">
        <v>299.0</v>
      </c>
      <c r="B301" s="1">
        <v>29.0</v>
      </c>
      <c r="C301" s="3" t="s">
        <v>381</v>
      </c>
      <c r="E301" s="2" t="s">
        <v>376</v>
      </c>
    </row>
    <row r="302">
      <c r="A302" s="1">
        <v>300.0</v>
      </c>
      <c r="B302" s="1">
        <v>29.0</v>
      </c>
      <c r="C302" s="3" t="s">
        <v>382</v>
      </c>
      <c r="E302" s="2" t="s">
        <v>376</v>
      </c>
    </row>
    <row r="303">
      <c r="A303" s="1">
        <v>301.0</v>
      </c>
      <c r="B303" s="1">
        <v>7.0</v>
      </c>
      <c r="C303" s="3" t="s">
        <v>383</v>
      </c>
      <c r="E303" s="2" t="s">
        <v>384</v>
      </c>
    </row>
    <row r="304">
      <c r="A304" s="1">
        <v>302.0</v>
      </c>
      <c r="B304" s="1">
        <v>1.0</v>
      </c>
      <c r="C304" s="3" t="s">
        <v>385</v>
      </c>
      <c r="E304" s="2" t="s">
        <v>386</v>
      </c>
    </row>
    <row r="305">
      <c r="A305" s="1">
        <v>303.0</v>
      </c>
      <c r="B305" s="1">
        <v>24.0</v>
      </c>
      <c r="C305" s="3" t="s">
        <v>387</v>
      </c>
      <c r="E305" s="2" t="s">
        <v>386</v>
      </c>
    </row>
    <row r="306">
      <c r="A306" s="1">
        <v>304.0</v>
      </c>
      <c r="B306" s="1">
        <v>1.0</v>
      </c>
      <c r="C306" s="3" t="s">
        <v>388</v>
      </c>
      <c r="E306" s="2" t="s">
        <v>389</v>
      </c>
    </row>
    <row r="307">
      <c r="A307" s="1">
        <v>305.0</v>
      </c>
      <c r="B307" s="1">
        <v>7.0</v>
      </c>
      <c r="C307" s="3" t="s">
        <v>390</v>
      </c>
      <c r="E307" s="2" t="s">
        <v>391</v>
      </c>
    </row>
    <row r="308">
      <c r="A308" s="1">
        <v>306.0</v>
      </c>
      <c r="B308" s="1">
        <v>3.0</v>
      </c>
      <c r="C308" s="3" t="s">
        <v>392</v>
      </c>
      <c r="E308" s="2" t="s">
        <v>393</v>
      </c>
    </row>
    <row r="309">
      <c r="A309" s="1">
        <v>307.0</v>
      </c>
      <c r="B309" s="1">
        <v>19.0</v>
      </c>
      <c r="C309" s="3" t="s">
        <v>394</v>
      </c>
      <c r="E309" s="2" t="s">
        <v>393</v>
      </c>
    </row>
    <row r="310">
      <c r="A310" s="1">
        <v>308.0</v>
      </c>
      <c r="B310" s="1">
        <v>20.0</v>
      </c>
      <c r="C310" s="3" t="s">
        <v>395</v>
      </c>
      <c r="E310" s="2" t="s">
        <v>393</v>
      </c>
    </row>
    <row r="311">
      <c r="A311" s="1">
        <v>309.0</v>
      </c>
      <c r="B311" s="1">
        <v>19.0</v>
      </c>
      <c r="C311" s="3" t="s">
        <v>396</v>
      </c>
      <c r="E311" s="2" t="s">
        <v>393</v>
      </c>
    </row>
    <row r="312">
      <c r="A312" s="1">
        <v>310.0</v>
      </c>
      <c r="B312" s="1">
        <v>20.0</v>
      </c>
      <c r="C312" s="3" t="s">
        <v>397</v>
      </c>
      <c r="E312" s="2" t="s">
        <v>393</v>
      </c>
    </row>
    <row r="313">
      <c r="A313" s="1">
        <v>311.0</v>
      </c>
      <c r="B313" s="1">
        <v>16.0</v>
      </c>
      <c r="C313" s="3" t="s">
        <v>398</v>
      </c>
      <c r="E313" s="2" t="s">
        <v>393</v>
      </c>
    </row>
    <row r="314">
      <c r="A314" s="1">
        <v>312.0</v>
      </c>
      <c r="B314" s="1">
        <v>29.0</v>
      </c>
      <c r="C314" s="3" t="s">
        <v>399</v>
      </c>
      <c r="E314" s="2" t="s">
        <v>400</v>
      </c>
    </row>
    <row r="315">
      <c r="A315" s="1">
        <v>313.0</v>
      </c>
      <c r="B315" s="1">
        <v>22.0</v>
      </c>
      <c r="C315" s="3" t="s">
        <v>401</v>
      </c>
      <c r="E315" s="2" t="s">
        <v>402</v>
      </c>
    </row>
    <row r="316">
      <c r="A316" s="1">
        <v>314.0</v>
      </c>
      <c r="B316" s="1">
        <v>28.0</v>
      </c>
      <c r="C316" s="3" t="s">
        <v>403</v>
      </c>
      <c r="E316" s="2" t="s">
        <v>404</v>
      </c>
    </row>
    <row r="317">
      <c r="A317" s="1">
        <v>315.0</v>
      </c>
      <c r="B317" s="1">
        <v>18.0</v>
      </c>
      <c r="C317" s="3" t="s">
        <v>405</v>
      </c>
      <c r="E317" s="2" t="s">
        <v>404</v>
      </c>
    </row>
    <row r="318">
      <c r="A318" s="1">
        <v>316.0</v>
      </c>
      <c r="B318" s="1">
        <v>29.0</v>
      </c>
      <c r="C318" s="3" t="s">
        <v>406</v>
      </c>
      <c r="E318" s="2" t="s">
        <v>407</v>
      </c>
    </row>
    <row r="319">
      <c r="A319" s="1">
        <v>317.0</v>
      </c>
      <c r="B319" s="1">
        <v>29.0</v>
      </c>
      <c r="C319" s="3" t="s">
        <v>408</v>
      </c>
      <c r="E319" s="2" t="s">
        <v>407</v>
      </c>
    </row>
    <row r="320">
      <c r="A320" s="1">
        <v>318.0</v>
      </c>
      <c r="B320" s="1">
        <v>22.0</v>
      </c>
      <c r="C320" s="3" t="s">
        <v>409</v>
      </c>
      <c r="E320" s="2" t="s">
        <v>410</v>
      </c>
    </row>
    <row r="321">
      <c r="A321" s="1">
        <v>319.0</v>
      </c>
      <c r="B321" s="1">
        <v>2.0</v>
      </c>
      <c r="C321" s="3" t="s">
        <v>411</v>
      </c>
      <c r="E321" s="2" t="s">
        <v>410</v>
      </c>
    </row>
    <row r="322">
      <c r="A322" s="1">
        <v>320.0</v>
      </c>
      <c r="B322" s="1">
        <v>2.0</v>
      </c>
      <c r="C322" s="3" t="s">
        <v>412</v>
      </c>
      <c r="E322" s="2" t="s">
        <v>410</v>
      </c>
    </row>
    <row r="323">
      <c r="A323" s="1">
        <v>321.0</v>
      </c>
      <c r="B323" s="1">
        <v>2.0</v>
      </c>
      <c r="C323" s="3" t="s">
        <v>413</v>
      </c>
      <c r="E323" s="2" t="s">
        <v>410</v>
      </c>
    </row>
    <row r="324">
      <c r="A324" s="1">
        <v>322.0</v>
      </c>
      <c r="B324" s="1">
        <v>2.0</v>
      </c>
      <c r="C324" s="3" t="s">
        <v>414</v>
      </c>
      <c r="E324" s="2" t="s">
        <v>410</v>
      </c>
    </row>
    <row r="325">
      <c r="A325" s="1">
        <v>323.0</v>
      </c>
      <c r="B325" s="1">
        <v>2.0</v>
      </c>
      <c r="C325" s="3" t="s">
        <v>414</v>
      </c>
      <c r="E325" s="2" t="s">
        <v>410</v>
      </c>
    </row>
    <row r="326">
      <c r="A326" s="1">
        <v>324.0</v>
      </c>
      <c r="B326" s="1">
        <v>2.0</v>
      </c>
      <c r="C326" s="3" t="s">
        <v>414</v>
      </c>
      <c r="E326" s="2" t="s">
        <v>410</v>
      </c>
    </row>
    <row r="327">
      <c r="A327" s="1">
        <v>325.0</v>
      </c>
      <c r="B327" s="1">
        <v>7.0</v>
      </c>
      <c r="C327" s="3" t="s">
        <v>415</v>
      </c>
      <c r="E327" s="2" t="s">
        <v>410</v>
      </c>
    </row>
    <row r="328">
      <c r="A328" s="1">
        <v>326.0</v>
      </c>
      <c r="B328" s="1">
        <v>22.0</v>
      </c>
      <c r="C328" s="3" t="s">
        <v>416</v>
      </c>
      <c r="E328" s="2" t="s">
        <v>417</v>
      </c>
    </row>
    <row r="329">
      <c r="A329" s="1">
        <v>327.0</v>
      </c>
      <c r="B329" s="1">
        <v>21.0</v>
      </c>
      <c r="C329" s="3" t="s">
        <v>418</v>
      </c>
      <c r="E329" s="2" t="s">
        <v>417</v>
      </c>
    </row>
    <row r="330">
      <c r="A330" s="1">
        <v>328.0</v>
      </c>
      <c r="B330" s="1">
        <v>30.0</v>
      </c>
      <c r="C330" s="3" t="s">
        <v>419</v>
      </c>
      <c r="E330" s="2" t="s">
        <v>420</v>
      </c>
    </row>
    <row r="331">
      <c r="A331" s="1">
        <v>329.0</v>
      </c>
      <c r="B331" s="1">
        <v>27.0</v>
      </c>
      <c r="C331" s="3" t="s">
        <v>421</v>
      </c>
      <c r="E331" s="2" t="s">
        <v>422</v>
      </c>
    </row>
    <row r="332">
      <c r="A332" s="1">
        <v>330.0</v>
      </c>
      <c r="B332" s="1">
        <v>21.0</v>
      </c>
      <c r="C332" s="3" t="s">
        <v>423</v>
      </c>
      <c r="E332" s="2" t="s">
        <v>424</v>
      </c>
    </row>
    <row r="333">
      <c r="A333" s="1">
        <v>331.0</v>
      </c>
      <c r="B333" s="1">
        <v>28.0</v>
      </c>
      <c r="C333" s="3" t="s">
        <v>425</v>
      </c>
      <c r="E333" s="2" t="s">
        <v>426</v>
      </c>
    </row>
    <row r="334">
      <c r="A334" s="1">
        <v>332.0</v>
      </c>
      <c r="B334" s="1">
        <v>0.0</v>
      </c>
      <c r="C334" s="3" t="s">
        <v>427</v>
      </c>
      <c r="E334" s="2" t="s">
        <v>426</v>
      </c>
    </row>
    <row r="335">
      <c r="A335" s="1">
        <v>333.0</v>
      </c>
      <c r="B335" s="1">
        <v>29.0</v>
      </c>
      <c r="C335" s="3" t="s">
        <v>428</v>
      </c>
      <c r="E335" s="2" t="s">
        <v>429</v>
      </c>
    </row>
    <row r="336">
      <c r="A336" s="1">
        <v>334.0</v>
      </c>
      <c r="B336" s="1">
        <v>26.0</v>
      </c>
      <c r="C336" s="3" t="s">
        <v>430</v>
      </c>
      <c r="E336" s="2" t="s">
        <v>431</v>
      </c>
    </row>
    <row r="337">
      <c r="A337" s="1">
        <v>335.0</v>
      </c>
      <c r="B337" s="1">
        <v>19.0</v>
      </c>
      <c r="C337" s="3" t="s">
        <v>432</v>
      </c>
      <c r="E337" s="2" t="s">
        <v>431</v>
      </c>
    </row>
    <row r="338">
      <c r="A338" s="1">
        <v>336.0</v>
      </c>
      <c r="B338" s="1">
        <v>0.0</v>
      </c>
      <c r="C338" s="3" t="s">
        <v>433</v>
      </c>
      <c r="E338" s="2" t="s">
        <v>431</v>
      </c>
    </row>
    <row r="339">
      <c r="A339" s="1">
        <v>337.0</v>
      </c>
      <c r="B339" s="1">
        <v>30.0</v>
      </c>
      <c r="C339" s="3" t="s">
        <v>434</v>
      </c>
      <c r="E339" s="2" t="s">
        <v>435</v>
      </c>
    </row>
    <row r="340">
      <c r="A340" s="1">
        <v>338.0</v>
      </c>
      <c r="B340" s="1">
        <v>31.0</v>
      </c>
      <c r="C340" s="3" t="s">
        <v>436</v>
      </c>
      <c r="E340" s="2" t="s">
        <v>437</v>
      </c>
    </row>
    <row r="341">
      <c r="A341" s="1">
        <v>339.0</v>
      </c>
      <c r="B341" s="1">
        <v>7.0</v>
      </c>
      <c r="C341" s="3" t="s">
        <v>438</v>
      </c>
      <c r="E341" s="2" t="s">
        <v>439</v>
      </c>
    </row>
    <row r="342">
      <c r="A342" s="1">
        <v>340.0</v>
      </c>
      <c r="B342" s="1">
        <v>7.0</v>
      </c>
      <c r="C342" s="3" t="s">
        <v>440</v>
      </c>
      <c r="E342" s="2" t="s">
        <v>439</v>
      </c>
    </row>
    <row r="343">
      <c r="A343" s="1">
        <v>341.0</v>
      </c>
      <c r="B343" s="1">
        <v>29.0</v>
      </c>
      <c r="C343" s="3" t="s">
        <v>441</v>
      </c>
      <c r="E343" s="2" t="s">
        <v>439</v>
      </c>
    </row>
    <row r="344">
      <c r="A344" s="1">
        <v>342.0</v>
      </c>
      <c r="B344" s="1">
        <v>22.0</v>
      </c>
      <c r="C344" s="3" t="s">
        <v>442</v>
      </c>
      <c r="E344" s="2" t="s">
        <v>439</v>
      </c>
    </row>
    <row r="345">
      <c r="A345" s="1">
        <v>343.0</v>
      </c>
      <c r="B345" s="1">
        <v>15.0</v>
      </c>
      <c r="C345" s="3" t="s">
        <v>443</v>
      </c>
      <c r="E345" s="2" t="s">
        <v>444</v>
      </c>
    </row>
    <row r="346">
      <c r="A346" s="1">
        <v>344.0</v>
      </c>
      <c r="B346" s="1">
        <v>2.0</v>
      </c>
      <c r="C346" s="3" t="s">
        <v>445</v>
      </c>
      <c r="E346" s="2" t="s">
        <v>444</v>
      </c>
    </row>
    <row r="347">
      <c r="A347" s="1">
        <v>345.0</v>
      </c>
      <c r="B347" s="1">
        <v>17.0</v>
      </c>
      <c r="C347" s="3" t="s">
        <v>446</v>
      </c>
      <c r="E347" s="2" t="s">
        <v>444</v>
      </c>
    </row>
    <row r="348">
      <c r="A348" s="1">
        <v>346.0</v>
      </c>
      <c r="B348" s="1">
        <v>15.0</v>
      </c>
      <c r="C348" s="3" t="s">
        <v>447</v>
      </c>
      <c r="E348" s="2" t="s">
        <v>448</v>
      </c>
    </row>
    <row r="349">
      <c r="A349" s="1">
        <v>347.0</v>
      </c>
      <c r="B349" s="1">
        <v>23.0</v>
      </c>
      <c r="C349" s="3" t="s">
        <v>449</v>
      </c>
      <c r="E349" s="2" t="s">
        <v>448</v>
      </c>
    </row>
    <row r="350">
      <c r="A350" s="1">
        <v>348.0</v>
      </c>
      <c r="B350" s="1">
        <v>31.0</v>
      </c>
      <c r="C350" s="3" t="s">
        <v>450</v>
      </c>
      <c r="E350" s="2" t="s">
        <v>451</v>
      </c>
    </row>
    <row r="351">
      <c r="A351" s="1">
        <v>349.0</v>
      </c>
      <c r="B351" s="1">
        <v>31.0</v>
      </c>
      <c r="C351" s="3" t="s">
        <v>452</v>
      </c>
      <c r="E351" s="2" t="s">
        <v>451</v>
      </c>
    </row>
    <row r="352">
      <c r="A352" s="1">
        <v>350.0</v>
      </c>
      <c r="B352" s="1">
        <v>31.0</v>
      </c>
      <c r="C352" s="3" t="s">
        <v>453</v>
      </c>
      <c r="E352" s="2" t="s">
        <v>451</v>
      </c>
    </row>
    <row r="353">
      <c r="A353" s="1">
        <v>351.0</v>
      </c>
      <c r="B353" s="1">
        <v>18.0</v>
      </c>
      <c r="C353" s="3" t="s">
        <v>454</v>
      </c>
      <c r="E353" s="2" t="s">
        <v>455</v>
      </c>
    </row>
    <row r="354">
      <c r="A354" s="1">
        <v>352.0</v>
      </c>
      <c r="B354" s="1">
        <v>0.0</v>
      </c>
      <c r="C354" s="3" t="s">
        <v>456</v>
      </c>
      <c r="E354" s="2" t="s">
        <v>457</v>
      </c>
    </row>
    <row r="355">
      <c r="A355" s="1">
        <v>353.0</v>
      </c>
      <c r="B355" s="1">
        <v>30.0</v>
      </c>
      <c r="C355" s="3" t="s">
        <v>458</v>
      </c>
      <c r="E355" s="2" t="s">
        <v>457</v>
      </c>
    </row>
    <row r="356">
      <c r="A356" s="1">
        <v>354.0</v>
      </c>
      <c r="B356" s="1">
        <v>29.0</v>
      </c>
      <c r="C356" s="3" t="s">
        <v>459</v>
      </c>
      <c r="E356" s="2" t="s">
        <v>457</v>
      </c>
    </row>
    <row r="357">
      <c r="A357" s="1">
        <v>355.0</v>
      </c>
      <c r="B357" s="1">
        <v>29.0</v>
      </c>
      <c r="C357" s="3" t="s">
        <v>460</v>
      </c>
      <c r="E357" s="2" t="s">
        <v>457</v>
      </c>
    </row>
    <row r="358">
      <c r="A358" s="1">
        <v>356.0</v>
      </c>
      <c r="B358" s="1">
        <v>20.0</v>
      </c>
      <c r="C358" s="3" t="s">
        <v>461</v>
      </c>
      <c r="E358" s="2" t="s">
        <v>457</v>
      </c>
    </row>
    <row r="359">
      <c r="A359" s="1">
        <v>357.0</v>
      </c>
      <c r="B359" s="1">
        <v>29.0</v>
      </c>
      <c r="C359" s="3" t="s">
        <v>462</v>
      </c>
      <c r="E359" s="2" t="s">
        <v>457</v>
      </c>
    </row>
    <row r="360">
      <c r="A360" s="1">
        <v>358.0</v>
      </c>
      <c r="B360" s="1">
        <v>29.0</v>
      </c>
      <c r="C360" s="3" t="s">
        <v>463</v>
      </c>
      <c r="E360" s="2" t="s">
        <v>457</v>
      </c>
    </row>
    <row r="361">
      <c r="A361" s="1">
        <v>359.0</v>
      </c>
      <c r="B361" s="1">
        <v>0.0</v>
      </c>
      <c r="C361" s="3" t="s">
        <v>464</v>
      </c>
      <c r="E361" s="2" t="s">
        <v>465</v>
      </c>
    </row>
    <row r="362">
      <c r="A362" s="1">
        <v>360.0</v>
      </c>
      <c r="B362" s="1">
        <v>23.0</v>
      </c>
      <c r="C362" s="3" t="s">
        <v>466</v>
      </c>
      <c r="E362" s="2" t="s">
        <v>465</v>
      </c>
    </row>
    <row r="363">
      <c r="A363" s="1">
        <v>361.0</v>
      </c>
      <c r="B363" s="1">
        <v>0.0</v>
      </c>
      <c r="C363" s="3" t="s">
        <v>467</v>
      </c>
      <c r="E363" s="2" t="s">
        <v>465</v>
      </c>
    </row>
    <row r="364">
      <c r="A364" s="1">
        <v>362.0</v>
      </c>
      <c r="B364" s="1">
        <v>4.0</v>
      </c>
      <c r="C364" s="3" t="s">
        <v>468</v>
      </c>
      <c r="E364" s="2" t="s">
        <v>465</v>
      </c>
    </row>
    <row r="365">
      <c r="A365" s="1">
        <v>363.0</v>
      </c>
      <c r="B365" s="1">
        <v>20.0</v>
      </c>
      <c r="C365" s="3" t="s">
        <v>469</v>
      </c>
      <c r="E365" s="2" t="s">
        <v>465</v>
      </c>
    </row>
    <row r="366">
      <c r="A366" s="1">
        <v>364.0</v>
      </c>
      <c r="B366" s="1">
        <v>29.0</v>
      </c>
      <c r="C366" s="3" t="s">
        <v>470</v>
      </c>
      <c r="E366" s="2" t="s">
        <v>465</v>
      </c>
    </row>
    <row r="367">
      <c r="A367" s="1">
        <v>365.0</v>
      </c>
      <c r="B367" s="1">
        <v>10.0</v>
      </c>
      <c r="C367" s="3" t="s">
        <v>471</v>
      </c>
      <c r="E367" s="2" t="s">
        <v>472</v>
      </c>
    </row>
    <row r="368">
      <c r="A368" s="1">
        <v>366.0</v>
      </c>
      <c r="B368" s="1">
        <v>26.0</v>
      </c>
      <c r="C368" s="3" t="s">
        <v>473</v>
      </c>
      <c r="E368" s="2" t="s">
        <v>472</v>
      </c>
    </row>
    <row r="369">
      <c r="A369" s="1">
        <v>367.0</v>
      </c>
      <c r="B369" s="1">
        <v>30.0</v>
      </c>
      <c r="C369" s="3" t="s">
        <v>474</v>
      </c>
      <c r="E369" s="2" t="s">
        <v>472</v>
      </c>
    </row>
    <row r="370">
      <c r="A370" s="1">
        <v>368.0</v>
      </c>
      <c r="B370" s="1">
        <v>30.0</v>
      </c>
      <c r="C370" s="3" t="s">
        <v>475</v>
      </c>
      <c r="E370" s="2" t="s">
        <v>472</v>
      </c>
    </row>
    <row r="371">
      <c r="A371" s="1">
        <v>369.0</v>
      </c>
      <c r="B371" s="1">
        <v>30.0</v>
      </c>
      <c r="C371" s="3" t="s">
        <v>476</v>
      </c>
      <c r="E371" s="2" t="s">
        <v>472</v>
      </c>
    </row>
    <row r="372">
      <c r="A372" s="1">
        <v>370.0</v>
      </c>
      <c r="B372" s="1">
        <v>29.0</v>
      </c>
      <c r="C372" s="3" t="s">
        <v>477</v>
      </c>
      <c r="E372" s="2" t="s">
        <v>472</v>
      </c>
    </row>
    <row r="373">
      <c r="A373" s="1">
        <v>371.0</v>
      </c>
      <c r="B373" s="1">
        <v>27.0</v>
      </c>
      <c r="C373" s="3" t="s">
        <v>478</v>
      </c>
      <c r="E373" s="2" t="s">
        <v>472</v>
      </c>
    </row>
    <row r="374">
      <c r="A374" s="1">
        <v>372.0</v>
      </c>
      <c r="B374" s="1">
        <v>31.0</v>
      </c>
      <c r="C374" s="3" t="s">
        <v>479</v>
      </c>
      <c r="E374" s="2" t="s">
        <v>472</v>
      </c>
    </row>
    <row r="375">
      <c r="A375" s="1">
        <v>373.0</v>
      </c>
      <c r="B375" s="1">
        <v>10.0</v>
      </c>
      <c r="C375" s="3" t="s">
        <v>480</v>
      </c>
      <c r="E375" s="2" t="s">
        <v>481</v>
      </c>
    </row>
    <row r="376">
      <c r="A376" s="1">
        <v>374.0</v>
      </c>
      <c r="B376" s="1">
        <v>2.0</v>
      </c>
      <c r="C376" s="3" t="s">
        <v>482</v>
      </c>
      <c r="E376" s="2" t="s">
        <v>483</v>
      </c>
    </row>
    <row r="377">
      <c r="A377" s="1">
        <v>375.0</v>
      </c>
      <c r="B377" s="1">
        <v>19.0</v>
      </c>
      <c r="C377" s="3" t="s">
        <v>484</v>
      </c>
      <c r="E377" s="2" t="s">
        <v>485</v>
      </c>
    </row>
    <row r="378">
      <c r="A378" s="1">
        <v>376.0</v>
      </c>
      <c r="B378" s="1">
        <v>17.0</v>
      </c>
      <c r="C378" s="3" t="s">
        <v>486</v>
      </c>
      <c r="E378" s="2" t="s">
        <v>487</v>
      </c>
    </row>
    <row r="379">
      <c r="A379" s="1">
        <v>377.0</v>
      </c>
      <c r="B379" s="1">
        <v>10.0</v>
      </c>
      <c r="C379" s="3" t="s">
        <v>488</v>
      </c>
      <c r="E379" s="2" t="s">
        <v>487</v>
      </c>
    </row>
    <row r="380">
      <c r="A380" s="1">
        <v>378.0</v>
      </c>
      <c r="B380" s="1">
        <v>7.0</v>
      </c>
      <c r="C380" s="3" t="s">
        <v>489</v>
      </c>
      <c r="E380" s="2" t="s">
        <v>487</v>
      </c>
    </row>
    <row r="381">
      <c r="A381" s="1">
        <v>379.0</v>
      </c>
      <c r="B381" s="1">
        <v>28.0</v>
      </c>
      <c r="C381" s="3" t="s">
        <v>490</v>
      </c>
      <c r="E381" s="2" t="s">
        <v>487</v>
      </c>
    </row>
    <row r="382">
      <c r="A382" s="1">
        <v>380.0</v>
      </c>
      <c r="B382" s="1">
        <v>2.0</v>
      </c>
      <c r="C382" s="3" t="s">
        <v>491</v>
      </c>
      <c r="E382" s="2" t="s">
        <v>492</v>
      </c>
    </row>
    <row r="383">
      <c r="A383" s="1">
        <v>381.0</v>
      </c>
      <c r="B383" s="1">
        <v>2.0</v>
      </c>
      <c r="C383" s="3" t="s">
        <v>493</v>
      </c>
      <c r="E383" s="2" t="s">
        <v>492</v>
      </c>
    </row>
    <row r="384">
      <c r="A384" s="1">
        <v>382.0</v>
      </c>
      <c r="B384" s="1">
        <v>29.0</v>
      </c>
      <c r="C384" s="3" t="s">
        <v>494</v>
      </c>
      <c r="E384" s="2" t="s">
        <v>495</v>
      </c>
    </row>
    <row r="385">
      <c r="A385" s="1">
        <v>383.0</v>
      </c>
      <c r="B385" s="1">
        <v>1.0</v>
      </c>
      <c r="C385" s="3" t="s">
        <v>496</v>
      </c>
      <c r="E385" s="2" t="s">
        <v>495</v>
      </c>
    </row>
    <row r="386">
      <c r="A386" s="1">
        <v>384.0</v>
      </c>
      <c r="B386" s="1">
        <v>26.0</v>
      </c>
      <c r="C386" s="3" t="s">
        <v>497</v>
      </c>
      <c r="E386" s="2" t="s">
        <v>498</v>
      </c>
    </row>
    <row r="387">
      <c r="A387" s="1">
        <v>385.0</v>
      </c>
      <c r="B387" s="1">
        <v>28.0</v>
      </c>
      <c r="C387" s="3" t="s">
        <v>499</v>
      </c>
      <c r="E387" s="2" t="s">
        <v>500</v>
      </c>
    </row>
    <row r="388">
      <c r="A388" s="1">
        <v>386.0</v>
      </c>
      <c r="B388" s="1">
        <v>28.0</v>
      </c>
      <c r="C388" s="3" t="s">
        <v>499</v>
      </c>
      <c r="E388" s="2" t="s">
        <v>500</v>
      </c>
    </row>
    <row r="389">
      <c r="A389" s="1">
        <v>387.0</v>
      </c>
      <c r="B389" s="1">
        <v>9.0</v>
      </c>
      <c r="C389" s="3" t="s">
        <v>501</v>
      </c>
      <c r="E389" s="2" t="s">
        <v>500</v>
      </c>
    </row>
    <row r="390">
      <c r="A390" s="1">
        <v>388.0</v>
      </c>
      <c r="B390" s="1">
        <v>8.0</v>
      </c>
      <c r="C390" s="3" t="s">
        <v>502</v>
      </c>
      <c r="E390" s="2" t="s">
        <v>503</v>
      </c>
    </row>
    <row r="391">
      <c r="A391" s="1">
        <v>389.0</v>
      </c>
      <c r="B391" s="1">
        <v>18.0</v>
      </c>
      <c r="C391" s="3" t="s">
        <v>504</v>
      </c>
      <c r="E391" s="2" t="s">
        <v>503</v>
      </c>
    </row>
    <row r="392">
      <c r="A392" s="1">
        <v>390.0</v>
      </c>
      <c r="B392" s="1">
        <v>30.0</v>
      </c>
      <c r="C392" s="3" t="s">
        <v>505</v>
      </c>
      <c r="E392" s="2" t="s">
        <v>506</v>
      </c>
    </row>
    <row r="393">
      <c r="A393" s="1">
        <v>391.0</v>
      </c>
      <c r="B393" s="1">
        <v>30.0</v>
      </c>
      <c r="C393" s="3" t="s">
        <v>507</v>
      </c>
      <c r="E393" s="2" t="s">
        <v>508</v>
      </c>
    </row>
    <row r="394">
      <c r="A394" s="1">
        <v>392.0</v>
      </c>
      <c r="B394" s="1">
        <v>31.0</v>
      </c>
      <c r="C394" s="3" t="s">
        <v>509</v>
      </c>
      <c r="E394" s="2" t="s">
        <v>508</v>
      </c>
    </row>
    <row r="395">
      <c r="A395" s="1">
        <v>393.0</v>
      </c>
      <c r="B395" s="1">
        <v>19.0</v>
      </c>
      <c r="C395" s="3" t="s">
        <v>510</v>
      </c>
      <c r="E395" s="2" t="s">
        <v>508</v>
      </c>
    </row>
    <row r="396">
      <c r="A396" s="1">
        <v>394.0</v>
      </c>
      <c r="B396" s="1">
        <v>17.0</v>
      </c>
      <c r="C396" s="3" t="s">
        <v>511</v>
      </c>
      <c r="E396" s="2" t="s">
        <v>508</v>
      </c>
    </row>
    <row r="397">
      <c r="A397" s="1">
        <v>395.0</v>
      </c>
      <c r="B397" s="1">
        <v>17.0</v>
      </c>
      <c r="C397" s="3" t="s">
        <v>512</v>
      </c>
      <c r="E397" s="4" t="s">
        <v>508</v>
      </c>
    </row>
    <row r="398">
      <c r="A398" s="1">
        <v>396.0</v>
      </c>
      <c r="B398" s="1">
        <v>28.0</v>
      </c>
      <c r="C398" s="3" t="s">
        <v>513</v>
      </c>
      <c r="E398" s="2" t="s">
        <v>514</v>
      </c>
    </row>
    <row r="399">
      <c r="A399" s="1">
        <v>397.0</v>
      </c>
      <c r="B399" s="1">
        <v>19.0</v>
      </c>
      <c r="C399" s="3" t="s">
        <v>515</v>
      </c>
      <c r="E399" s="2" t="s">
        <v>516</v>
      </c>
    </row>
    <row r="400">
      <c r="A400" s="1">
        <v>398.0</v>
      </c>
      <c r="B400" s="1">
        <v>31.0</v>
      </c>
      <c r="C400" s="3" t="s">
        <v>517</v>
      </c>
      <c r="E400" s="2" t="s">
        <v>516</v>
      </c>
    </row>
    <row r="401">
      <c r="A401" s="1">
        <v>399.0</v>
      </c>
      <c r="B401" s="1">
        <v>29.0</v>
      </c>
      <c r="C401" s="3" t="s">
        <v>518</v>
      </c>
      <c r="E401" s="2" t="s">
        <v>516</v>
      </c>
    </row>
    <row r="402">
      <c r="A402" s="1">
        <v>400.0</v>
      </c>
      <c r="B402" s="1">
        <v>3.0</v>
      </c>
      <c r="C402" s="3" t="s">
        <v>519</v>
      </c>
      <c r="E402" s="2" t="s">
        <v>516</v>
      </c>
    </row>
    <row r="403">
      <c r="A403" s="1">
        <v>401.0</v>
      </c>
      <c r="B403" s="1">
        <v>17.0</v>
      </c>
      <c r="C403" s="3" t="s">
        <v>520</v>
      </c>
      <c r="E403" s="2" t="s">
        <v>521</v>
      </c>
    </row>
    <row r="404">
      <c r="A404" s="1">
        <v>402.0</v>
      </c>
      <c r="B404" s="1">
        <v>1.0</v>
      </c>
      <c r="C404" s="3" t="s">
        <v>522</v>
      </c>
      <c r="E404" s="2" t="s">
        <v>523</v>
      </c>
    </row>
    <row r="405">
      <c r="A405" s="1">
        <v>403.0</v>
      </c>
      <c r="B405" s="1">
        <v>14.0</v>
      </c>
      <c r="C405" s="3" t="s">
        <v>524</v>
      </c>
      <c r="E405" s="2" t="s">
        <v>525</v>
      </c>
    </row>
    <row r="406">
      <c r="A406" s="1">
        <v>404.0</v>
      </c>
      <c r="B406" s="1">
        <v>31.0</v>
      </c>
      <c r="C406" s="3" t="s">
        <v>526</v>
      </c>
      <c r="E406" s="2" t="s">
        <v>525</v>
      </c>
    </row>
    <row r="407">
      <c r="A407" s="1">
        <v>405.0</v>
      </c>
      <c r="B407" s="1">
        <v>19.0</v>
      </c>
      <c r="C407" s="3" t="s">
        <v>527</v>
      </c>
      <c r="E407" s="2" t="s">
        <v>528</v>
      </c>
    </row>
    <row r="408">
      <c r="A408" s="1">
        <v>406.0</v>
      </c>
      <c r="B408" s="1">
        <v>3.0</v>
      </c>
      <c r="C408" s="3" t="s">
        <v>529</v>
      </c>
      <c r="E408" s="2" t="s">
        <v>528</v>
      </c>
    </row>
    <row r="409">
      <c r="A409" s="1">
        <v>407.0</v>
      </c>
      <c r="B409" s="1">
        <v>3.0</v>
      </c>
      <c r="C409" s="3" t="s">
        <v>530</v>
      </c>
      <c r="E409" s="2" t="s">
        <v>528</v>
      </c>
    </row>
    <row r="410">
      <c r="A410" s="1">
        <v>408.0</v>
      </c>
      <c r="B410" s="1">
        <v>1.0</v>
      </c>
      <c r="C410" s="3" t="s">
        <v>531</v>
      </c>
      <c r="E410" s="2" t="s">
        <v>532</v>
      </c>
    </row>
    <row r="411">
      <c r="A411" s="1">
        <v>409.0</v>
      </c>
      <c r="B411" s="1">
        <v>13.0</v>
      </c>
      <c r="C411" s="3" t="s">
        <v>533</v>
      </c>
      <c r="E411" s="2" t="s">
        <v>532</v>
      </c>
    </row>
    <row r="412">
      <c r="A412" s="1">
        <v>410.0</v>
      </c>
      <c r="B412" s="1">
        <v>18.0</v>
      </c>
      <c r="C412" s="3" t="s">
        <v>534</v>
      </c>
      <c r="E412" s="2" t="s">
        <v>532</v>
      </c>
    </row>
    <row r="413">
      <c r="A413" s="1">
        <v>411.0</v>
      </c>
      <c r="B413" s="1">
        <v>26.0</v>
      </c>
      <c r="C413" s="3" t="s">
        <v>535</v>
      </c>
      <c r="E413" s="2" t="s">
        <v>532</v>
      </c>
    </row>
    <row r="414">
      <c r="A414" s="1">
        <v>412.0</v>
      </c>
      <c r="B414" s="1">
        <v>27.0</v>
      </c>
      <c r="C414" s="3" t="s">
        <v>536</v>
      </c>
      <c r="E414" s="2" t="s">
        <v>537</v>
      </c>
    </row>
    <row r="415">
      <c r="A415" s="1">
        <v>413.0</v>
      </c>
      <c r="B415" s="1">
        <v>27.0</v>
      </c>
      <c r="C415" s="3" t="s">
        <v>538</v>
      </c>
      <c r="E415" s="2" t="s">
        <v>537</v>
      </c>
    </row>
    <row r="416">
      <c r="A416" s="1">
        <v>414.0</v>
      </c>
      <c r="B416" s="1">
        <v>27.0</v>
      </c>
      <c r="C416" s="3" t="s">
        <v>539</v>
      </c>
      <c r="E416" s="2" t="s">
        <v>537</v>
      </c>
    </row>
    <row r="417">
      <c r="A417" s="1">
        <v>415.0</v>
      </c>
      <c r="B417" s="1">
        <v>29.0</v>
      </c>
      <c r="C417" s="3" t="s">
        <v>540</v>
      </c>
      <c r="E417" s="2" t="s">
        <v>541</v>
      </c>
    </row>
    <row r="418">
      <c r="A418" s="1">
        <v>416.0</v>
      </c>
      <c r="B418" s="1">
        <v>13.0</v>
      </c>
      <c r="C418" s="3" t="s">
        <v>542</v>
      </c>
      <c r="E418" s="2" t="s">
        <v>543</v>
      </c>
    </row>
    <row r="419">
      <c r="A419" s="1">
        <v>417.0</v>
      </c>
      <c r="B419" s="1">
        <v>17.0</v>
      </c>
      <c r="C419" s="3" t="s">
        <v>544</v>
      </c>
      <c r="E419" s="2" t="s">
        <v>545</v>
      </c>
    </row>
    <row r="420">
      <c r="A420" s="1">
        <v>418.0</v>
      </c>
      <c r="B420" s="1">
        <v>4.0</v>
      </c>
      <c r="C420" s="3" t="s">
        <v>546</v>
      </c>
      <c r="E420" s="2" t="s">
        <v>545</v>
      </c>
    </row>
    <row r="421">
      <c r="A421" s="1">
        <v>419.0</v>
      </c>
      <c r="B421" s="1">
        <v>5.0</v>
      </c>
      <c r="C421" s="3" t="s">
        <v>547</v>
      </c>
      <c r="E421" s="2" t="s">
        <v>548</v>
      </c>
    </row>
    <row r="422">
      <c r="A422" s="1">
        <v>420.0</v>
      </c>
      <c r="B422" s="1">
        <v>29.0</v>
      </c>
      <c r="C422" s="3" t="s">
        <v>549</v>
      </c>
      <c r="E422" s="2" t="s">
        <v>550</v>
      </c>
    </row>
    <row r="423">
      <c r="A423" s="1">
        <v>421.0</v>
      </c>
      <c r="B423" s="1">
        <v>29.0</v>
      </c>
      <c r="C423" s="3" t="s">
        <v>551</v>
      </c>
      <c r="E423" s="2" t="s">
        <v>552</v>
      </c>
    </row>
    <row r="424">
      <c r="A424" s="1">
        <v>422.0</v>
      </c>
      <c r="B424" s="1">
        <v>30.0</v>
      </c>
      <c r="C424" s="3" t="s">
        <v>553</v>
      </c>
      <c r="E424" s="2" t="s">
        <v>552</v>
      </c>
    </row>
    <row r="425">
      <c r="A425" s="1">
        <v>423.0</v>
      </c>
      <c r="B425" s="1">
        <v>30.0</v>
      </c>
      <c r="C425" s="3" t="s">
        <v>554</v>
      </c>
      <c r="E425" s="2" t="s">
        <v>552</v>
      </c>
    </row>
    <row r="426">
      <c r="A426" s="1">
        <v>424.0</v>
      </c>
      <c r="B426" s="1">
        <v>30.0</v>
      </c>
      <c r="C426" s="3" t="s">
        <v>555</v>
      </c>
      <c r="E426" s="2" t="s">
        <v>552</v>
      </c>
    </row>
    <row r="427">
      <c r="A427" s="1">
        <v>425.0</v>
      </c>
      <c r="B427" s="1">
        <v>29.0</v>
      </c>
      <c r="C427" s="3" t="s">
        <v>556</v>
      </c>
      <c r="E427" s="2" t="s">
        <v>552</v>
      </c>
    </row>
    <row r="428">
      <c r="A428" s="1">
        <v>426.0</v>
      </c>
      <c r="B428" s="1">
        <v>1.0</v>
      </c>
      <c r="C428" s="3" t="s">
        <v>557</v>
      </c>
      <c r="E428" s="2" t="s">
        <v>552</v>
      </c>
    </row>
    <row r="429">
      <c r="A429" s="1">
        <v>427.0</v>
      </c>
      <c r="B429" s="1">
        <v>7.0</v>
      </c>
      <c r="C429" s="3" t="s">
        <v>558</v>
      </c>
      <c r="E429" s="2" t="s">
        <v>552</v>
      </c>
    </row>
    <row r="430">
      <c r="A430" s="1">
        <v>428.0</v>
      </c>
      <c r="B430" s="1">
        <v>20.0</v>
      </c>
      <c r="C430" s="3" t="s">
        <v>559</v>
      </c>
      <c r="E430" s="2" t="s">
        <v>560</v>
      </c>
    </row>
    <row r="431">
      <c r="A431" s="1">
        <v>429.0</v>
      </c>
      <c r="B431" s="1">
        <v>18.0</v>
      </c>
      <c r="C431" s="3" t="s">
        <v>561</v>
      </c>
      <c r="E431" s="2" t="s">
        <v>562</v>
      </c>
    </row>
    <row r="432">
      <c r="A432" s="1">
        <v>430.0</v>
      </c>
      <c r="B432" s="1">
        <v>7.0</v>
      </c>
      <c r="C432" s="3" t="s">
        <v>563</v>
      </c>
      <c r="E432" s="2" t="s">
        <v>564</v>
      </c>
    </row>
    <row r="433">
      <c r="A433" s="1">
        <v>431.0</v>
      </c>
      <c r="B433" s="1">
        <v>8.0</v>
      </c>
      <c r="C433" s="3" t="s">
        <v>565</v>
      </c>
      <c r="E433" s="2" t="s">
        <v>566</v>
      </c>
    </row>
    <row r="434">
      <c r="A434" s="1">
        <v>432.0</v>
      </c>
      <c r="B434" s="1">
        <v>13.0</v>
      </c>
      <c r="C434" s="3" t="s">
        <v>567</v>
      </c>
      <c r="E434" s="2" t="s">
        <v>568</v>
      </c>
    </row>
    <row r="435">
      <c r="A435" s="1">
        <v>433.0</v>
      </c>
      <c r="B435" s="1">
        <v>13.0</v>
      </c>
      <c r="C435" s="3" t="s">
        <v>567</v>
      </c>
      <c r="E435" s="2" t="s">
        <v>568</v>
      </c>
    </row>
    <row r="436">
      <c r="A436" s="1">
        <v>434.0</v>
      </c>
      <c r="B436" s="1">
        <v>28.0</v>
      </c>
      <c r="C436" s="3" t="s">
        <v>569</v>
      </c>
      <c r="E436" s="2" t="s">
        <v>570</v>
      </c>
    </row>
    <row r="437">
      <c r="A437" s="1">
        <v>435.0</v>
      </c>
      <c r="B437" s="1">
        <v>29.0</v>
      </c>
      <c r="C437" s="3" t="s">
        <v>571</v>
      </c>
      <c r="E437" s="2" t="s">
        <v>570</v>
      </c>
    </row>
    <row r="438">
      <c r="A438" s="1">
        <v>436.0</v>
      </c>
      <c r="B438" s="1">
        <v>28.0</v>
      </c>
      <c r="C438" s="3" t="s">
        <v>572</v>
      </c>
      <c r="E438" s="2" t="s">
        <v>573</v>
      </c>
    </row>
    <row r="439">
      <c r="A439" s="1">
        <v>437.0</v>
      </c>
      <c r="B439" s="1">
        <v>29.0</v>
      </c>
      <c r="C439" s="3" t="s">
        <v>574</v>
      </c>
      <c r="E439" s="2" t="s">
        <v>573</v>
      </c>
    </row>
    <row r="440">
      <c r="A440" s="1">
        <v>438.0</v>
      </c>
      <c r="B440" s="1">
        <v>27.0</v>
      </c>
      <c r="C440" s="3" t="s">
        <v>575</v>
      </c>
      <c r="E440" s="2" t="s">
        <v>573</v>
      </c>
    </row>
    <row r="441">
      <c r="A441" s="1">
        <v>439.0</v>
      </c>
      <c r="B441" s="1">
        <v>26.0</v>
      </c>
      <c r="C441" s="3" t="s">
        <v>576</v>
      </c>
      <c r="E441" s="2" t="s">
        <v>573</v>
      </c>
    </row>
    <row r="442">
      <c r="A442" s="1">
        <v>440.0</v>
      </c>
      <c r="B442" s="1">
        <v>14.0</v>
      </c>
      <c r="C442" s="3" t="s">
        <v>577</v>
      </c>
      <c r="E442" s="2" t="s">
        <v>573</v>
      </c>
    </row>
    <row r="443">
      <c r="A443" s="1">
        <v>441.0</v>
      </c>
      <c r="B443" s="1">
        <v>18.0</v>
      </c>
      <c r="C443" s="3" t="s">
        <v>578</v>
      </c>
      <c r="E443" s="2" t="s">
        <v>579</v>
      </c>
    </row>
    <row r="444">
      <c r="A444" s="1">
        <v>442.0</v>
      </c>
      <c r="B444" s="1">
        <v>29.0</v>
      </c>
      <c r="C444" s="3" t="s">
        <v>580</v>
      </c>
      <c r="E444" s="2" t="s">
        <v>581</v>
      </c>
    </row>
    <row r="445">
      <c r="A445" s="1">
        <v>443.0</v>
      </c>
      <c r="B445" s="1">
        <v>25.0</v>
      </c>
      <c r="C445" s="3" t="s">
        <v>582</v>
      </c>
      <c r="E445" s="2" t="s">
        <v>583</v>
      </c>
    </row>
    <row r="446">
      <c r="A446" s="1">
        <v>444.0</v>
      </c>
      <c r="B446" s="1">
        <v>31.0</v>
      </c>
      <c r="C446" s="3" t="s">
        <v>584</v>
      </c>
      <c r="E446" s="2" t="s">
        <v>583</v>
      </c>
    </row>
    <row r="447">
      <c r="A447" s="1">
        <v>445.0</v>
      </c>
      <c r="B447" s="1">
        <v>17.0</v>
      </c>
      <c r="C447" s="3" t="s">
        <v>585</v>
      </c>
      <c r="E447" s="2" t="s">
        <v>583</v>
      </c>
    </row>
    <row r="448">
      <c r="A448" s="1">
        <v>446.0</v>
      </c>
      <c r="B448" s="1">
        <v>30.0</v>
      </c>
      <c r="C448" s="3" t="s">
        <v>586</v>
      </c>
      <c r="E448" s="2" t="s">
        <v>583</v>
      </c>
    </row>
    <row r="449">
      <c r="A449" s="1">
        <v>447.0</v>
      </c>
      <c r="B449" s="1">
        <v>29.0</v>
      </c>
      <c r="C449" s="3" t="s">
        <v>587</v>
      </c>
      <c r="E449" s="2" t="s">
        <v>583</v>
      </c>
    </row>
    <row r="450">
      <c r="A450" s="1">
        <v>448.0</v>
      </c>
      <c r="B450" s="1">
        <v>21.0</v>
      </c>
      <c r="C450" s="3" t="s">
        <v>588</v>
      </c>
      <c r="E450" s="2" t="s">
        <v>583</v>
      </c>
    </row>
    <row r="451">
      <c r="A451" s="1">
        <v>449.0</v>
      </c>
      <c r="B451" s="1">
        <v>7.0</v>
      </c>
      <c r="C451" s="3" t="s">
        <v>589</v>
      </c>
      <c r="E451" s="2" t="s">
        <v>590</v>
      </c>
    </row>
    <row r="452">
      <c r="A452" s="1">
        <v>450.0</v>
      </c>
      <c r="B452" s="1">
        <v>25.0</v>
      </c>
      <c r="C452" s="3" t="s">
        <v>591</v>
      </c>
      <c r="E452" s="2" t="s">
        <v>592</v>
      </c>
    </row>
    <row r="453">
      <c r="A453" s="1">
        <v>451.0</v>
      </c>
      <c r="B453" s="1">
        <v>16.0</v>
      </c>
      <c r="C453" s="3" t="s">
        <v>593</v>
      </c>
      <c r="E453" s="2" t="s">
        <v>592</v>
      </c>
    </row>
    <row r="454">
      <c r="A454" s="1">
        <v>452.0</v>
      </c>
      <c r="B454" s="1">
        <v>15.0</v>
      </c>
      <c r="C454" s="3" t="s">
        <v>594</v>
      </c>
      <c r="E454" s="2" t="s">
        <v>595</v>
      </c>
    </row>
    <row r="455">
      <c r="A455" s="1">
        <v>453.0</v>
      </c>
      <c r="B455" s="1">
        <v>27.0</v>
      </c>
      <c r="C455" s="3" t="s">
        <v>596</v>
      </c>
      <c r="E455" s="2" t="s">
        <v>595</v>
      </c>
    </row>
    <row r="456">
      <c r="A456" s="1">
        <v>454.0</v>
      </c>
      <c r="B456" s="1">
        <v>28.0</v>
      </c>
      <c r="C456" s="3" t="s">
        <v>597</v>
      </c>
      <c r="E456" s="2" t="s">
        <v>595</v>
      </c>
    </row>
    <row r="457">
      <c r="A457" s="1">
        <v>455.0</v>
      </c>
      <c r="B457" s="1">
        <v>31.0</v>
      </c>
      <c r="C457" s="3" t="s">
        <v>598</v>
      </c>
      <c r="E457" s="2" t="s">
        <v>595</v>
      </c>
    </row>
    <row r="458">
      <c r="A458" s="1">
        <v>456.0</v>
      </c>
      <c r="B458" s="1">
        <v>21.0</v>
      </c>
      <c r="C458" s="3" t="s">
        <v>599</v>
      </c>
      <c r="E458" s="2" t="s">
        <v>600</v>
      </c>
    </row>
    <row r="459">
      <c r="A459" s="1">
        <v>457.0</v>
      </c>
      <c r="B459" s="1">
        <v>1.0</v>
      </c>
      <c r="C459" s="3" t="s">
        <v>601</v>
      </c>
      <c r="E459" s="2" t="s">
        <v>600</v>
      </c>
    </row>
    <row r="460">
      <c r="A460" s="1">
        <v>458.0</v>
      </c>
      <c r="B460" s="1">
        <v>1.0</v>
      </c>
      <c r="C460" s="3" t="s">
        <v>602</v>
      </c>
      <c r="E460" s="2" t="s">
        <v>600</v>
      </c>
    </row>
    <row r="461">
      <c r="A461" s="1">
        <v>459.0</v>
      </c>
      <c r="B461" s="1">
        <v>26.0</v>
      </c>
      <c r="C461" s="3" t="s">
        <v>603</v>
      </c>
      <c r="E461" s="2" t="s">
        <v>600</v>
      </c>
    </row>
    <row r="462">
      <c r="A462" s="1">
        <v>460.0</v>
      </c>
      <c r="B462" s="1">
        <v>0.0</v>
      </c>
      <c r="C462" s="3" t="s">
        <v>604</v>
      </c>
      <c r="E462" s="2" t="s">
        <v>600</v>
      </c>
    </row>
    <row r="463">
      <c r="A463" s="1">
        <v>461.0</v>
      </c>
      <c r="B463" s="1">
        <v>7.0</v>
      </c>
      <c r="C463" s="3" t="s">
        <v>605</v>
      </c>
      <c r="E463" s="2" t="s">
        <v>600</v>
      </c>
    </row>
    <row r="464">
      <c r="A464" s="1">
        <v>462.0</v>
      </c>
      <c r="B464" s="1">
        <v>29.0</v>
      </c>
      <c r="C464" s="3" t="s">
        <v>606</v>
      </c>
      <c r="E464" s="2" t="s">
        <v>600</v>
      </c>
    </row>
    <row r="465">
      <c r="A465" s="1">
        <v>463.0</v>
      </c>
      <c r="B465" s="1">
        <v>25.0</v>
      </c>
      <c r="C465" s="3" t="s">
        <v>607</v>
      </c>
      <c r="E465" s="2" t="s">
        <v>600</v>
      </c>
    </row>
    <row r="466">
      <c r="A466" s="1">
        <v>464.0</v>
      </c>
      <c r="B466" s="1">
        <v>30.0</v>
      </c>
      <c r="C466" s="3" t="s">
        <v>608</v>
      </c>
      <c r="E466" s="2" t="s">
        <v>609</v>
      </c>
    </row>
    <row r="467">
      <c r="A467" s="1">
        <v>465.0</v>
      </c>
      <c r="B467" s="1">
        <v>13.0</v>
      </c>
      <c r="C467" s="3" t="s">
        <v>610</v>
      </c>
      <c r="E467" s="2" t="s">
        <v>611</v>
      </c>
    </row>
    <row r="468">
      <c r="A468" s="1">
        <v>466.0</v>
      </c>
      <c r="B468" s="1">
        <v>17.0</v>
      </c>
      <c r="C468" s="3" t="s">
        <v>612</v>
      </c>
      <c r="E468" s="2" t="s">
        <v>611</v>
      </c>
    </row>
    <row r="469">
      <c r="A469" s="1">
        <v>467.0</v>
      </c>
      <c r="B469" s="1">
        <v>15.0</v>
      </c>
      <c r="C469" s="3" t="s">
        <v>613</v>
      </c>
      <c r="E469" s="2" t="s">
        <v>611</v>
      </c>
    </row>
    <row r="470">
      <c r="A470" s="1">
        <v>468.0</v>
      </c>
      <c r="B470" s="1">
        <v>29.0</v>
      </c>
      <c r="C470" s="3" t="s">
        <v>614</v>
      </c>
      <c r="E470" s="2" t="s">
        <v>611</v>
      </c>
    </row>
    <row r="471">
      <c r="A471" s="1">
        <v>469.0</v>
      </c>
      <c r="B471" s="1">
        <v>29.0</v>
      </c>
      <c r="C471" s="3" t="s">
        <v>615</v>
      </c>
      <c r="E471" s="2" t="s">
        <v>611</v>
      </c>
    </row>
    <row r="472">
      <c r="A472" s="1">
        <v>470.0</v>
      </c>
      <c r="B472" s="1">
        <v>29.0</v>
      </c>
      <c r="C472" s="3" t="s">
        <v>616</v>
      </c>
      <c r="E472" s="2" t="s">
        <v>611</v>
      </c>
    </row>
    <row r="473">
      <c r="A473" s="1">
        <v>471.0</v>
      </c>
      <c r="B473" s="1">
        <v>28.0</v>
      </c>
      <c r="C473" s="3" t="s">
        <v>617</v>
      </c>
      <c r="E473" s="2" t="s">
        <v>611</v>
      </c>
    </row>
    <row r="474">
      <c r="A474" s="1">
        <v>472.0</v>
      </c>
      <c r="B474" s="1">
        <v>0.0</v>
      </c>
      <c r="C474" s="3" t="s">
        <v>618</v>
      </c>
      <c r="E474" s="2" t="s">
        <v>611</v>
      </c>
    </row>
    <row r="475">
      <c r="A475" s="1">
        <v>473.0</v>
      </c>
      <c r="B475" s="1">
        <v>0.0</v>
      </c>
      <c r="C475" s="3" t="s">
        <v>619</v>
      </c>
      <c r="E475" s="2" t="s">
        <v>611</v>
      </c>
    </row>
    <row r="476">
      <c r="A476" s="1">
        <v>474.0</v>
      </c>
      <c r="B476" s="1">
        <v>29.0</v>
      </c>
      <c r="C476" s="3" t="s">
        <v>620</v>
      </c>
      <c r="E476" s="2" t="s">
        <v>611</v>
      </c>
    </row>
    <row r="477">
      <c r="A477" s="1">
        <v>475.0</v>
      </c>
      <c r="B477" s="1">
        <v>7.0</v>
      </c>
      <c r="C477" s="3" t="s">
        <v>621</v>
      </c>
      <c r="E477" s="2" t="s">
        <v>611</v>
      </c>
    </row>
    <row r="478">
      <c r="A478" s="1">
        <v>476.0</v>
      </c>
      <c r="B478" s="1">
        <v>19.0</v>
      </c>
      <c r="C478" s="3" t="s">
        <v>622</v>
      </c>
      <c r="E478" s="2" t="s">
        <v>611</v>
      </c>
    </row>
    <row r="479">
      <c r="A479" s="1">
        <v>477.0</v>
      </c>
      <c r="B479" s="1">
        <v>24.0</v>
      </c>
      <c r="C479" s="3" t="s">
        <v>623</v>
      </c>
      <c r="E479" s="2" t="s">
        <v>611</v>
      </c>
    </row>
    <row r="480">
      <c r="A480" s="1">
        <v>478.0</v>
      </c>
      <c r="B480" s="1">
        <v>21.0</v>
      </c>
      <c r="C480" s="3" t="s">
        <v>624</v>
      </c>
      <c r="E480" s="2" t="s">
        <v>625</v>
      </c>
    </row>
    <row r="481">
      <c r="A481" s="1">
        <v>479.0</v>
      </c>
      <c r="B481" s="1">
        <v>26.0</v>
      </c>
      <c r="C481" s="3" t="s">
        <v>626</v>
      </c>
      <c r="E481" s="2" t="s">
        <v>627</v>
      </c>
    </row>
    <row r="482">
      <c r="A482" s="1">
        <v>480.0</v>
      </c>
      <c r="B482" s="1">
        <v>23.0</v>
      </c>
      <c r="C482" s="3" t="s">
        <v>628</v>
      </c>
      <c r="E482" s="2" t="s">
        <v>629</v>
      </c>
    </row>
    <row r="483">
      <c r="A483" s="1">
        <v>481.0</v>
      </c>
      <c r="B483" s="1">
        <v>31.0</v>
      </c>
      <c r="C483" s="3" t="s">
        <v>630</v>
      </c>
      <c r="E483" s="2" t="s">
        <v>631</v>
      </c>
    </row>
    <row r="484">
      <c r="A484" s="1">
        <v>482.0</v>
      </c>
      <c r="B484" s="1">
        <v>6.0</v>
      </c>
      <c r="C484" s="3" t="s">
        <v>632</v>
      </c>
      <c r="E484" s="2" t="s">
        <v>633</v>
      </c>
    </row>
    <row r="485">
      <c r="A485" s="1">
        <v>483.0</v>
      </c>
      <c r="B485" s="1">
        <v>29.0</v>
      </c>
      <c r="C485" s="3" t="s">
        <v>634</v>
      </c>
      <c r="E485" s="2" t="s">
        <v>633</v>
      </c>
    </row>
    <row r="486">
      <c r="A486" s="1">
        <v>484.0</v>
      </c>
      <c r="B486" s="1">
        <v>5.0</v>
      </c>
      <c r="C486" s="3" t="s">
        <v>635</v>
      </c>
      <c r="E486" s="2" t="s">
        <v>633</v>
      </c>
    </row>
    <row r="487">
      <c r="A487" s="1">
        <v>485.0</v>
      </c>
      <c r="B487" s="1">
        <v>25.0</v>
      </c>
      <c r="C487" s="3" t="s">
        <v>636</v>
      </c>
      <c r="E487" s="2" t="s">
        <v>633</v>
      </c>
    </row>
    <row r="488">
      <c r="A488" s="1">
        <v>486.0</v>
      </c>
      <c r="B488" s="1">
        <v>29.0</v>
      </c>
      <c r="C488" s="3" t="s">
        <v>637</v>
      </c>
      <c r="E488" s="2" t="s">
        <v>633</v>
      </c>
    </row>
    <row r="489">
      <c r="A489" s="1">
        <v>487.0</v>
      </c>
      <c r="B489" s="1">
        <v>3.0</v>
      </c>
      <c r="C489" s="3" t="s">
        <v>638</v>
      </c>
      <c r="E489" s="2" t="s">
        <v>633</v>
      </c>
    </row>
    <row r="490">
      <c r="A490" s="1">
        <v>488.0</v>
      </c>
      <c r="B490" s="1">
        <v>17.0</v>
      </c>
      <c r="C490" s="3" t="s">
        <v>639</v>
      </c>
      <c r="E490" s="2" t="s">
        <v>633</v>
      </c>
    </row>
    <row r="491">
      <c r="A491" s="1">
        <v>489.0</v>
      </c>
      <c r="B491" s="1">
        <v>28.0</v>
      </c>
      <c r="C491" s="3" t="s">
        <v>640</v>
      </c>
      <c r="E491" s="2" t="s">
        <v>633</v>
      </c>
    </row>
    <row r="492">
      <c r="A492" s="1">
        <v>490.0</v>
      </c>
      <c r="B492" s="1">
        <v>28.0</v>
      </c>
      <c r="C492" s="3" t="s">
        <v>641</v>
      </c>
      <c r="E492" s="2" t="s">
        <v>633</v>
      </c>
    </row>
    <row r="493">
      <c r="A493" s="1">
        <v>491.0</v>
      </c>
      <c r="B493" s="1">
        <v>3.0</v>
      </c>
      <c r="C493" s="3" t="s">
        <v>642</v>
      </c>
      <c r="E493" s="2" t="s">
        <v>633</v>
      </c>
    </row>
    <row r="494">
      <c r="A494" s="1">
        <v>492.0</v>
      </c>
      <c r="B494" s="1">
        <v>29.0</v>
      </c>
      <c r="C494" s="3" t="s">
        <v>643</v>
      </c>
      <c r="E494" s="2" t="s">
        <v>633</v>
      </c>
    </row>
    <row r="495">
      <c r="A495" s="1">
        <v>493.0</v>
      </c>
      <c r="B495" s="1">
        <v>17.0</v>
      </c>
      <c r="C495" s="3" t="s">
        <v>644</v>
      </c>
      <c r="E495" s="2" t="s">
        <v>633</v>
      </c>
    </row>
    <row r="496">
      <c r="A496" s="1">
        <v>494.0</v>
      </c>
      <c r="B496" s="1">
        <v>26.0</v>
      </c>
      <c r="C496" s="3" t="s">
        <v>645</v>
      </c>
      <c r="E496" s="2" t="s">
        <v>633</v>
      </c>
    </row>
    <row r="497">
      <c r="A497" s="1">
        <v>495.0</v>
      </c>
      <c r="B497" s="1">
        <v>7.0</v>
      </c>
      <c r="C497" s="3" t="s">
        <v>646</v>
      </c>
      <c r="E497" s="2" t="s">
        <v>633</v>
      </c>
    </row>
    <row r="498">
      <c r="A498" s="1">
        <v>496.0</v>
      </c>
      <c r="B498" s="1">
        <v>9.0</v>
      </c>
      <c r="C498" s="3" t="s">
        <v>647</v>
      </c>
      <c r="E498" s="2" t="s">
        <v>633</v>
      </c>
    </row>
    <row r="499">
      <c r="A499" s="1">
        <v>497.0</v>
      </c>
      <c r="B499" s="1">
        <v>12.0</v>
      </c>
      <c r="C499" s="3" t="s">
        <v>648</v>
      </c>
      <c r="E499" s="2" t="s">
        <v>633</v>
      </c>
    </row>
    <row r="500">
      <c r="A500" s="1">
        <v>498.0</v>
      </c>
      <c r="B500" s="1">
        <v>2.0</v>
      </c>
      <c r="C500" s="3" t="s">
        <v>649</v>
      </c>
      <c r="E500" s="2" t="s">
        <v>633</v>
      </c>
    </row>
    <row r="501">
      <c r="A501" s="1">
        <v>499.0</v>
      </c>
      <c r="B501" s="1">
        <v>27.0</v>
      </c>
      <c r="C501" s="3" t="s">
        <v>650</v>
      </c>
      <c r="E501" s="2" t="s">
        <v>633</v>
      </c>
    </row>
    <row r="502">
      <c r="A502" s="1">
        <v>500.0</v>
      </c>
      <c r="B502" s="1">
        <v>29.0</v>
      </c>
      <c r="C502" s="3" t="s">
        <v>651</v>
      </c>
      <c r="E502" s="2" t="s">
        <v>633</v>
      </c>
    </row>
  </sheetData>
  <hyperlinks>
    <hyperlink r:id="rId1" ref="C2"/>
    <hyperlink r:id="rId2" ref="J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 r:id="rId102" ref="C102"/>
    <hyperlink r:id="rId103" ref="C103"/>
    <hyperlink r:id="rId104" ref="C104"/>
    <hyperlink r:id="rId105" ref="C105"/>
    <hyperlink r:id="rId106" ref="C106"/>
    <hyperlink r:id="rId107" ref="C107"/>
    <hyperlink r:id="rId108" ref="C108"/>
    <hyperlink r:id="rId109" ref="C109"/>
    <hyperlink r:id="rId110" ref="C110"/>
    <hyperlink r:id="rId111" ref="C111"/>
    <hyperlink r:id="rId112" ref="C112"/>
    <hyperlink r:id="rId113" ref="C113"/>
    <hyperlink r:id="rId114" ref="C114"/>
    <hyperlink r:id="rId115" ref="C115"/>
    <hyperlink r:id="rId116" ref="C116"/>
    <hyperlink r:id="rId117" ref="C117"/>
    <hyperlink r:id="rId118" ref="C118"/>
    <hyperlink r:id="rId119" ref="C119"/>
    <hyperlink r:id="rId120" ref="C120"/>
    <hyperlink r:id="rId121" ref="C121"/>
    <hyperlink r:id="rId122" ref="C122"/>
    <hyperlink r:id="rId123" ref="C123"/>
    <hyperlink r:id="rId124" ref="C124"/>
    <hyperlink r:id="rId125" ref="C125"/>
    <hyperlink r:id="rId126" ref="C126"/>
    <hyperlink r:id="rId127" ref="C127"/>
    <hyperlink r:id="rId128" ref="C128"/>
    <hyperlink r:id="rId129" ref="C129"/>
    <hyperlink r:id="rId130" ref="C130"/>
    <hyperlink r:id="rId131" ref="C131"/>
    <hyperlink r:id="rId132" ref="C132"/>
    <hyperlink r:id="rId133" ref="C133"/>
    <hyperlink r:id="rId134" ref="C134"/>
    <hyperlink r:id="rId135" ref="C135"/>
    <hyperlink r:id="rId136" ref="C136"/>
    <hyperlink r:id="rId137" ref="C137"/>
    <hyperlink r:id="rId138" ref="C138"/>
    <hyperlink r:id="rId139" ref="C139"/>
    <hyperlink r:id="rId140" ref="C140"/>
    <hyperlink r:id="rId141" ref="C141"/>
    <hyperlink r:id="rId142" ref="C142"/>
    <hyperlink r:id="rId143" ref="C143"/>
    <hyperlink r:id="rId144" ref="C144"/>
    <hyperlink r:id="rId145" ref="C145"/>
    <hyperlink r:id="rId146" ref="C146"/>
    <hyperlink r:id="rId147" ref="C147"/>
    <hyperlink r:id="rId148" ref="C148"/>
    <hyperlink r:id="rId149" ref="C149"/>
    <hyperlink r:id="rId150" ref="C150"/>
    <hyperlink r:id="rId151" ref="C151"/>
    <hyperlink r:id="rId152" ref="C152"/>
    <hyperlink r:id="rId153" ref="C153"/>
    <hyperlink r:id="rId154" ref="C154"/>
    <hyperlink r:id="rId155" ref="C155"/>
    <hyperlink r:id="rId156" ref="C156"/>
    <hyperlink r:id="rId157" ref="C157"/>
    <hyperlink r:id="rId158" ref="C158"/>
    <hyperlink r:id="rId159" ref="C159"/>
    <hyperlink r:id="rId160" ref="C160"/>
    <hyperlink r:id="rId161" ref="C161"/>
    <hyperlink r:id="rId162" ref="C162"/>
    <hyperlink r:id="rId163" ref="C163"/>
    <hyperlink r:id="rId164" ref="C164"/>
    <hyperlink r:id="rId165" ref="C165"/>
    <hyperlink r:id="rId166" ref="C166"/>
    <hyperlink r:id="rId167" ref="C167"/>
    <hyperlink r:id="rId168" ref="C168"/>
    <hyperlink r:id="rId169" ref="C169"/>
    <hyperlink r:id="rId170" ref="C170"/>
    <hyperlink r:id="rId171" ref="C171"/>
    <hyperlink r:id="rId172" ref="C172"/>
    <hyperlink r:id="rId173" ref="C173"/>
    <hyperlink r:id="rId174" ref="C174"/>
    <hyperlink r:id="rId175" ref="C175"/>
    <hyperlink r:id="rId176" ref="C176"/>
    <hyperlink r:id="rId177" ref="C177"/>
    <hyperlink r:id="rId178" ref="C178"/>
    <hyperlink r:id="rId179" ref="C179"/>
    <hyperlink r:id="rId180" ref="C180"/>
    <hyperlink r:id="rId181" ref="C181"/>
    <hyperlink r:id="rId182" ref="C182"/>
    <hyperlink r:id="rId183" ref="C183"/>
    <hyperlink r:id="rId184" ref="C184"/>
    <hyperlink r:id="rId185" ref="C185"/>
    <hyperlink r:id="rId186" ref="C186"/>
    <hyperlink r:id="rId187" ref="C187"/>
    <hyperlink r:id="rId188" ref="C188"/>
    <hyperlink r:id="rId189" ref="C189"/>
    <hyperlink r:id="rId190" ref="C190"/>
    <hyperlink r:id="rId191" ref="C191"/>
    <hyperlink r:id="rId192" ref="C192"/>
    <hyperlink r:id="rId193" ref="C193"/>
    <hyperlink r:id="rId194" ref="C194"/>
    <hyperlink r:id="rId195" ref="C195"/>
    <hyperlink r:id="rId196" ref="C196"/>
    <hyperlink r:id="rId197" ref="C197"/>
    <hyperlink r:id="rId198" ref="C198"/>
    <hyperlink r:id="rId199" ref="C199"/>
    <hyperlink r:id="rId200" ref="C200"/>
    <hyperlink r:id="rId201" ref="C201"/>
    <hyperlink r:id="rId202" ref="C202"/>
    <hyperlink r:id="rId203" ref="C203"/>
    <hyperlink r:id="rId204" ref="C204"/>
    <hyperlink r:id="rId205" ref="C205"/>
    <hyperlink r:id="rId206" ref="C206"/>
    <hyperlink r:id="rId207" ref="C207"/>
    <hyperlink r:id="rId208" ref="C208"/>
    <hyperlink r:id="rId209" ref="C209"/>
    <hyperlink r:id="rId210" ref="C210"/>
    <hyperlink r:id="rId211" ref="C211"/>
    <hyperlink r:id="rId212" ref="C212"/>
    <hyperlink r:id="rId213" ref="C213"/>
    <hyperlink r:id="rId214" ref="C214"/>
    <hyperlink r:id="rId215" ref="C215"/>
    <hyperlink r:id="rId216" ref="C216"/>
    <hyperlink r:id="rId217" ref="C217"/>
    <hyperlink r:id="rId218" ref="C218"/>
    <hyperlink r:id="rId219" ref="C219"/>
    <hyperlink r:id="rId220" ref="C220"/>
    <hyperlink r:id="rId221" ref="C221"/>
    <hyperlink r:id="rId222" ref="C222"/>
    <hyperlink r:id="rId223" ref="C223"/>
    <hyperlink r:id="rId224" ref="C224"/>
    <hyperlink r:id="rId225" ref="C225"/>
    <hyperlink r:id="rId226" ref="C226"/>
    <hyperlink r:id="rId227" ref="C227"/>
    <hyperlink r:id="rId228" ref="C228"/>
    <hyperlink r:id="rId229" ref="C229"/>
    <hyperlink r:id="rId230" ref="C230"/>
    <hyperlink r:id="rId231" ref="C231"/>
    <hyperlink r:id="rId232" ref="C232"/>
    <hyperlink r:id="rId233" ref="C233"/>
    <hyperlink r:id="rId234" ref="C234"/>
    <hyperlink r:id="rId235" ref="C235"/>
    <hyperlink r:id="rId236" ref="C236"/>
    <hyperlink r:id="rId237" ref="C237"/>
    <hyperlink r:id="rId238" ref="C238"/>
    <hyperlink r:id="rId239" ref="C239"/>
    <hyperlink r:id="rId240" ref="C240"/>
    <hyperlink r:id="rId241" ref="C241"/>
    <hyperlink r:id="rId242" ref="C242"/>
    <hyperlink r:id="rId243" ref="C243"/>
    <hyperlink r:id="rId244" ref="C244"/>
    <hyperlink r:id="rId245" ref="C245"/>
    <hyperlink r:id="rId246" ref="C246"/>
    <hyperlink r:id="rId247" ref="C247"/>
    <hyperlink r:id="rId248" ref="C248"/>
    <hyperlink r:id="rId249" ref="C249"/>
    <hyperlink r:id="rId250" ref="C250"/>
    <hyperlink r:id="rId251" ref="C251"/>
    <hyperlink r:id="rId252" ref="C252"/>
    <hyperlink r:id="rId253" ref="C253"/>
    <hyperlink r:id="rId254" ref="C254"/>
    <hyperlink r:id="rId255" ref="C255"/>
    <hyperlink r:id="rId256" ref="C256"/>
    <hyperlink r:id="rId257" ref="C257"/>
    <hyperlink r:id="rId258" ref="C258"/>
    <hyperlink r:id="rId259" ref="C259"/>
    <hyperlink r:id="rId260" ref="C260"/>
    <hyperlink r:id="rId261" ref="C261"/>
    <hyperlink r:id="rId262" ref="C262"/>
    <hyperlink r:id="rId263" ref="C263"/>
    <hyperlink r:id="rId264" ref="C264"/>
    <hyperlink r:id="rId265" ref="C265"/>
    <hyperlink r:id="rId266" ref="C266"/>
    <hyperlink r:id="rId267" ref="C267"/>
    <hyperlink r:id="rId268" ref="C268"/>
    <hyperlink r:id="rId269" ref="C269"/>
    <hyperlink r:id="rId270" ref="C270"/>
    <hyperlink r:id="rId271" ref="C271"/>
    <hyperlink r:id="rId272" ref="C272"/>
    <hyperlink r:id="rId273" ref="C273"/>
    <hyperlink r:id="rId274" ref="C274"/>
    <hyperlink r:id="rId275" ref="C275"/>
    <hyperlink r:id="rId276" ref="C276"/>
    <hyperlink r:id="rId277" ref="C277"/>
    <hyperlink r:id="rId278" ref="C278"/>
    <hyperlink r:id="rId279" ref="C279"/>
    <hyperlink r:id="rId280" ref="C280"/>
    <hyperlink r:id="rId281" ref="C281"/>
    <hyperlink r:id="rId282" ref="C282"/>
    <hyperlink r:id="rId283" ref="C283"/>
    <hyperlink r:id="rId284" ref="C284"/>
    <hyperlink r:id="rId285" ref="C285"/>
    <hyperlink r:id="rId286" ref="C286"/>
    <hyperlink r:id="rId287" ref="C287"/>
    <hyperlink r:id="rId288" ref="C288"/>
    <hyperlink r:id="rId289" ref="C289"/>
    <hyperlink r:id="rId290" ref="C290"/>
    <hyperlink r:id="rId291" ref="C291"/>
    <hyperlink r:id="rId292" ref="C292"/>
    <hyperlink r:id="rId293" ref="C293"/>
    <hyperlink r:id="rId294" ref="C294"/>
    <hyperlink r:id="rId295" ref="C295"/>
    <hyperlink r:id="rId296" ref="C296"/>
    <hyperlink r:id="rId297" ref="C297"/>
    <hyperlink r:id="rId298" ref="C298"/>
    <hyperlink r:id="rId299" ref="C299"/>
    <hyperlink r:id="rId300" ref="C300"/>
    <hyperlink r:id="rId301" ref="C301"/>
    <hyperlink r:id="rId302" ref="C302"/>
    <hyperlink r:id="rId303" ref="C303"/>
    <hyperlink r:id="rId304" ref="C304"/>
    <hyperlink r:id="rId305" ref="C305"/>
    <hyperlink r:id="rId306" ref="C306"/>
    <hyperlink r:id="rId307" ref="C307"/>
    <hyperlink r:id="rId308" ref="C308"/>
    <hyperlink r:id="rId309" ref="C309"/>
    <hyperlink r:id="rId310" ref="C310"/>
    <hyperlink r:id="rId311" ref="C311"/>
    <hyperlink r:id="rId312" ref="C312"/>
    <hyperlink r:id="rId313" ref="C313"/>
    <hyperlink r:id="rId314" ref="C314"/>
    <hyperlink r:id="rId315" ref="C315"/>
    <hyperlink r:id="rId316" ref="C316"/>
    <hyperlink r:id="rId317" ref="C317"/>
    <hyperlink r:id="rId318" ref="C318"/>
    <hyperlink r:id="rId319" ref="C319"/>
    <hyperlink r:id="rId320" ref="C320"/>
    <hyperlink r:id="rId321" ref="C321"/>
    <hyperlink r:id="rId322" ref="C322"/>
    <hyperlink r:id="rId323" ref="C323"/>
    <hyperlink r:id="rId324" ref="C324"/>
    <hyperlink r:id="rId325" ref="C325"/>
    <hyperlink r:id="rId326" ref="C326"/>
    <hyperlink r:id="rId327" ref="C327"/>
    <hyperlink r:id="rId328" ref="C328"/>
    <hyperlink r:id="rId329" ref="C329"/>
    <hyperlink r:id="rId330" ref="C330"/>
    <hyperlink r:id="rId331" ref="C331"/>
    <hyperlink r:id="rId332" ref="C332"/>
    <hyperlink r:id="rId333" ref="C333"/>
    <hyperlink r:id="rId334" ref="C334"/>
    <hyperlink r:id="rId335" ref="C335"/>
    <hyperlink r:id="rId336" ref="C336"/>
    <hyperlink r:id="rId337" ref="C337"/>
    <hyperlink r:id="rId338" ref="C338"/>
    <hyperlink r:id="rId339" ref="C339"/>
    <hyperlink r:id="rId340" ref="C340"/>
    <hyperlink r:id="rId341" ref="C341"/>
    <hyperlink r:id="rId342" ref="C342"/>
    <hyperlink r:id="rId343" ref="C343"/>
    <hyperlink r:id="rId344" ref="C344"/>
    <hyperlink r:id="rId345" ref="C345"/>
    <hyperlink r:id="rId346" ref="C346"/>
    <hyperlink r:id="rId347" ref="C347"/>
    <hyperlink r:id="rId348" ref="C348"/>
    <hyperlink r:id="rId349" ref="C349"/>
    <hyperlink r:id="rId350" ref="C350"/>
    <hyperlink r:id="rId351" ref="C351"/>
    <hyperlink r:id="rId352" ref="C352"/>
    <hyperlink r:id="rId353" ref="C353"/>
    <hyperlink r:id="rId354" ref="C354"/>
    <hyperlink r:id="rId355" ref="C355"/>
    <hyperlink r:id="rId356" ref="C356"/>
    <hyperlink r:id="rId357" ref="C357"/>
    <hyperlink r:id="rId358" ref="C358"/>
    <hyperlink r:id="rId359" ref="C359"/>
    <hyperlink r:id="rId360" ref="C360"/>
    <hyperlink r:id="rId361" ref="C361"/>
    <hyperlink r:id="rId362" ref="C362"/>
    <hyperlink r:id="rId363" ref="C363"/>
    <hyperlink r:id="rId364" ref="C364"/>
    <hyperlink r:id="rId365" ref="C365"/>
    <hyperlink r:id="rId366" ref="C366"/>
    <hyperlink r:id="rId367" ref="C367"/>
    <hyperlink r:id="rId368" ref="C368"/>
    <hyperlink r:id="rId369" ref="C369"/>
    <hyperlink r:id="rId370" ref="C370"/>
    <hyperlink r:id="rId371" ref="C371"/>
    <hyperlink r:id="rId372" ref="C372"/>
    <hyperlink r:id="rId373" ref="C373"/>
    <hyperlink r:id="rId374" ref="C374"/>
    <hyperlink r:id="rId375" ref="C375"/>
    <hyperlink r:id="rId376" ref="C376"/>
    <hyperlink r:id="rId377" ref="C377"/>
    <hyperlink r:id="rId378" ref="C378"/>
    <hyperlink r:id="rId379" ref="C379"/>
    <hyperlink r:id="rId380" ref="C380"/>
    <hyperlink r:id="rId381" ref="C381"/>
    <hyperlink r:id="rId382" ref="C382"/>
    <hyperlink r:id="rId383" ref="C383"/>
    <hyperlink r:id="rId384" ref="C384"/>
    <hyperlink r:id="rId385" ref="C385"/>
    <hyperlink r:id="rId386" ref="C386"/>
    <hyperlink r:id="rId387" ref="C387"/>
    <hyperlink r:id="rId388" ref="C388"/>
    <hyperlink r:id="rId389" ref="C389"/>
    <hyperlink r:id="rId390" ref="C390"/>
    <hyperlink r:id="rId391" ref="C391"/>
    <hyperlink r:id="rId392" ref="C392"/>
    <hyperlink r:id="rId393" ref="C393"/>
    <hyperlink r:id="rId394" ref="C394"/>
    <hyperlink r:id="rId395" ref="C395"/>
    <hyperlink r:id="rId396" ref="C396"/>
    <hyperlink r:id="rId397" ref="C397"/>
    <hyperlink r:id="rId398" ref="E397"/>
    <hyperlink r:id="rId399" ref="C398"/>
    <hyperlink r:id="rId400" ref="C399"/>
    <hyperlink r:id="rId401" ref="C400"/>
    <hyperlink r:id="rId402" ref="C401"/>
    <hyperlink r:id="rId403" ref="C402"/>
    <hyperlink r:id="rId404" ref="C403"/>
    <hyperlink r:id="rId405" ref="C404"/>
    <hyperlink r:id="rId406" ref="C405"/>
    <hyperlink r:id="rId407" ref="C406"/>
    <hyperlink r:id="rId408" ref="C407"/>
    <hyperlink r:id="rId409" ref="C408"/>
    <hyperlink r:id="rId410" ref="C409"/>
    <hyperlink r:id="rId411" ref="C410"/>
    <hyperlink r:id="rId412" ref="C411"/>
    <hyperlink r:id="rId413" ref="C412"/>
    <hyperlink r:id="rId414" ref="C413"/>
    <hyperlink r:id="rId415" ref="C414"/>
    <hyperlink r:id="rId416" ref="C415"/>
    <hyperlink r:id="rId417" ref="C416"/>
    <hyperlink r:id="rId418" ref="C417"/>
    <hyperlink r:id="rId419" ref="C418"/>
    <hyperlink r:id="rId420" ref="C419"/>
    <hyperlink r:id="rId421" ref="C420"/>
    <hyperlink r:id="rId422" ref="C421"/>
    <hyperlink r:id="rId423" ref="C422"/>
    <hyperlink r:id="rId424" ref="C423"/>
    <hyperlink r:id="rId425" ref="C424"/>
    <hyperlink r:id="rId426" ref="C425"/>
    <hyperlink r:id="rId427" ref="C426"/>
    <hyperlink r:id="rId428" ref="C427"/>
    <hyperlink r:id="rId429" ref="C428"/>
    <hyperlink r:id="rId430" ref="C429"/>
    <hyperlink r:id="rId431" ref="C430"/>
    <hyperlink r:id="rId432" ref="C431"/>
    <hyperlink r:id="rId433" ref="C432"/>
    <hyperlink r:id="rId434" ref="C433"/>
    <hyperlink r:id="rId435" ref="C434"/>
    <hyperlink r:id="rId436" ref="C435"/>
    <hyperlink r:id="rId437" ref="C436"/>
    <hyperlink r:id="rId438" ref="C437"/>
    <hyperlink r:id="rId439" ref="C438"/>
    <hyperlink r:id="rId440" ref="C439"/>
    <hyperlink r:id="rId441" ref="C440"/>
    <hyperlink r:id="rId442" ref="C441"/>
    <hyperlink r:id="rId443" ref="C442"/>
    <hyperlink r:id="rId444" ref="C443"/>
    <hyperlink r:id="rId445" ref="C444"/>
    <hyperlink r:id="rId446" ref="C445"/>
    <hyperlink r:id="rId447" ref="C446"/>
    <hyperlink r:id="rId448" ref="C447"/>
    <hyperlink r:id="rId449" ref="C448"/>
    <hyperlink r:id="rId450" ref="C449"/>
    <hyperlink r:id="rId451" ref="C450"/>
    <hyperlink r:id="rId452" ref="C451"/>
    <hyperlink r:id="rId453" ref="C452"/>
    <hyperlink r:id="rId454" ref="C453"/>
    <hyperlink r:id="rId455" ref="C454"/>
    <hyperlink r:id="rId456" ref="C455"/>
    <hyperlink r:id="rId457" ref="C456"/>
    <hyperlink r:id="rId458" ref="C457"/>
    <hyperlink r:id="rId459" ref="C458"/>
    <hyperlink r:id="rId460" ref="C459"/>
    <hyperlink r:id="rId461" ref="C460"/>
    <hyperlink r:id="rId462" ref="C461"/>
    <hyperlink r:id="rId463" ref="C462"/>
    <hyperlink r:id="rId464" ref="C463"/>
    <hyperlink r:id="rId465" ref="C464"/>
    <hyperlink r:id="rId466" ref="C465"/>
    <hyperlink r:id="rId467" ref="C466"/>
    <hyperlink r:id="rId468" ref="C467"/>
    <hyperlink r:id="rId469" ref="C468"/>
    <hyperlink r:id="rId470" ref="C469"/>
    <hyperlink r:id="rId471" ref="C470"/>
    <hyperlink r:id="rId472" ref="C471"/>
    <hyperlink r:id="rId473" ref="C472"/>
    <hyperlink r:id="rId474" ref="C473"/>
    <hyperlink r:id="rId475" ref="C474"/>
    <hyperlink r:id="rId476" ref="C475"/>
    <hyperlink r:id="rId477" ref="C476"/>
    <hyperlink r:id="rId478" ref="C477"/>
    <hyperlink r:id="rId479" ref="C478"/>
    <hyperlink r:id="rId480" ref="C479"/>
    <hyperlink r:id="rId481" ref="C480"/>
    <hyperlink r:id="rId482" ref="C481"/>
    <hyperlink r:id="rId483" ref="C482"/>
    <hyperlink r:id="rId484" ref="C483"/>
    <hyperlink r:id="rId485" ref="C484"/>
    <hyperlink r:id="rId486" ref="C485"/>
    <hyperlink r:id="rId487" ref="C486"/>
    <hyperlink r:id="rId488" ref="C487"/>
    <hyperlink r:id="rId489" ref="C488"/>
    <hyperlink r:id="rId490" ref="C489"/>
    <hyperlink r:id="rId491" ref="C490"/>
    <hyperlink r:id="rId492" ref="C491"/>
    <hyperlink r:id="rId493" ref="C492"/>
    <hyperlink r:id="rId494" ref="C493"/>
    <hyperlink r:id="rId495" ref="C494"/>
    <hyperlink r:id="rId496" ref="C495"/>
    <hyperlink r:id="rId497" ref="C496"/>
    <hyperlink r:id="rId498" ref="C497"/>
    <hyperlink r:id="rId499" ref="C498"/>
    <hyperlink r:id="rId500" ref="C499"/>
    <hyperlink r:id="rId501" ref="C500"/>
    <hyperlink r:id="rId502" ref="C501"/>
    <hyperlink r:id="rId503" ref="C502"/>
  </hyperlinks>
  <drawing r:id="rId50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652</v>
      </c>
      <c r="B1" s="1" t="s">
        <v>653</v>
      </c>
      <c r="C1" s="1" t="s">
        <v>654</v>
      </c>
    </row>
    <row r="2">
      <c r="A2" s="3" t="s">
        <v>4</v>
      </c>
      <c r="B2" s="3" t="s">
        <v>655</v>
      </c>
      <c r="C2" s="1" t="s">
        <v>656</v>
      </c>
      <c r="G2" s="5" t="str">
        <f>IFERROR(__xludf.DUMMYFUNCTION("SUBSTITUTE(REGEXEXTRACT(B2, ""https://.*/issues/""), ""/issues/"", """")"),"https://api.github.com/repos/web3p/ethereum-tx")</f>
        <v>https://api.github.com/repos/web3p/ethereum-tx</v>
      </c>
    </row>
    <row r="3">
      <c r="A3" s="3" t="s">
        <v>7</v>
      </c>
      <c r="B3" s="3" t="s">
        <v>657</v>
      </c>
      <c r="C3" s="1" t="s">
        <v>658</v>
      </c>
      <c r="G3" s="5" t="str">
        <f>IFERROR(__xludf.DUMMYFUNCTION("SUBSTITUTE(REGEXEXTRACT(B3, ""https://.*/issues/""), ""/issues/"", """")"),"https://api.github.com/repos/web3p/ethereum-tx")</f>
        <v>https://api.github.com/repos/web3p/ethereum-tx</v>
      </c>
    </row>
    <row r="4">
      <c r="A4" s="3" t="s">
        <v>8</v>
      </c>
      <c r="B4" s="3" t="s">
        <v>659</v>
      </c>
      <c r="C4" s="1" t="s">
        <v>660</v>
      </c>
      <c r="G4" s="5" t="str">
        <f>IFERROR(__xludf.DUMMYFUNCTION("SUBSTITUTE(REGEXEXTRACT(B4, ""https://.*/issues/""), ""/issues/"", """")"),"https://api.github.com/repos/0xPrateek/Stardox")</f>
        <v>https://api.github.com/repos/0xPrateek/Stardox</v>
      </c>
    </row>
    <row r="5">
      <c r="A5" s="3" t="s">
        <v>10</v>
      </c>
      <c r="B5" s="3" t="s">
        <v>661</v>
      </c>
      <c r="C5" s="1" t="s">
        <v>662</v>
      </c>
      <c r="G5" s="5" t="str">
        <f>IFERROR(__xludf.DUMMYFUNCTION("SUBSTITUTE(REGEXEXTRACT(B5, ""https://.*/issues/""), ""/issues/"", """")"),"https://api.github.com/repos/0xPrateek/Stardox")</f>
        <v>https://api.github.com/repos/0xPrateek/Stardox</v>
      </c>
    </row>
    <row r="6">
      <c r="A6" s="3" t="s">
        <v>11</v>
      </c>
      <c r="B6" s="3" t="s">
        <v>663</v>
      </c>
      <c r="C6" s="1" t="s">
        <v>664</v>
      </c>
      <c r="G6" s="5" t="str">
        <f>IFERROR(__xludf.DUMMYFUNCTION("SUBSTITUTE(REGEXEXTRACT(B6, ""https://.*/issues/""), ""/issues/"", """")"),"https://api.github.com/repos/notanumber/xapian-haystack")</f>
        <v>https://api.github.com/repos/notanumber/xapian-haystack</v>
      </c>
    </row>
    <row r="7">
      <c r="A7" s="3" t="s">
        <v>13</v>
      </c>
      <c r="B7" s="3" t="s">
        <v>665</v>
      </c>
      <c r="C7" s="1" t="s">
        <v>666</v>
      </c>
      <c r="G7" s="5" t="str">
        <f>IFERROR(__xludf.DUMMYFUNCTION("SUBSTITUTE(REGEXEXTRACT(B7, ""https://.*/issues/""), ""/issues/"", """")"),"https://api.github.com/repos/notanumber/xapian-haystack")</f>
        <v>https://api.github.com/repos/notanumber/xapian-haystack</v>
      </c>
    </row>
    <row r="8">
      <c r="A8" s="3" t="s">
        <v>14</v>
      </c>
      <c r="B8" s="3" t="s">
        <v>667</v>
      </c>
      <c r="C8" s="1" t="s">
        <v>668</v>
      </c>
      <c r="G8" s="5" t="str">
        <f>IFERROR(__xludf.DUMMYFUNCTION("SUBSTITUTE(REGEXEXTRACT(B8, ""https://.*/issues/""), ""/issues/"", """")"),"https://api.github.com/repos/notanumber/xapian-haystack")</f>
        <v>https://api.github.com/repos/notanumber/xapian-haystack</v>
      </c>
    </row>
    <row r="9">
      <c r="A9" s="3" t="s">
        <v>15</v>
      </c>
      <c r="B9" s="3" t="s">
        <v>669</v>
      </c>
      <c r="C9" s="1" t="s">
        <v>670</v>
      </c>
      <c r="G9" s="5" t="str">
        <f>IFERROR(__xludf.DUMMYFUNCTION("SUBSTITUTE(REGEXEXTRACT(B9, ""https://.*/issues/""), ""/issues/"", """")"),"https://api.github.com/repos/notanumber/xapian-haystack")</f>
        <v>https://api.github.com/repos/notanumber/xapian-haystack</v>
      </c>
    </row>
    <row r="10">
      <c r="A10" s="3" t="s">
        <v>16</v>
      </c>
      <c r="B10" s="3" t="s">
        <v>671</v>
      </c>
      <c r="C10" s="1" t="s">
        <v>672</v>
      </c>
      <c r="G10" s="5" t="str">
        <f>IFERROR(__xludf.DUMMYFUNCTION("SUBSTITUTE(REGEXEXTRACT(B10, ""https://.*/issues/""), ""/issues/"", """")"),"https://api.github.com/repos/notanumber/xapian-haystack")</f>
        <v>https://api.github.com/repos/notanumber/xapian-haystack</v>
      </c>
    </row>
    <row r="11">
      <c r="A11" s="3" t="s">
        <v>17</v>
      </c>
      <c r="B11" s="3" t="s">
        <v>673</v>
      </c>
      <c r="C11" s="1" t="s">
        <v>674</v>
      </c>
      <c r="G11" s="5" t="str">
        <f>IFERROR(__xludf.DUMMYFUNCTION("SUBSTITUTE(REGEXEXTRACT(B11, ""https://.*/issues/""), ""/issues/"", """")"),"https://api.github.com/repos/notanumber/xapian-haystack")</f>
        <v>https://api.github.com/repos/notanumber/xapian-haystack</v>
      </c>
    </row>
    <row r="12">
      <c r="A12" s="3" t="s">
        <v>18</v>
      </c>
      <c r="B12" s="3" t="s">
        <v>675</v>
      </c>
      <c r="C12" s="1" t="s">
        <v>676</v>
      </c>
      <c r="G12" s="5" t="str">
        <f>IFERROR(__xludf.DUMMYFUNCTION("SUBSTITUTE(REGEXEXTRACT(B12, ""https://.*/issues/""), ""/issues/"", """")"),"https://api.github.com/repos/notanumber/xapian-haystack")</f>
        <v>https://api.github.com/repos/notanumber/xapian-haystack</v>
      </c>
    </row>
    <row r="13">
      <c r="A13" s="3" t="s">
        <v>19</v>
      </c>
      <c r="B13" s="3" t="s">
        <v>677</v>
      </c>
      <c r="C13" s="1" t="s">
        <v>678</v>
      </c>
      <c r="G13" s="5" t="str">
        <f>IFERROR(__xludf.DUMMYFUNCTION("SUBSTITUTE(REGEXEXTRACT(B13, ""https://.*/issues/""), ""/issues/"", """")"),"https://api.github.com/repos/OrchardCMS/OrchardCore.Commerce")</f>
        <v>https://api.github.com/repos/OrchardCMS/OrchardCore.Commerce</v>
      </c>
    </row>
    <row r="14">
      <c r="A14" s="3" t="s">
        <v>6</v>
      </c>
      <c r="B14" s="3" t="s">
        <v>679</v>
      </c>
      <c r="C14" s="1" t="s">
        <v>680</v>
      </c>
      <c r="G14" s="5" t="str">
        <f>IFERROR(__xludf.DUMMYFUNCTION("SUBSTITUTE(REGEXEXTRACT(B14, ""https://.*/issues/""), ""/issues/"", """")"),"https://api.github.com/repos/OrchardCMS/OrchardCore.Commerce")</f>
        <v>https://api.github.com/repos/OrchardCMS/OrchardCore.Commerce</v>
      </c>
    </row>
    <row r="15">
      <c r="A15" s="3" t="s">
        <v>21</v>
      </c>
      <c r="B15" s="3" t="s">
        <v>681</v>
      </c>
      <c r="C15" s="1" t="s">
        <v>682</v>
      </c>
      <c r="G15" s="5" t="str">
        <f>IFERROR(__xludf.DUMMYFUNCTION("SUBSTITUTE(REGEXEXTRACT(B15, ""https://.*/issues/""), ""/issues/"", """")"),"https://api.github.com/repos/OrchardCMS/OrchardCore.Commerce")</f>
        <v>https://api.github.com/repos/OrchardCMS/OrchardCore.Commerce</v>
      </c>
    </row>
    <row r="16">
      <c r="A16" s="3" t="s">
        <v>22</v>
      </c>
      <c r="B16" s="3" t="s">
        <v>683</v>
      </c>
      <c r="C16" s="1" t="s">
        <v>684</v>
      </c>
      <c r="G16" s="5" t="str">
        <f>IFERROR(__xludf.DUMMYFUNCTION("SUBSTITUTE(REGEXEXTRACT(B16, ""https://.*/issues/""), ""/issues/"", """")"),"https://api.github.com/repos/cmprescott/ansible-xml")</f>
        <v>https://api.github.com/repos/cmprescott/ansible-xml</v>
      </c>
    </row>
    <row r="17">
      <c r="A17" s="3" t="s">
        <v>24</v>
      </c>
      <c r="B17" s="3" t="s">
        <v>685</v>
      </c>
      <c r="C17" s="1" t="s">
        <v>686</v>
      </c>
      <c r="G17" s="5" t="str">
        <f>IFERROR(__xludf.DUMMYFUNCTION("SUBSTITUTE(REGEXEXTRACT(B17, ""https://.*/issues/""), ""/issues/"", """")"),"https://api.github.com/repos/cmprescott/ansible-xml")</f>
        <v>https://api.github.com/repos/cmprescott/ansible-xml</v>
      </c>
    </row>
    <row r="18">
      <c r="A18" s="3" t="s">
        <v>25</v>
      </c>
      <c r="B18" s="3" t="s">
        <v>687</v>
      </c>
      <c r="C18" s="1" t="s">
        <v>688</v>
      </c>
      <c r="G18" s="5" t="str">
        <f>IFERROR(__xludf.DUMMYFUNCTION("SUBSTITUTE(REGEXEXTRACT(B18, ""https://.*/issues/""), ""/issues/"", """")"),"https://api.github.com/repos/openfl/actuate")</f>
        <v>https://api.github.com/repos/openfl/actuate</v>
      </c>
    </row>
    <row r="19">
      <c r="A19" s="3" t="s">
        <v>27</v>
      </c>
      <c r="B19" s="3" t="s">
        <v>689</v>
      </c>
      <c r="C19" s="1" t="s">
        <v>690</v>
      </c>
      <c r="G19" s="5" t="str">
        <f>IFERROR(__xludf.DUMMYFUNCTION("SUBSTITUTE(REGEXEXTRACT(B19, ""https://.*/issues/""), ""/issues/"", """")"),"https://api.github.com/repos/openfl/actuate")</f>
        <v>https://api.github.com/repos/openfl/actuate</v>
      </c>
    </row>
    <row r="20">
      <c r="A20" s="3" t="s">
        <v>27</v>
      </c>
      <c r="B20" s="3" t="s">
        <v>691</v>
      </c>
      <c r="C20" s="1" t="s">
        <v>690</v>
      </c>
      <c r="G20" s="5" t="str">
        <f>IFERROR(__xludf.DUMMYFUNCTION("SUBSTITUTE(REGEXEXTRACT(B20, ""https://.*/issues/""), ""/issues/"", """")"),"https://api.github.com/repos/openfl/actuate")</f>
        <v>https://api.github.com/repos/openfl/actuate</v>
      </c>
    </row>
    <row r="21">
      <c r="A21" s="3" t="s">
        <v>28</v>
      </c>
      <c r="B21" s="3" t="s">
        <v>692</v>
      </c>
      <c r="C21" s="1" t="s">
        <v>693</v>
      </c>
      <c r="G21" s="5" t="str">
        <f>IFERROR(__xludf.DUMMYFUNCTION("SUBSTITUTE(REGEXEXTRACT(B21, ""https://.*/issues/""), ""/issues/"", """")"),"https://api.github.com/repos/openfl/actuate")</f>
        <v>https://api.github.com/repos/openfl/actuate</v>
      </c>
    </row>
    <row r="22">
      <c r="A22" s="3" t="s">
        <v>29</v>
      </c>
      <c r="B22" s="3" t="s">
        <v>694</v>
      </c>
      <c r="C22" s="1" t="s">
        <v>695</v>
      </c>
      <c r="G22" s="5" t="str">
        <f>IFERROR(__xludf.DUMMYFUNCTION("SUBSTITUTE(REGEXEXTRACT(B22, ""https://.*/issues/""), ""/issues/"", """")"),"https://api.github.com/repos/tao12345666333/tornado-zh")</f>
        <v>https://api.github.com/repos/tao12345666333/tornado-zh</v>
      </c>
    </row>
    <row r="23">
      <c r="A23" s="3" t="s">
        <v>31</v>
      </c>
      <c r="B23" s="3" t="s">
        <v>696</v>
      </c>
      <c r="C23" s="1" t="s">
        <v>697</v>
      </c>
      <c r="G23" s="5" t="str">
        <f>IFERROR(__xludf.DUMMYFUNCTION("SUBSTITUTE(REGEXEXTRACT(B23, ""https://.*/issues/""), ""/issues/"", """")"),"https://api.github.com/repos/ansiblebit/oracle-java")</f>
        <v>https://api.github.com/repos/ansiblebit/oracle-java</v>
      </c>
    </row>
    <row r="24">
      <c r="A24" s="3" t="s">
        <v>33</v>
      </c>
      <c r="B24" s="3" t="s">
        <v>698</v>
      </c>
      <c r="C24" s="1" t="s">
        <v>699</v>
      </c>
      <c r="G24" s="5" t="str">
        <f>IFERROR(__xludf.DUMMYFUNCTION("SUBSTITUTE(REGEXEXTRACT(B24, ""https://.*/issues/""), ""/issues/"", """")"),"https://api.github.com/repos/thiagobustamante/typescript-rest-swagger")</f>
        <v>https://api.github.com/repos/thiagobustamante/typescript-rest-swagger</v>
      </c>
    </row>
    <row r="25">
      <c r="A25" s="3" t="s">
        <v>35</v>
      </c>
      <c r="B25" s="3" t="s">
        <v>700</v>
      </c>
      <c r="C25" s="1" t="s">
        <v>701</v>
      </c>
      <c r="G25" s="5" t="str">
        <f>IFERROR(__xludf.DUMMYFUNCTION("SUBSTITUTE(REGEXEXTRACT(B25, ""https://.*/issues/""), ""/issues/"", """")"),"https://api.github.com/repos/thiagobustamante/typescript-rest-swagger")</f>
        <v>https://api.github.com/repos/thiagobustamante/typescript-rest-swagger</v>
      </c>
    </row>
    <row r="26">
      <c r="A26" s="3" t="s">
        <v>36</v>
      </c>
      <c r="B26" s="3" t="s">
        <v>702</v>
      </c>
      <c r="C26" s="1" t="s">
        <v>703</v>
      </c>
      <c r="G26" s="5" t="str">
        <f>IFERROR(__xludf.DUMMYFUNCTION("SUBSTITUTE(REGEXEXTRACT(B26, ""https://.*/issues/""), ""/issues/"", """")"),"https://api.github.com/repos/thiagobustamante/typescript-rest-swagger")</f>
        <v>https://api.github.com/repos/thiagobustamante/typescript-rest-swagger</v>
      </c>
    </row>
    <row r="27">
      <c r="A27" s="3" t="s">
        <v>37</v>
      </c>
      <c r="B27" s="3" t="s">
        <v>704</v>
      </c>
      <c r="C27" s="1" t="s">
        <v>705</v>
      </c>
      <c r="G27" s="5" t="str">
        <f>IFERROR(__xludf.DUMMYFUNCTION("SUBSTITUTE(REGEXEXTRACT(B27, ""https://.*/issues/""), ""/issues/"", """")"),"https://api.github.com/repos/thiagobustamante/typescript-rest-swagger")</f>
        <v>https://api.github.com/repos/thiagobustamante/typescript-rest-swagger</v>
      </c>
    </row>
    <row r="28">
      <c r="A28" s="3" t="s">
        <v>38</v>
      </c>
      <c r="B28" s="3" t="s">
        <v>706</v>
      </c>
      <c r="C28" s="1" t="s">
        <v>707</v>
      </c>
      <c r="G28" s="5" t="str">
        <f>IFERROR(__xludf.DUMMYFUNCTION("SUBSTITUTE(REGEXEXTRACT(B28, ""https://.*/issues/""), ""/issues/"", """")"),"https://api.github.com/repos/thiagobustamante/typescript-rest-swagger")</f>
        <v>https://api.github.com/repos/thiagobustamante/typescript-rest-swagger</v>
      </c>
    </row>
    <row r="29">
      <c r="A29" s="3" t="s">
        <v>39</v>
      </c>
      <c r="B29" s="3" t="s">
        <v>708</v>
      </c>
      <c r="C29" s="1" t="s">
        <v>709</v>
      </c>
      <c r="G29" s="5" t="str">
        <f>IFERROR(__xludf.DUMMYFUNCTION("SUBSTITUTE(REGEXEXTRACT(B29, ""https://.*/issues/""), ""/issues/"", """")"),"https://api.github.com/repos/thiagobustamante/typescript-rest-swagger")</f>
        <v>https://api.github.com/repos/thiagobustamante/typescript-rest-swagger</v>
      </c>
    </row>
    <row r="30">
      <c r="A30" s="3" t="s">
        <v>40</v>
      </c>
      <c r="B30" s="3" t="s">
        <v>710</v>
      </c>
      <c r="C30" s="1" t="s">
        <v>711</v>
      </c>
      <c r="G30" s="5" t="str">
        <f>IFERROR(__xludf.DUMMYFUNCTION("SUBSTITUTE(REGEXEXTRACT(B30, ""https://.*/issues/""), ""/issues/"", """")"),"https://api.github.com/repos/thiagobustamante/typescript-rest-swagger")</f>
        <v>https://api.github.com/repos/thiagobustamante/typescript-rest-swagger</v>
      </c>
    </row>
    <row r="31">
      <c r="A31" s="3" t="s">
        <v>41</v>
      </c>
      <c r="B31" s="3" t="s">
        <v>712</v>
      </c>
      <c r="C31" s="1" t="s">
        <v>713</v>
      </c>
      <c r="G31" s="5" t="str">
        <f>IFERROR(__xludf.DUMMYFUNCTION("SUBSTITUTE(REGEXEXTRACT(B31, ""https://.*/issues/""), ""/issues/"", """")"),"https://api.github.com/repos/astockwell/countries-and-provinces-states-regions")</f>
        <v>https://api.github.com/repos/astockwell/countries-and-provinces-states-regions</v>
      </c>
    </row>
    <row r="32">
      <c r="A32" s="3" t="s">
        <v>43</v>
      </c>
      <c r="B32" s="3" t="s">
        <v>714</v>
      </c>
      <c r="C32" s="1" t="s">
        <v>715</v>
      </c>
      <c r="G32" s="5" t="str">
        <f>IFERROR(__xludf.DUMMYFUNCTION("SUBSTITUTE(REGEXEXTRACT(B32, ""https://.*/issues/""), ""/issues/"", """")"),"https://api.github.com/repos/kazu-yamamoto/logger")</f>
        <v>https://api.github.com/repos/kazu-yamamoto/logger</v>
      </c>
    </row>
    <row r="33">
      <c r="A33" s="3" t="s">
        <v>45</v>
      </c>
      <c r="B33" s="3" t="s">
        <v>716</v>
      </c>
      <c r="C33" s="1" t="s">
        <v>717</v>
      </c>
      <c r="G33" s="5" t="str">
        <f>IFERROR(__xludf.DUMMYFUNCTION("SUBSTITUTE(REGEXEXTRACT(B33, ""https://.*/issues/""), ""/issues/"", """")"),"https://api.github.com/repos/kazu-yamamoto/logger")</f>
        <v>https://api.github.com/repos/kazu-yamamoto/logger</v>
      </c>
    </row>
    <row r="34">
      <c r="A34" s="3" t="s">
        <v>46</v>
      </c>
      <c r="B34" s="3" t="s">
        <v>718</v>
      </c>
      <c r="C34" s="1" t="s">
        <v>719</v>
      </c>
      <c r="G34" s="5" t="str">
        <f>IFERROR(__xludf.DUMMYFUNCTION("SUBSTITUTE(REGEXEXTRACT(B34, ""https://.*/issues/""), ""/issues/"", """")"),"https://api.github.com/repos/kazu-yamamoto/logger")</f>
        <v>https://api.github.com/repos/kazu-yamamoto/logger</v>
      </c>
    </row>
    <row r="35">
      <c r="A35" s="3" t="s">
        <v>47</v>
      </c>
      <c r="B35" s="3" t="s">
        <v>720</v>
      </c>
      <c r="C35" s="1" t="s">
        <v>721</v>
      </c>
      <c r="G35" s="5" t="str">
        <f>IFERROR(__xludf.DUMMYFUNCTION("SUBSTITUTE(REGEXEXTRACT(B35, ""https://.*/issues/""), ""/issues/"", """")"),"https://api.github.com/repos/kazu-yamamoto/logger")</f>
        <v>https://api.github.com/repos/kazu-yamamoto/logger</v>
      </c>
    </row>
    <row r="36">
      <c r="A36" s="3" t="s">
        <v>48</v>
      </c>
      <c r="B36" s="3" t="s">
        <v>722</v>
      </c>
      <c r="C36" s="1" t="s">
        <v>723</v>
      </c>
      <c r="G36" s="5" t="str">
        <f>IFERROR(__xludf.DUMMYFUNCTION("SUBSTITUTE(REGEXEXTRACT(B36, ""https://.*/issues/""), ""/issues/"", """")"),"https://api.github.com/repos/tamasmeszaros/libnest2d")</f>
        <v>https://api.github.com/repos/tamasmeszaros/libnest2d</v>
      </c>
    </row>
    <row r="37">
      <c r="A37" s="3" t="s">
        <v>50</v>
      </c>
      <c r="B37" s="3" t="s">
        <v>724</v>
      </c>
      <c r="C37" s="1" t="s">
        <v>725</v>
      </c>
      <c r="G37" s="5" t="str">
        <f>IFERROR(__xludf.DUMMYFUNCTION("SUBSTITUTE(REGEXEXTRACT(B37, ""https://.*/issues/""), ""/issues/"", """")"),"https://api.github.com/repos/mattermoran/map_launcher")</f>
        <v>https://api.github.com/repos/mattermoran/map_launcher</v>
      </c>
    </row>
    <row r="38">
      <c r="A38" s="3" t="s">
        <v>52</v>
      </c>
      <c r="B38" s="3" t="s">
        <v>726</v>
      </c>
      <c r="C38" s="1" t="s">
        <v>727</v>
      </c>
      <c r="G38" s="5" t="str">
        <f>IFERROR(__xludf.DUMMYFUNCTION("SUBSTITUTE(REGEXEXTRACT(B38, ""https://.*/issues/""), ""/issues/"", """")"),"https://api.github.com/repos/fabio-miranda/csv-to-influxdb")</f>
        <v>https://api.github.com/repos/fabio-miranda/csv-to-influxdb</v>
      </c>
    </row>
    <row r="39">
      <c r="A39" s="3" t="s">
        <v>54</v>
      </c>
      <c r="B39" s="3" t="s">
        <v>728</v>
      </c>
      <c r="C39" s="1" t="s">
        <v>729</v>
      </c>
      <c r="G39" s="5" t="str">
        <f>IFERROR(__xludf.DUMMYFUNCTION("SUBSTITUTE(REGEXEXTRACT(B39, ""https://.*/issues/""), ""/issues/"", """")"),"https://api.github.com/repos/leonid-shevtsov/unobtrusive_flash")</f>
        <v>https://api.github.com/repos/leonid-shevtsov/unobtrusive_flash</v>
      </c>
    </row>
    <row r="40">
      <c r="A40" s="3" t="s">
        <v>56</v>
      </c>
      <c r="B40" s="3" t="s">
        <v>730</v>
      </c>
      <c r="C40" s="1" t="s">
        <v>731</v>
      </c>
      <c r="G40" s="5" t="str">
        <f>IFERROR(__xludf.DUMMYFUNCTION("SUBSTITUTE(REGEXEXTRACT(B40, ""https://.*/issues/""), ""/issues/"", """")"),"https://api.github.com/repos/hakandilek/play2-crud")</f>
        <v>https://api.github.com/repos/hakandilek/play2-crud</v>
      </c>
    </row>
    <row r="41">
      <c r="A41" s="3" t="s">
        <v>58</v>
      </c>
      <c r="B41" s="3" t="s">
        <v>732</v>
      </c>
      <c r="C41" s="1" t="s">
        <v>733</v>
      </c>
      <c r="G41" s="5" t="str">
        <f>IFERROR(__xludf.DUMMYFUNCTION("SUBSTITUTE(REGEXEXTRACT(B41, ""https://.*/issues/""), ""/issues/"", """")"),"https://api.github.com/repos/hakandilek/play2-crud")</f>
        <v>https://api.github.com/repos/hakandilek/play2-crud</v>
      </c>
    </row>
    <row r="42">
      <c r="A42" s="3" t="s">
        <v>59</v>
      </c>
      <c r="B42" s="3" t="s">
        <v>734</v>
      </c>
      <c r="C42" s="1" t="s">
        <v>735</v>
      </c>
      <c r="G42" s="5" t="str">
        <f>IFERROR(__xludf.DUMMYFUNCTION("SUBSTITUTE(REGEXEXTRACT(B42, ""https://.*/issues/""), ""/issues/"", """")"),"https://api.github.com/repos/hakandilek/play2-crud")</f>
        <v>https://api.github.com/repos/hakandilek/play2-crud</v>
      </c>
    </row>
    <row r="43">
      <c r="A43" s="3" t="s">
        <v>60</v>
      </c>
      <c r="B43" s="3" t="s">
        <v>736</v>
      </c>
      <c r="C43" s="1" t="s">
        <v>737</v>
      </c>
      <c r="G43" s="5" t="str">
        <f>IFERROR(__xludf.DUMMYFUNCTION("SUBSTITUTE(REGEXEXTRACT(B43, ""https://.*/issues/""), ""/issues/"", """")"),"https://api.github.com/repos/richardschneider/net-mdns")</f>
        <v>https://api.github.com/repos/richardschneider/net-mdns</v>
      </c>
    </row>
    <row r="44">
      <c r="A44" s="3" t="s">
        <v>62</v>
      </c>
      <c r="B44" s="3" t="s">
        <v>738</v>
      </c>
      <c r="C44" s="1" t="s">
        <v>739</v>
      </c>
      <c r="G44" s="5" t="str">
        <f>IFERROR(__xludf.DUMMYFUNCTION("SUBSTITUTE(REGEXEXTRACT(B44, ""https://.*/issues/""), ""/issues/"", """")"),"https://api.github.com/repos/richardschneider/net-mdns")</f>
        <v>https://api.github.com/repos/richardschneider/net-mdns</v>
      </c>
    </row>
    <row r="45">
      <c r="A45" s="3" t="s">
        <v>63</v>
      </c>
      <c r="B45" s="3" t="s">
        <v>740</v>
      </c>
      <c r="C45" s="1" t="s">
        <v>741</v>
      </c>
      <c r="G45" s="5" t="str">
        <f>IFERROR(__xludf.DUMMYFUNCTION("SUBSTITUTE(REGEXEXTRACT(B45, ""https://.*/issues/""), ""/issues/"", """")"),"https://api.github.com/repos/rrweb-io/rrweb-snapshot")</f>
        <v>https://api.github.com/repos/rrweb-io/rrweb-snapshot</v>
      </c>
    </row>
    <row r="46">
      <c r="A46" s="3" t="s">
        <v>65</v>
      </c>
      <c r="B46" s="3" t="s">
        <v>742</v>
      </c>
      <c r="C46" s="1" t="s">
        <v>743</v>
      </c>
      <c r="G46" s="5" t="str">
        <f>IFERROR(__xludf.DUMMYFUNCTION("SUBSTITUTE(REGEXEXTRACT(B46, ""https://.*/issues/""), ""/issues/"", """")"),"https://api.github.com/repos/rrweb-io/rrweb-snapshot")</f>
        <v>https://api.github.com/repos/rrweb-io/rrweb-snapshot</v>
      </c>
    </row>
    <row r="47">
      <c r="A47" s="3" t="s">
        <v>66</v>
      </c>
      <c r="B47" s="3" t="s">
        <v>744</v>
      </c>
      <c r="C47" s="1" t="s">
        <v>745</v>
      </c>
      <c r="G47" s="5" t="str">
        <f>IFERROR(__xludf.DUMMYFUNCTION("SUBSTITUTE(REGEXEXTRACT(B47, ""https://.*/issues/""), ""/issues/"", """")"),"https://api.github.com/repos/rrweb-io/rrweb-snapshot")</f>
        <v>https://api.github.com/repos/rrweb-io/rrweb-snapshot</v>
      </c>
    </row>
    <row r="48">
      <c r="A48" s="3" t="s">
        <v>67</v>
      </c>
      <c r="B48" s="3" t="s">
        <v>746</v>
      </c>
      <c r="C48" s="1" t="s">
        <v>747</v>
      </c>
      <c r="G48" s="5" t="str">
        <f>IFERROR(__xludf.DUMMYFUNCTION("SUBSTITUTE(REGEXEXTRACT(B48, ""https://.*/issues/""), ""/issues/"", """")"),"https://api.github.com/repos/rrweb-io/rrweb-snapshot")</f>
        <v>https://api.github.com/repos/rrweb-io/rrweb-snapshot</v>
      </c>
    </row>
    <row r="49">
      <c r="A49" s="3" t="s">
        <v>68</v>
      </c>
      <c r="B49" s="3" t="s">
        <v>748</v>
      </c>
      <c r="C49" s="1" t="s">
        <v>749</v>
      </c>
      <c r="G49" s="5" t="str">
        <f>IFERROR(__xludf.DUMMYFUNCTION("SUBSTITUTE(REGEXEXTRACT(B49, ""https://.*/issues/""), ""/issues/"", """")"),"https://api.github.com/repos/pipermerriam/flex")</f>
        <v>https://api.github.com/repos/pipermerriam/flex</v>
      </c>
    </row>
    <row r="50">
      <c r="A50" s="3" t="s">
        <v>70</v>
      </c>
      <c r="B50" s="3" t="s">
        <v>750</v>
      </c>
      <c r="C50" s="1" t="s">
        <v>751</v>
      </c>
      <c r="G50" s="5" t="str">
        <f>IFERROR(__xludf.DUMMYFUNCTION("SUBSTITUTE(REGEXEXTRACT(B50, ""https://.*/issues/""), ""/issues/"", """")"),"https://api.github.com/repos/pipermerriam/flex")</f>
        <v>https://api.github.com/repos/pipermerriam/flex</v>
      </c>
    </row>
    <row r="51">
      <c r="A51" s="3" t="s">
        <v>71</v>
      </c>
      <c r="B51" s="3" t="s">
        <v>752</v>
      </c>
      <c r="C51" s="1" t="s">
        <v>753</v>
      </c>
      <c r="G51" s="5" t="str">
        <f>IFERROR(__xludf.DUMMYFUNCTION("SUBSTITUTE(REGEXEXTRACT(B51, ""https://.*/issues/""), ""/issues/"", """")"),"https://api.github.com/repos/pipermerriam/flex")</f>
        <v>https://api.github.com/repos/pipermerriam/flex</v>
      </c>
    </row>
    <row r="52">
      <c r="A52" s="3" t="s">
        <v>72</v>
      </c>
      <c r="B52" s="3" t="s">
        <v>754</v>
      </c>
      <c r="C52" s="1" t="s">
        <v>755</v>
      </c>
      <c r="G52" s="5" t="str">
        <f>IFERROR(__xludf.DUMMYFUNCTION("SUBSTITUTE(REGEXEXTRACT(B52, ""https://.*/issues/""), ""/issues/"", """")"),"https://api.github.com/repos/pipermerriam/flex")</f>
        <v>https://api.github.com/repos/pipermerriam/flex</v>
      </c>
    </row>
    <row r="53">
      <c r="A53" s="3" t="s">
        <v>73</v>
      </c>
      <c r="B53" s="3" t="s">
        <v>756</v>
      </c>
      <c r="C53" s="1" t="s">
        <v>757</v>
      </c>
      <c r="G53" s="5" t="str">
        <f>IFERROR(__xludf.DUMMYFUNCTION("SUBSTITUTE(REGEXEXTRACT(B53, ""https://.*/issues/""), ""/issues/"", """")"),"https://api.github.com/repos/pipermerriam/flex")</f>
        <v>https://api.github.com/repos/pipermerriam/flex</v>
      </c>
    </row>
    <row r="54">
      <c r="A54" s="3" t="s">
        <v>74</v>
      </c>
      <c r="B54" s="3" t="s">
        <v>758</v>
      </c>
      <c r="C54" s="1" t="s">
        <v>759</v>
      </c>
      <c r="G54" s="5" t="str">
        <f>IFERROR(__xludf.DUMMYFUNCTION("SUBSTITUTE(REGEXEXTRACT(B54, ""https://.*/issues/""), ""/issues/"", """")"),"https://api.github.com/repos/pipermerriam/flex")</f>
        <v>https://api.github.com/repos/pipermerriam/flex</v>
      </c>
    </row>
    <row r="55">
      <c r="A55" s="3" t="s">
        <v>75</v>
      </c>
      <c r="B55" s="3" t="s">
        <v>760</v>
      </c>
      <c r="C55" s="1" t="s">
        <v>761</v>
      </c>
      <c r="G55" s="5" t="str">
        <f>IFERROR(__xludf.DUMMYFUNCTION("SUBSTITUTE(REGEXEXTRACT(B55, ""https://.*/issues/""), ""/issues/"", """")"),"https://api.github.com/repos/jruby/joni")</f>
        <v>https://api.github.com/repos/jruby/joni</v>
      </c>
    </row>
    <row r="56">
      <c r="A56" s="3" t="s">
        <v>77</v>
      </c>
      <c r="B56" s="3" t="s">
        <v>762</v>
      </c>
      <c r="C56" s="1" t="s">
        <v>763</v>
      </c>
      <c r="G56" s="5" t="str">
        <f>IFERROR(__xludf.DUMMYFUNCTION("SUBSTITUTE(REGEXEXTRACT(B56, ""https://.*/issues/""), ""/issues/"", """")"),"https://api.github.com/repos/jruby/joni")</f>
        <v>https://api.github.com/repos/jruby/joni</v>
      </c>
    </row>
    <row r="57">
      <c r="A57" s="3" t="s">
        <v>78</v>
      </c>
      <c r="B57" s="3" t="s">
        <v>764</v>
      </c>
      <c r="C57" s="1" t="s">
        <v>765</v>
      </c>
      <c r="G57" s="5" t="str">
        <f>IFERROR(__xludf.DUMMYFUNCTION("SUBSTITUTE(REGEXEXTRACT(B57, ""https://.*/issues/""), ""/issues/"", """")"),"https://api.github.com/repos/IsraelOrtuno/pipedrive")</f>
        <v>https://api.github.com/repos/IsraelOrtuno/pipedrive</v>
      </c>
    </row>
    <row r="58">
      <c r="A58" s="3" t="s">
        <v>80</v>
      </c>
      <c r="B58" s="3" t="s">
        <v>766</v>
      </c>
      <c r="C58" s="1" t="s">
        <v>767</v>
      </c>
      <c r="G58" s="5" t="str">
        <f>IFERROR(__xludf.DUMMYFUNCTION("SUBSTITUTE(REGEXEXTRACT(B58, ""https://.*/issues/""), ""/issues/"", """")"),"https://api.github.com/repos/IsraelOrtuno/pipedrive")</f>
        <v>https://api.github.com/repos/IsraelOrtuno/pipedrive</v>
      </c>
    </row>
    <row r="59">
      <c r="A59" s="3" t="s">
        <v>81</v>
      </c>
      <c r="B59" s="3" t="s">
        <v>768</v>
      </c>
      <c r="C59" s="1" t="s">
        <v>769</v>
      </c>
      <c r="G59" s="5" t="str">
        <f>IFERROR(__xludf.DUMMYFUNCTION("SUBSTITUTE(REGEXEXTRACT(B59, ""https://.*/issues/""), ""/issues/"", """")"),"https://api.github.com/repos/mafintosh/dns-packet")</f>
        <v>https://api.github.com/repos/mafintosh/dns-packet</v>
      </c>
    </row>
    <row r="60">
      <c r="A60" s="3" t="s">
        <v>83</v>
      </c>
      <c r="B60" s="3" t="s">
        <v>770</v>
      </c>
      <c r="C60" s="1" t="s">
        <v>771</v>
      </c>
      <c r="G60" s="5" t="str">
        <f>IFERROR(__xludf.DUMMYFUNCTION("SUBSTITUTE(REGEXEXTRACT(B60, ""https://.*/issues/""), ""/issues/"", """")"),"https://api.github.com/repos/mafintosh/dns-packet")</f>
        <v>https://api.github.com/repos/mafintosh/dns-packet</v>
      </c>
    </row>
    <row r="61">
      <c r="A61" s="3" t="s">
        <v>84</v>
      </c>
      <c r="B61" s="3" t="s">
        <v>772</v>
      </c>
      <c r="C61" s="1" t="s">
        <v>773</v>
      </c>
      <c r="G61" s="5" t="str">
        <f>IFERROR(__xludf.DUMMYFUNCTION("SUBSTITUTE(REGEXEXTRACT(B61, ""https://.*/issues/""), ""/issues/"", """")"),"https://api.github.com/repos/mafintosh/dns-packet")</f>
        <v>https://api.github.com/repos/mafintosh/dns-packet</v>
      </c>
    </row>
    <row r="62">
      <c r="A62" s="3" t="s">
        <v>85</v>
      </c>
      <c r="B62" s="3" t="s">
        <v>774</v>
      </c>
      <c r="C62" s="1" t="s">
        <v>775</v>
      </c>
      <c r="G62" s="5" t="str">
        <f>IFERROR(__xludf.DUMMYFUNCTION("SUBSTITUTE(REGEXEXTRACT(B62, ""https://.*/issues/""), ""/issues/"", """")"),"https://api.github.com/repos/gonzalocasas/node-proxy-middleware")</f>
        <v>https://api.github.com/repos/gonzalocasas/node-proxy-middleware</v>
      </c>
    </row>
    <row r="63">
      <c r="A63" s="3" t="s">
        <v>87</v>
      </c>
      <c r="B63" s="3" t="s">
        <v>776</v>
      </c>
      <c r="C63" s="1" t="s">
        <v>777</v>
      </c>
      <c r="G63" s="5" t="str">
        <f>IFERROR(__xludf.DUMMYFUNCTION("SUBSTITUTE(REGEXEXTRACT(B63, ""https://.*/issues/""), ""/issues/"", """")"),"https://api.github.com/repos/benbalter/gman")</f>
        <v>https://api.github.com/repos/benbalter/gman</v>
      </c>
    </row>
    <row r="64">
      <c r="A64" s="3" t="s">
        <v>89</v>
      </c>
      <c r="B64" s="3" t="s">
        <v>778</v>
      </c>
      <c r="C64" s="1" t="s">
        <v>779</v>
      </c>
      <c r="G64" s="5" t="str">
        <f>IFERROR(__xludf.DUMMYFUNCTION("SUBSTITUTE(REGEXEXTRACT(B64, ""https://.*/issues/""), ""/issues/"", """")"),"https://api.github.com/repos/bsm/grape-kaminari")</f>
        <v>https://api.github.com/repos/bsm/grape-kaminari</v>
      </c>
    </row>
    <row r="65">
      <c r="A65" s="3" t="s">
        <v>91</v>
      </c>
      <c r="B65" s="3" t="s">
        <v>780</v>
      </c>
      <c r="C65" s="1" t="s">
        <v>781</v>
      </c>
      <c r="G65" s="5" t="str">
        <f>IFERROR(__xludf.DUMMYFUNCTION("SUBSTITUTE(REGEXEXTRACT(B65, ""https://.*/issues/""), ""/issues/"", """")"),"https://api.github.com/repos/evernote/evernote-cloud-sdk-php")</f>
        <v>https://api.github.com/repos/evernote/evernote-cloud-sdk-php</v>
      </c>
    </row>
    <row r="66">
      <c r="A66" s="3" t="s">
        <v>93</v>
      </c>
      <c r="B66" s="3" t="s">
        <v>782</v>
      </c>
      <c r="C66" s="1" t="s">
        <v>783</v>
      </c>
      <c r="G66" s="5" t="str">
        <f>IFERROR(__xludf.DUMMYFUNCTION("SUBSTITUTE(REGEXEXTRACT(B66, ""https://.*/issues/""), ""/issues/"", """")"),"https://api.github.com/repos/evernote/evernote-cloud-sdk-php")</f>
        <v>https://api.github.com/repos/evernote/evernote-cloud-sdk-php</v>
      </c>
    </row>
    <row r="67">
      <c r="A67" s="3" t="s">
        <v>94</v>
      </c>
      <c r="B67" s="3" t="s">
        <v>784</v>
      </c>
      <c r="C67" s="1" t="s">
        <v>785</v>
      </c>
      <c r="G67" s="5" t="str">
        <f>IFERROR(__xludf.DUMMYFUNCTION("SUBSTITUTE(REGEXEXTRACT(B67, ""https://.*/issues/""), ""/issues/"", """")"),"https://api.github.com/repos/zohararad/sails-rest")</f>
        <v>https://api.github.com/repos/zohararad/sails-rest</v>
      </c>
    </row>
    <row r="68">
      <c r="A68" s="3" t="s">
        <v>96</v>
      </c>
      <c r="B68" s="3" t="s">
        <v>786</v>
      </c>
      <c r="C68" s="1" t="s">
        <v>787</v>
      </c>
      <c r="G68" s="5" t="str">
        <f>IFERROR(__xludf.DUMMYFUNCTION("SUBSTITUTE(REGEXEXTRACT(B68, ""https://.*/issues/""), ""/issues/"", """")"),"https://api.github.com/repos/zohararad/sails-rest")</f>
        <v>https://api.github.com/repos/zohararad/sails-rest</v>
      </c>
    </row>
    <row r="69">
      <c r="A69" s="3" t="s">
        <v>97</v>
      </c>
      <c r="B69" s="3" t="s">
        <v>788</v>
      </c>
      <c r="C69" s="1" t="s">
        <v>789</v>
      </c>
      <c r="G69" s="5" t="str">
        <f>IFERROR(__xludf.DUMMYFUNCTION("SUBSTITUTE(REGEXEXTRACT(B69, ""https://.*/issues/""), ""/issues/"", """")"),"https://api.github.com/repos/zohararad/sails-rest")</f>
        <v>https://api.github.com/repos/zohararad/sails-rest</v>
      </c>
    </row>
    <row r="70">
      <c r="A70" s="3" t="s">
        <v>98</v>
      </c>
      <c r="B70" s="3" t="s">
        <v>790</v>
      </c>
      <c r="C70" s="1" t="s">
        <v>791</v>
      </c>
      <c r="G70" s="5" t="str">
        <f>IFERROR(__xludf.DUMMYFUNCTION("SUBSTITUTE(REGEXEXTRACT(B70, ""https://.*/issues/""), ""/issues/"", """")"),"https://api.github.com/repos/zohararad/sails-rest")</f>
        <v>https://api.github.com/repos/zohararad/sails-rest</v>
      </c>
    </row>
    <row r="71">
      <c r="A71" s="3" t="s">
        <v>99</v>
      </c>
      <c r="B71" s="3" t="s">
        <v>792</v>
      </c>
      <c r="C71" s="1" t="s">
        <v>793</v>
      </c>
      <c r="G71" s="5" t="str">
        <f>IFERROR(__xludf.DUMMYFUNCTION("SUBSTITUTE(REGEXEXTRACT(B71, ""https://.*/issues/""), ""/issues/"", """")"),"https://api.github.com/repos/tullamods/Bagnon")</f>
        <v>https://api.github.com/repos/tullamods/Bagnon</v>
      </c>
    </row>
    <row r="72">
      <c r="A72" s="3" t="s">
        <v>101</v>
      </c>
      <c r="B72" s="3" t="s">
        <v>794</v>
      </c>
      <c r="C72" s="1" t="s">
        <v>795</v>
      </c>
      <c r="G72" s="5" t="str">
        <f>IFERROR(__xludf.DUMMYFUNCTION("SUBSTITUTE(REGEXEXTRACT(B72, ""https://.*/issues/""), ""/issues/"", """")"),"https://api.github.com/repos/tullamods/Bagnon")</f>
        <v>https://api.github.com/repos/tullamods/Bagnon</v>
      </c>
    </row>
    <row r="73">
      <c r="A73" s="3" t="s">
        <v>102</v>
      </c>
      <c r="B73" s="3" t="s">
        <v>796</v>
      </c>
      <c r="C73" s="1" t="s">
        <v>797</v>
      </c>
      <c r="G73" s="5" t="str">
        <f>IFERROR(__xludf.DUMMYFUNCTION("SUBSTITUTE(REGEXEXTRACT(B73, ""https://.*/issues/""), ""/issues/"", """")"),"https://api.github.com/repos/tullamods/Bagnon")</f>
        <v>https://api.github.com/repos/tullamods/Bagnon</v>
      </c>
    </row>
    <row r="74">
      <c r="A74" s="3" t="s">
        <v>103</v>
      </c>
      <c r="B74" s="3" t="s">
        <v>798</v>
      </c>
      <c r="C74" s="1" t="s">
        <v>799</v>
      </c>
      <c r="G74" s="5" t="str">
        <f>IFERROR(__xludf.DUMMYFUNCTION("SUBSTITUTE(REGEXEXTRACT(B74, ""https://.*/issues/""), ""/issues/"", """")"),"https://api.github.com/repos/tullamods/Bagnon")</f>
        <v>https://api.github.com/repos/tullamods/Bagnon</v>
      </c>
    </row>
    <row r="75">
      <c r="A75" s="3" t="s">
        <v>104</v>
      </c>
      <c r="B75" s="3" t="s">
        <v>800</v>
      </c>
      <c r="C75" s="1" t="s">
        <v>801</v>
      </c>
      <c r="G75" s="5" t="str">
        <f>IFERROR(__xludf.DUMMYFUNCTION("SUBSTITUTE(REGEXEXTRACT(B75, ""https://.*/issues/""), ""/issues/"", """")"),"https://api.github.com/repos/tullamods/Bagnon")</f>
        <v>https://api.github.com/repos/tullamods/Bagnon</v>
      </c>
    </row>
    <row r="76">
      <c r="A76" s="3" t="s">
        <v>105</v>
      </c>
      <c r="B76" s="3" t="s">
        <v>802</v>
      </c>
      <c r="C76" s="1" t="s">
        <v>803</v>
      </c>
      <c r="G76" s="5" t="str">
        <f>IFERROR(__xludf.DUMMYFUNCTION("SUBSTITUTE(REGEXEXTRACT(B76, ""https://.*/issues/""), ""/issues/"", """")"),"https://api.github.com/repos/tullamods/Bagnon")</f>
        <v>https://api.github.com/repos/tullamods/Bagnon</v>
      </c>
    </row>
    <row r="77">
      <c r="A77" s="3" t="s">
        <v>106</v>
      </c>
      <c r="B77" s="3" t="s">
        <v>804</v>
      </c>
      <c r="C77" s="1" t="s">
        <v>805</v>
      </c>
      <c r="G77" s="5" t="str">
        <f>IFERROR(__xludf.DUMMYFUNCTION("SUBSTITUTE(REGEXEXTRACT(B77, ""https://.*/issues/""), ""/issues/"", """")"),"https://api.github.com/repos/tullamods/Bagnon")</f>
        <v>https://api.github.com/repos/tullamods/Bagnon</v>
      </c>
    </row>
    <row r="78">
      <c r="A78" s="3" t="s">
        <v>107</v>
      </c>
      <c r="B78" s="3" t="s">
        <v>806</v>
      </c>
      <c r="C78" s="1" t="s">
        <v>807</v>
      </c>
      <c r="G78" s="5" t="str">
        <f>IFERROR(__xludf.DUMMYFUNCTION("SUBSTITUTE(REGEXEXTRACT(B78, ""https://.*/issues/""), ""/issues/"", """")"),"https://api.github.com/repos/tullamods/Bagnon")</f>
        <v>https://api.github.com/repos/tullamods/Bagnon</v>
      </c>
    </row>
    <row r="79">
      <c r="A79" s="3" t="s">
        <v>108</v>
      </c>
      <c r="B79" s="3" t="s">
        <v>808</v>
      </c>
      <c r="C79" s="1" t="s">
        <v>809</v>
      </c>
      <c r="G79" s="5" t="str">
        <f>IFERROR(__xludf.DUMMYFUNCTION("SUBSTITUTE(REGEXEXTRACT(B79, ""https://.*/issues/""), ""/issues/"", """")"),"https://api.github.com/repos/tullamods/Bagnon")</f>
        <v>https://api.github.com/repos/tullamods/Bagnon</v>
      </c>
    </row>
    <row r="80">
      <c r="A80" s="3" t="s">
        <v>109</v>
      </c>
      <c r="B80" s="3" t="s">
        <v>810</v>
      </c>
      <c r="C80" s="1" t="s">
        <v>811</v>
      </c>
      <c r="G80" s="5" t="str">
        <f>IFERROR(__xludf.DUMMYFUNCTION("SUBSTITUTE(REGEXEXTRACT(B80, ""https://.*/issues/""), ""/issues/"", """")"),"https://api.github.com/repos/tullamods/Bagnon")</f>
        <v>https://api.github.com/repos/tullamods/Bagnon</v>
      </c>
    </row>
    <row r="81">
      <c r="A81" s="3" t="s">
        <v>110</v>
      </c>
      <c r="B81" s="3" t="s">
        <v>812</v>
      </c>
      <c r="C81" s="1" t="s">
        <v>813</v>
      </c>
      <c r="G81" s="5" t="str">
        <f>IFERROR(__xludf.DUMMYFUNCTION("SUBSTITUTE(REGEXEXTRACT(B81, ""https://.*/issues/""), ""/issues/"", """")"),"https://api.github.com/repos/tullamods/Bagnon")</f>
        <v>https://api.github.com/repos/tullamods/Bagnon</v>
      </c>
    </row>
    <row r="82">
      <c r="A82" s="3" t="s">
        <v>111</v>
      </c>
      <c r="B82" s="3" t="s">
        <v>814</v>
      </c>
      <c r="C82" s="1" t="s">
        <v>815</v>
      </c>
      <c r="G82" s="5" t="str">
        <f>IFERROR(__xludf.DUMMYFUNCTION("SUBSTITUTE(REGEXEXTRACT(B82, ""https://.*/issues/""), ""/issues/"", """")"),"https://api.github.com/repos/tullamods/Bagnon")</f>
        <v>https://api.github.com/repos/tullamods/Bagnon</v>
      </c>
    </row>
    <row r="83">
      <c r="A83" s="3" t="s">
        <v>112</v>
      </c>
      <c r="B83" s="3" t="s">
        <v>816</v>
      </c>
      <c r="C83" s="1" t="s">
        <v>817</v>
      </c>
      <c r="G83" s="5" t="str">
        <f>IFERROR(__xludf.DUMMYFUNCTION("SUBSTITUTE(REGEXEXTRACT(B83, ""https://.*/issues/""), ""/issues/"", """")"),"https://api.github.com/repos/tullamods/Bagnon")</f>
        <v>https://api.github.com/repos/tullamods/Bagnon</v>
      </c>
    </row>
    <row r="84">
      <c r="A84" s="3" t="s">
        <v>113</v>
      </c>
      <c r="B84" s="3" t="s">
        <v>818</v>
      </c>
      <c r="C84" s="1" t="s">
        <v>819</v>
      </c>
      <c r="G84" s="5" t="str">
        <f>IFERROR(__xludf.DUMMYFUNCTION("SUBSTITUTE(REGEXEXTRACT(B84, ""https://.*/issues/""), ""/issues/"", """")"),"https://api.github.com/repos/tullamods/Bagnon")</f>
        <v>https://api.github.com/repos/tullamods/Bagnon</v>
      </c>
    </row>
    <row r="85">
      <c r="A85" s="3" t="s">
        <v>114</v>
      </c>
      <c r="B85" s="3" t="s">
        <v>820</v>
      </c>
      <c r="C85" s="1" t="s">
        <v>821</v>
      </c>
      <c r="G85" s="5" t="str">
        <f>IFERROR(__xludf.DUMMYFUNCTION("SUBSTITUTE(REGEXEXTRACT(B85, ""https://.*/issues/""), ""/issues/"", """")"),"https://api.github.com/repos/tullamods/Bagnon")</f>
        <v>https://api.github.com/repos/tullamods/Bagnon</v>
      </c>
    </row>
    <row r="86">
      <c r="A86" s="3" t="s">
        <v>115</v>
      </c>
      <c r="B86" s="3" t="s">
        <v>822</v>
      </c>
      <c r="C86" s="1" t="s">
        <v>823</v>
      </c>
      <c r="G86" s="5" t="str">
        <f>IFERROR(__xludf.DUMMYFUNCTION("SUBSTITUTE(REGEXEXTRACT(B86, ""https://.*/issues/""), ""/issues/"", """")"),"https://api.github.com/repos/tullamods/Bagnon")</f>
        <v>https://api.github.com/repos/tullamods/Bagnon</v>
      </c>
    </row>
    <row r="87">
      <c r="A87" s="3" t="s">
        <v>116</v>
      </c>
      <c r="B87" s="3" t="s">
        <v>824</v>
      </c>
      <c r="C87" s="1" t="s">
        <v>825</v>
      </c>
      <c r="G87" s="5" t="str">
        <f>IFERROR(__xludf.DUMMYFUNCTION("SUBSTITUTE(REGEXEXTRACT(B87, ""https://.*/issues/""), ""/issues/"", """")"),"https://api.github.com/repos/tullamods/Bagnon")</f>
        <v>https://api.github.com/repos/tullamods/Bagnon</v>
      </c>
    </row>
    <row r="88">
      <c r="A88" s="3" t="s">
        <v>117</v>
      </c>
      <c r="B88" s="3" t="s">
        <v>826</v>
      </c>
      <c r="C88" s="1" t="s">
        <v>827</v>
      </c>
      <c r="G88" s="5" t="str">
        <f>IFERROR(__xludf.DUMMYFUNCTION("SUBSTITUTE(REGEXEXTRACT(B88, ""https://.*/issues/""), ""/issues/"", """")"),"https://api.github.com/repos/tullamods/Bagnon")</f>
        <v>https://api.github.com/repos/tullamods/Bagnon</v>
      </c>
    </row>
    <row r="89">
      <c r="A89" s="3" t="s">
        <v>118</v>
      </c>
      <c r="B89" s="3" t="s">
        <v>828</v>
      </c>
      <c r="C89" s="1" t="s">
        <v>829</v>
      </c>
      <c r="G89" s="5" t="str">
        <f>IFERROR(__xludf.DUMMYFUNCTION("SUBSTITUTE(REGEXEXTRACT(B89, ""https://.*/issues/""), ""/issues/"", """")"),"https://api.github.com/repos/slyapustin/django-classified")</f>
        <v>https://api.github.com/repos/slyapustin/django-classified</v>
      </c>
    </row>
    <row r="90">
      <c r="A90" s="3" t="s">
        <v>120</v>
      </c>
      <c r="B90" s="3" t="s">
        <v>830</v>
      </c>
      <c r="C90" s="1" t="s">
        <v>831</v>
      </c>
      <c r="G90" s="5" t="str">
        <f>IFERROR(__xludf.DUMMYFUNCTION("SUBSTITUTE(REGEXEXTRACT(B90, ""https://.*/issues/""), ""/issues/"", """")"),"https://api.github.com/repos/tmcgee123/karma-spec-reporter")</f>
        <v>https://api.github.com/repos/tmcgee123/karma-spec-reporter</v>
      </c>
    </row>
    <row r="91">
      <c r="A91" s="3" t="s">
        <v>122</v>
      </c>
      <c r="B91" s="3" t="s">
        <v>832</v>
      </c>
      <c r="C91" s="1" t="s">
        <v>833</v>
      </c>
      <c r="G91" s="5" t="str">
        <f>IFERROR(__xludf.DUMMYFUNCTION("SUBSTITUTE(REGEXEXTRACT(B91, ""https://.*/issues/""), ""/issues/"", """")"),"https://api.github.com/repos/tmcgee123/karma-spec-reporter")</f>
        <v>https://api.github.com/repos/tmcgee123/karma-spec-reporter</v>
      </c>
    </row>
    <row r="92">
      <c r="A92" s="3" t="s">
        <v>123</v>
      </c>
      <c r="B92" s="3" t="s">
        <v>834</v>
      </c>
      <c r="C92" s="1" t="s">
        <v>835</v>
      </c>
      <c r="G92" s="5" t="str">
        <f>IFERROR(__xludf.DUMMYFUNCTION("SUBSTITUTE(REGEXEXTRACT(B92, ""https://.*/issues/""), ""/issues/"", """")"),"https://api.github.com/repos/xjdrew/lua-zset")</f>
        <v>https://api.github.com/repos/xjdrew/lua-zset</v>
      </c>
    </row>
    <row r="93">
      <c r="A93" s="3" t="s">
        <v>125</v>
      </c>
      <c r="B93" s="3" t="s">
        <v>836</v>
      </c>
      <c r="C93" s="1" t="s">
        <v>837</v>
      </c>
      <c r="G93" s="5" t="str">
        <f>IFERROR(__xludf.DUMMYFUNCTION("SUBSTITUTE(REGEXEXTRACT(B93, ""https://.*/issues/""), ""/issues/"", """")"),"https://api.github.com/repos/pimoroni/scroll-phat-hd")</f>
        <v>https://api.github.com/repos/pimoroni/scroll-phat-hd</v>
      </c>
    </row>
    <row r="94">
      <c r="A94" s="3" t="s">
        <v>127</v>
      </c>
      <c r="B94" s="3" t="s">
        <v>838</v>
      </c>
      <c r="C94" s="1" t="s">
        <v>839</v>
      </c>
      <c r="G94" s="5" t="str">
        <f>IFERROR(__xludf.DUMMYFUNCTION("SUBSTITUTE(REGEXEXTRACT(B94, ""https://.*/issues/""), ""/issues/"", """")"),"https://api.github.com/repos/scottlaurent/accounting")</f>
        <v>https://api.github.com/repos/scottlaurent/accounting</v>
      </c>
    </row>
    <row r="95">
      <c r="A95" s="3" t="s">
        <v>129</v>
      </c>
      <c r="B95" s="3" t="s">
        <v>840</v>
      </c>
      <c r="C95" s="1" t="s">
        <v>841</v>
      </c>
      <c r="G95" s="5" t="str">
        <f>IFERROR(__xludf.DUMMYFUNCTION("SUBSTITUTE(REGEXEXTRACT(B95, ""https://.*/issues/""), ""/issues/"", """")"),"https://api.github.com/repos/Automattic/vip-scanner")</f>
        <v>https://api.github.com/repos/Automattic/vip-scanner</v>
      </c>
    </row>
    <row r="96">
      <c r="A96" s="3" t="s">
        <v>131</v>
      </c>
      <c r="B96" s="3" t="s">
        <v>842</v>
      </c>
      <c r="C96" s="1" t="s">
        <v>843</v>
      </c>
      <c r="G96" s="5" t="str">
        <f>IFERROR(__xludf.DUMMYFUNCTION("SUBSTITUTE(REGEXEXTRACT(B96, ""https://.*/issues/""), ""/issues/"", """")"),"https://api.github.com/repos/Automattic/vip-scanner")</f>
        <v>https://api.github.com/repos/Automattic/vip-scanner</v>
      </c>
    </row>
    <row r="97">
      <c r="A97" s="3" t="s">
        <v>132</v>
      </c>
      <c r="B97" s="3" t="s">
        <v>844</v>
      </c>
      <c r="C97" s="1" t="s">
        <v>845</v>
      </c>
      <c r="G97" s="5" t="str">
        <f>IFERROR(__xludf.DUMMYFUNCTION("SUBSTITUTE(REGEXEXTRACT(B97, ""https://.*/issues/""), ""/issues/"", """")"),"https://api.github.com/repos/Automattic/vip-scanner")</f>
        <v>https://api.github.com/repos/Automattic/vip-scanner</v>
      </c>
    </row>
    <row r="98">
      <c r="A98" s="3" t="s">
        <v>133</v>
      </c>
      <c r="B98" s="3" t="s">
        <v>846</v>
      </c>
      <c r="C98" s="1" t="s">
        <v>847</v>
      </c>
      <c r="G98" s="5" t="str">
        <f>IFERROR(__xludf.DUMMYFUNCTION("SUBSTITUTE(REGEXEXTRACT(B98, ""https://.*/issues/""), ""/issues/"", """")"),"https://api.github.com/repos/Automattic/vip-scanner")</f>
        <v>https://api.github.com/repos/Automattic/vip-scanner</v>
      </c>
    </row>
    <row r="99">
      <c r="A99" s="3" t="s">
        <v>134</v>
      </c>
      <c r="B99" s="3" t="s">
        <v>848</v>
      </c>
      <c r="C99" s="1" t="s">
        <v>849</v>
      </c>
      <c r="G99" s="5" t="str">
        <f>IFERROR(__xludf.DUMMYFUNCTION("SUBSTITUTE(REGEXEXTRACT(B99, ""https://.*/issues/""), ""/issues/"", """")"),"https://api.github.com/repos/Automattic/vip-scanner")</f>
        <v>https://api.github.com/repos/Automattic/vip-scanner</v>
      </c>
    </row>
    <row r="100">
      <c r="A100" s="3" t="s">
        <v>135</v>
      </c>
      <c r="B100" s="3" t="s">
        <v>850</v>
      </c>
      <c r="C100" s="1" t="s">
        <v>851</v>
      </c>
      <c r="G100" s="5" t="str">
        <f>IFERROR(__xludf.DUMMYFUNCTION("SUBSTITUTE(REGEXEXTRACT(B100, ""https://.*/issues/""), ""/issues/"", """")"),"https://api.github.com/repos/Automattic/vip-scanner")</f>
        <v>https://api.github.com/repos/Automattic/vip-scanner</v>
      </c>
    </row>
    <row r="101">
      <c r="A101" s="3" t="s">
        <v>136</v>
      </c>
      <c r="B101" s="3" t="s">
        <v>852</v>
      </c>
      <c r="C101" s="1" t="s">
        <v>853</v>
      </c>
      <c r="G101" s="5" t="str">
        <f>IFERROR(__xludf.DUMMYFUNCTION("SUBSTITUTE(REGEXEXTRACT(B101, ""https://.*/issues/""), ""/issues/"", """")"),"https://api.github.com/repos/Automattic/vip-scanner")</f>
        <v>https://api.github.com/repos/Automattic/vip-scanner</v>
      </c>
    </row>
    <row r="102">
      <c r="A102" s="3" t="s">
        <v>137</v>
      </c>
      <c r="B102" s="3" t="s">
        <v>854</v>
      </c>
      <c r="C102" s="1" t="s">
        <v>855</v>
      </c>
      <c r="G102" s="5" t="str">
        <f>IFERROR(__xludf.DUMMYFUNCTION("SUBSTITUTE(REGEXEXTRACT(B102, ""https://.*/issues/""), ""/issues/"", """")"),"https://api.github.com/repos/Automattic/vip-scanner")</f>
        <v>https://api.github.com/repos/Automattic/vip-scanner</v>
      </c>
    </row>
    <row r="103">
      <c r="A103" s="3" t="s">
        <v>138</v>
      </c>
      <c r="B103" s="3" t="s">
        <v>856</v>
      </c>
      <c r="C103" s="1" t="s">
        <v>857</v>
      </c>
      <c r="G103" s="5" t="str">
        <f>IFERROR(__xludf.DUMMYFUNCTION("SUBSTITUTE(REGEXEXTRACT(B103, ""https://.*/issues/""), ""/issues/"", """")"),"https://api.github.com/repos/Automattic/vip-scanner")</f>
        <v>https://api.github.com/repos/Automattic/vip-scanner</v>
      </c>
    </row>
    <row r="104">
      <c r="A104" s="3" t="s">
        <v>139</v>
      </c>
      <c r="B104" s="3" t="s">
        <v>858</v>
      </c>
      <c r="C104" s="1" t="s">
        <v>859</v>
      </c>
      <c r="G104" s="5" t="str">
        <f>IFERROR(__xludf.DUMMYFUNCTION("SUBSTITUTE(REGEXEXTRACT(B104, ""https://.*/issues/""), ""/issues/"", """")"),"https://api.github.com/repos/Automattic/vip-scanner")</f>
        <v>https://api.github.com/repos/Automattic/vip-scanner</v>
      </c>
    </row>
    <row r="105">
      <c r="A105" s="3" t="s">
        <v>140</v>
      </c>
      <c r="B105" s="3" t="s">
        <v>860</v>
      </c>
      <c r="C105" s="1" t="s">
        <v>861</v>
      </c>
      <c r="G105" s="5" t="str">
        <f>IFERROR(__xludf.DUMMYFUNCTION("SUBSTITUTE(REGEXEXTRACT(B105, ""https://.*/issues/""), ""/issues/"", """")"),"https://api.github.com/repos/Automattic/vip-scanner")</f>
        <v>https://api.github.com/repos/Automattic/vip-scanner</v>
      </c>
    </row>
    <row r="106">
      <c r="A106" s="3" t="s">
        <v>141</v>
      </c>
      <c r="B106" s="3" t="s">
        <v>862</v>
      </c>
      <c r="C106" s="1" t="s">
        <v>863</v>
      </c>
      <c r="G106" s="5" t="str">
        <f>IFERROR(__xludf.DUMMYFUNCTION("SUBSTITUTE(REGEXEXTRACT(B106, ""https://.*/issues/""), ""/issues/"", """")"),"https://api.github.com/repos/Automattic/vip-scanner")</f>
        <v>https://api.github.com/repos/Automattic/vip-scanner</v>
      </c>
    </row>
    <row r="107">
      <c r="A107" s="3" t="s">
        <v>142</v>
      </c>
      <c r="B107" s="3" t="s">
        <v>864</v>
      </c>
      <c r="C107" s="1" t="s">
        <v>865</v>
      </c>
      <c r="G107" s="5" t="str">
        <f>IFERROR(__xludf.DUMMYFUNCTION("SUBSTITUTE(REGEXEXTRACT(B107, ""https://.*/issues/""), ""/issues/"", """")"),"https://api.github.com/repos/boto/s3transfer")</f>
        <v>https://api.github.com/repos/boto/s3transfer</v>
      </c>
    </row>
    <row r="108">
      <c r="A108" s="3" t="s">
        <v>144</v>
      </c>
      <c r="B108" s="3" t="s">
        <v>866</v>
      </c>
      <c r="C108" s="1" t="s">
        <v>867</v>
      </c>
      <c r="G108" s="5" t="str">
        <f>IFERROR(__xludf.DUMMYFUNCTION("SUBSTITUTE(REGEXEXTRACT(B108, ""https://.*/issues/""), ""/issues/"", """")"),"https://api.github.com/repos/webbushka/atom-react-snippets")</f>
        <v>https://api.github.com/repos/webbushka/atom-react-snippets</v>
      </c>
    </row>
    <row r="109">
      <c r="A109" s="3" t="s">
        <v>146</v>
      </c>
      <c r="B109" s="3" t="s">
        <v>868</v>
      </c>
      <c r="C109" s="1" t="s">
        <v>869</v>
      </c>
      <c r="G109" s="5" t="str">
        <f>IFERROR(__xludf.DUMMYFUNCTION("SUBSTITUTE(REGEXEXTRACT(B109, ""https://.*/issues/""), ""/issues/"", """")"),"https://api.github.com/repos/openwisp/openwisp-users")</f>
        <v>https://api.github.com/repos/openwisp/openwisp-users</v>
      </c>
    </row>
    <row r="110">
      <c r="A110" s="3" t="s">
        <v>148</v>
      </c>
      <c r="B110" s="3" t="s">
        <v>870</v>
      </c>
      <c r="C110" s="1" t="s">
        <v>871</v>
      </c>
      <c r="G110" s="5" t="str">
        <f>IFERROR(__xludf.DUMMYFUNCTION("SUBSTITUTE(REGEXEXTRACT(B110, ""https://.*/issues/""), ""/issues/"", """")"),"https://api.github.com/repos/openwisp/openwisp-users")</f>
        <v>https://api.github.com/repos/openwisp/openwisp-users</v>
      </c>
    </row>
    <row r="111">
      <c r="A111" s="3" t="s">
        <v>149</v>
      </c>
      <c r="B111" s="3" t="s">
        <v>872</v>
      </c>
      <c r="C111" s="1" t="s">
        <v>873</v>
      </c>
      <c r="G111" s="5" t="str">
        <f>IFERROR(__xludf.DUMMYFUNCTION("SUBSTITUTE(REGEXEXTRACT(B111, ""https://.*/issues/""), ""/issues/"", """")"),"https://api.github.com/repos/openwisp/openwisp-users")</f>
        <v>https://api.github.com/repos/openwisp/openwisp-users</v>
      </c>
    </row>
    <row r="112">
      <c r="A112" s="3" t="s">
        <v>150</v>
      </c>
      <c r="B112" s="3" t="s">
        <v>874</v>
      </c>
      <c r="C112" s="1" t="s">
        <v>875</v>
      </c>
      <c r="G112" s="5" t="str">
        <f>IFERROR(__xludf.DUMMYFUNCTION("SUBSTITUTE(REGEXEXTRACT(B112, ""https://.*/issues/""), ""/issues/"", """")"),"https://api.github.com/repos/claudiosanches/woocommerce-correios")</f>
        <v>https://api.github.com/repos/claudiosanches/woocommerce-correios</v>
      </c>
    </row>
    <row r="113">
      <c r="A113" s="3" t="s">
        <v>152</v>
      </c>
      <c r="B113" s="3" t="s">
        <v>876</v>
      </c>
      <c r="C113" s="1" t="s">
        <v>877</v>
      </c>
      <c r="G113" s="5" t="str">
        <f>IFERROR(__xludf.DUMMYFUNCTION("SUBSTITUTE(REGEXEXTRACT(B113, ""https://.*/issues/""), ""/issues/"", """")"),"https://api.github.com/repos/claudiosanches/woocommerce-correios")</f>
        <v>https://api.github.com/repos/claudiosanches/woocommerce-correios</v>
      </c>
    </row>
    <row r="114">
      <c r="A114" s="3" t="s">
        <v>153</v>
      </c>
      <c r="B114" s="3" t="s">
        <v>878</v>
      </c>
      <c r="C114" s="1" t="s">
        <v>879</v>
      </c>
      <c r="G114" s="5" t="str">
        <f>IFERROR(__xludf.DUMMYFUNCTION("SUBSTITUTE(REGEXEXTRACT(B114, ""https://.*/issues/""), ""/issues/"", """")"),"https://api.github.com/repos/claudiosanches/woocommerce-correios")</f>
        <v>https://api.github.com/repos/claudiosanches/woocommerce-correios</v>
      </c>
    </row>
    <row r="115">
      <c r="A115" s="3" t="s">
        <v>154</v>
      </c>
      <c r="B115" s="3" t="s">
        <v>878</v>
      </c>
      <c r="C115" s="1" t="s">
        <v>880</v>
      </c>
      <c r="G115" s="5" t="str">
        <f>IFERROR(__xludf.DUMMYFUNCTION("SUBSTITUTE(REGEXEXTRACT(B115, ""https://.*/issues/""), ""/issues/"", """")"),"https://api.github.com/repos/claudiosanches/woocommerce-correios")</f>
        <v>https://api.github.com/repos/claudiosanches/woocommerce-correios</v>
      </c>
    </row>
    <row r="116">
      <c r="A116" s="3" t="s">
        <v>155</v>
      </c>
      <c r="B116" s="3" t="s">
        <v>878</v>
      </c>
      <c r="C116" s="1" t="s">
        <v>881</v>
      </c>
      <c r="G116" s="5" t="str">
        <f>IFERROR(__xludf.DUMMYFUNCTION("SUBSTITUTE(REGEXEXTRACT(B116, ""https://.*/issues/""), ""/issues/"", """")"),"https://api.github.com/repos/claudiosanches/woocommerce-correios")</f>
        <v>https://api.github.com/repos/claudiosanches/woocommerce-correios</v>
      </c>
    </row>
    <row r="117">
      <c r="A117" s="3" t="s">
        <v>156</v>
      </c>
      <c r="B117" s="3" t="s">
        <v>882</v>
      </c>
      <c r="C117" s="1" t="s">
        <v>883</v>
      </c>
      <c r="G117" s="5" t="str">
        <f>IFERROR(__xludf.DUMMYFUNCTION("SUBSTITUTE(REGEXEXTRACT(B117, ""https://.*/issues/""), ""/issues/"", """")"),"https://api.github.com/repos/claudiosanches/woocommerce-correios")</f>
        <v>https://api.github.com/repos/claudiosanches/woocommerce-correios</v>
      </c>
    </row>
    <row r="118">
      <c r="A118" s="3" t="s">
        <v>157</v>
      </c>
      <c r="B118" s="3" t="s">
        <v>884</v>
      </c>
      <c r="C118" s="1" t="s">
        <v>885</v>
      </c>
      <c r="G118" s="5" t="str">
        <f>IFERROR(__xludf.DUMMYFUNCTION("SUBSTITUTE(REGEXEXTRACT(B118, ""https://.*/issues/""), ""/issues/"", """")"),"https://api.github.com/repos/claudiosanches/woocommerce-correios")</f>
        <v>https://api.github.com/repos/claudiosanches/woocommerce-correios</v>
      </c>
    </row>
    <row r="119">
      <c r="A119" s="3" t="s">
        <v>158</v>
      </c>
      <c r="B119" s="3" t="s">
        <v>886</v>
      </c>
      <c r="C119" s="1" t="s">
        <v>887</v>
      </c>
      <c r="G119" s="5" t="str">
        <f>IFERROR(__xludf.DUMMYFUNCTION("SUBSTITUTE(REGEXEXTRACT(B119, ""https://.*/issues/""), ""/issues/"", """")"),"https://api.github.com/repos/claudiosanches/woocommerce-correios")</f>
        <v>https://api.github.com/repos/claudiosanches/woocommerce-correios</v>
      </c>
    </row>
    <row r="120">
      <c r="A120" s="3" t="s">
        <v>159</v>
      </c>
      <c r="B120" s="3" t="s">
        <v>888</v>
      </c>
      <c r="C120" s="1" t="s">
        <v>889</v>
      </c>
      <c r="G120" s="5" t="str">
        <f>IFERROR(__xludf.DUMMYFUNCTION("SUBSTITUTE(REGEXEXTRACT(B120, ""https://.*/issues/""), ""/issues/"", """")"),"https://api.github.com/repos/wearerequired/required-foundation")</f>
        <v>https://api.github.com/repos/wearerequired/required-foundation</v>
      </c>
    </row>
    <row r="121">
      <c r="A121" s="3" t="s">
        <v>161</v>
      </c>
      <c r="B121" s="3" t="s">
        <v>890</v>
      </c>
      <c r="C121" s="1" t="s">
        <v>891</v>
      </c>
      <c r="G121" s="5" t="str">
        <f>IFERROR(__xludf.DUMMYFUNCTION("SUBSTITUTE(REGEXEXTRACT(B121, ""https://.*/issues/""), ""/issues/"", """")"),"https://api.github.com/repos/clearpathrobotics/robot_upstart")</f>
        <v>https://api.github.com/repos/clearpathrobotics/robot_upstart</v>
      </c>
    </row>
    <row r="122">
      <c r="A122" s="3" t="s">
        <v>163</v>
      </c>
      <c r="B122" s="3" t="s">
        <v>892</v>
      </c>
      <c r="C122" s="1" t="s">
        <v>893</v>
      </c>
      <c r="G122" s="5" t="str">
        <f>IFERROR(__xludf.DUMMYFUNCTION("SUBSTITUTE(REGEXEXTRACT(B122, ""https://.*/issues/""), ""/issues/"", """")"),"https://api.github.com/repos/viritin/viritin")</f>
        <v>https://api.github.com/repos/viritin/viritin</v>
      </c>
    </row>
    <row r="123">
      <c r="A123" s="3" t="s">
        <v>165</v>
      </c>
      <c r="B123" s="3" t="s">
        <v>894</v>
      </c>
      <c r="C123" s="1" t="s">
        <v>895</v>
      </c>
      <c r="G123" s="5" t="str">
        <f>IFERROR(__xludf.DUMMYFUNCTION("SUBSTITUTE(REGEXEXTRACT(B123, ""https://.*/issues/""), ""/issues/"", """")"),"https://api.github.com/repos/viritin/viritin")</f>
        <v>https://api.github.com/repos/viritin/viritin</v>
      </c>
    </row>
    <row r="124">
      <c r="A124" s="3" t="s">
        <v>166</v>
      </c>
      <c r="B124" s="3" t="s">
        <v>896</v>
      </c>
      <c r="C124" s="1" t="s">
        <v>897</v>
      </c>
      <c r="G124" s="5" t="str">
        <f>IFERROR(__xludf.DUMMYFUNCTION("SUBSTITUTE(REGEXEXTRACT(B124, ""https://.*/issues/""), ""/issues/"", """")"),"https://api.github.com/repos/viritin/viritin")</f>
        <v>https://api.github.com/repos/viritin/viritin</v>
      </c>
    </row>
    <row r="125">
      <c r="A125" s="3" t="s">
        <v>167</v>
      </c>
      <c r="B125" s="3" t="s">
        <v>898</v>
      </c>
      <c r="C125" s="1" t="s">
        <v>899</v>
      </c>
      <c r="G125" s="5" t="str">
        <f>IFERROR(__xludf.DUMMYFUNCTION("SUBSTITUTE(REGEXEXTRACT(B125, ""https://.*/issues/""), ""/issues/"", """")"),"https://api.github.com/repos/viritin/viritin")</f>
        <v>https://api.github.com/repos/viritin/viritin</v>
      </c>
    </row>
    <row r="126">
      <c r="A126" s="3" t="s">
        <v>168</v>
      </c>
      <c r="B126" s="3" t="s">
        <v>900</v>
      </c>
      <c r="C126" s="1" t="s">
        <v>901</v>
      </c>
      <c r="G126" s="5" t="str">
        <f>IFERROR(__xludf.DUMMYFUNCTION("SUBSTITUTE(REGEXEXTRACT(B126, ""https://.*/issues/""), ""/issues/"", """")"),"https://api.github.com/repos/viritin/viritin")</f>
        <v>https://api.github.com/repos/viritin/viritin</v>
      </c>
    </row>
    <row r="127">
      <c r="A127" s="3" t="s">
        <v>169</v>
      </c>
      <c r="B127" s="3" t="s">
        <v>902</v>
      </c>
      <c r="C127" s="1" t="s">
        <v>903</v>
      </c>
      <c r="G127" s="5" t="str">
        <f>IFERROR(__xludf.DUMMYFUNCTION("SUBSTITUTE(REGEXEXTRACT(B127, ""https://.*/issues/""), ""/issues/"", """")"),"https://api.github.com/repos/viritin/viritin")</f>
        <v>https://api.github.com/repos/viritin/viritin</v>
      </c>
    </row>
    <row r="128">
      <c r="A128" s="3" t="s">
        <v>170</v>
      </c>
      <c r="B128" s="3" t="s">
        <v>904</v>
      </c>
      <c r="C128" s="1" t="s">
        <v>905</v>
      </c>
      <c r="G128" s="5" t="str">
        <f>IFERROR(__xludf.DUMMYFUNCTION("SUBSTITUTE(REGEXEXTRACT(B128, ""https://.*/issues/""), ""/issues/"", """")"),"https://api.github.com/repos/viritin/viritin")</f>
        <v>https://api.github.com/repos/viritin/viritin</v>
      </c>
    </row>
    <row r="129">
      <c r="A129" s="3" t="s">
        <v>171</v>
      </c>
      <c r="B129" s="3" t="s">
        <v>906</v>
      </c>
      <c r="C129" s="1" t="s">
        <v>907</v>
      </c>
      <c r="G129" s="5" t="str">
        <f>IFERROR(__xludf.DUMMYFUNCTION("SUBSTITUTE(REGEXEXTRACT(B129, ""https://.*/issues/""), ""/issues/"", """")"),"https://api.github.com/repos/viritin/viritin")</f>
        <v>https://api.github.com/repos/viritin/viritin</v>
      </c>
    </row>
    <row r="130">
      <c r="A130" s="3" t="s">
        <v>172</v>
      </c>
      <c r="B130" s="3" t="s">
        <v>908</v>
      </c>
      <c r="C130" s="1" t="s">
        <v>909</v>
      </c>
      <c r="G130" s="5" t="str">
        <f>IFERROR(__xludf.DUMMYFUNCTION("SUBSTITUTE(REGEXEXTRACT(B130, ""https://.*/issues/""), ""/issues/"", """")"),"https://api.github.com/repos/viritin/viritin")</f>
        <v>https://api.github.com/repos/viritin/viritin</v>
      </c>
    </row>
    <row r="131">
      <c r="A131" s="3" t="s">
        <v>173</v>
      </c>
      <c r="B131" s="3" t="s">
        <v>910</v>
      </c>
      <c r="C131" s="1" t="s">
        <v>911</v>
      </c>
      <c r="G131" s="5" t="str">
        <f>IFERROR(__xludf.DUMMYFUNCTION("SUBSTITUTE(REGEXEXTRACT(B131, ""https://.*/issues/""), ""/issues/"", """")"),"https://api.github.com/repos/viritin/viritin")</f>
        <v>https://api.github.com/repos/viritin/viritin</v>
      </c>
    </row>
    <row r="132">
      <c r="A132" s="3" t="s">
        <v>174</v>
      </c>
      <c r="B132" s="3" t="s">
        <v>912</v>
      </c>
      <c r="C132" s="1" t="s">
        <v>913</v>
      </c>
      <c r="G132" s="5" t="str">
        <f>IFERROR(__xludf.DUMMYFUNCTION("SUBSTITUTE(REGEXEXTRACT(B132, ""https://.*/issues/""), ""/issues/"", """")"),"https://api.github.com/repos/viritin/viritin")</f>
        <v>https://api.github.com/repos/viritin/viritin</v>
      </c>
    </row>
    <row r="133">
      <c r="A133" s="3" t="s">
        <v>175</v>
      </c>
      <c r="B133" s="3" t="s">
        <v>914</v>
      </c>
      <c r="C133" s="1" t="s">
        <v>915</v>
      </c>
      <c r="G133" s="5" t="str">
        <f>IFERROR(__xludf.DUMMYFUNCTION("SUBSTITUTE(REGEXEXTRACT(B133, ""https://.*/issues/""), ""/issues/"", """")"),"https://api.github.com/repos/viritin/viritin")</f>
        <v>https://api.github.com/repos/viritin/viritin</v>
      </c>
    </row>
    <row r="134">
      <c r="A134" s="3" t="s">
        <v>176</v>
      </c>
      <c r="B134" s="3" t="s">
        <v>916</v>
      </c>
      <c r="C134" s="1" t="s">
        <v>917</v>
      </c>
      <c r="G134" s="5" t="str">
        <f>IFERROR(__xludf.DUMMYFUNCTION("SUBSTITUTE(REGEXEXTRACT(B134, ""https://.*/issues/""), ""/issues/"", """")"),"https://api.github.com/repos/viritin/viritin")</f>
        <v>https://api.github.com/repos/viritin/viritin</v>
      </c>
    </row>
    <row r="135">
      <c r="A135" s="3" t="s">
        <v>177</v>
      </c>
      <c r="B135" s="3" t="s">
        <v>918</v>
      </c>
      <c r="C135" s="1" t="s">
        <v>919</v>
      </c>
      <c r="G135" s="5" t="str">
        <f>IFERROR(__xludf.DUMMYFUNCTION("SUBSTITUTE(REGEXEXTRACT(B135, ""https://.*/issues/""), ""/issues/"", """")"),"https://api.github.com/repos/viritin/viritin")</f>
        <v>https://api.github.com/repos/viritin/viritin</v>
      </c>
    </row>
    <row r="136">
      <c r="A136" s="3" t="s">
        <v>178</v>
      </c>
      <c r="B136" s="3" t="s">
        <v>920</v>
      </c>
      <c r="C136" s="1" t="s">
        <v>921</v>
      </c>
      <c r="G136" s="5" t="str">
        <f>IFERROR(__xludf.DUMMYFUNCTION("SUBSTITUTE(REGEXEXTRACT(B136, ""https://.*/issues/""), ""/issues/"", """")"),"https://api.github.com/repos/viritin/viritin")</f>
        <v>https://api.github.com/repos/viritin/viritin</v>
      </c>
    </row>
    <row r="137">
      <c r="A137" s="3" t="s">
        <v>179</v>
      </c>
      <c r="B137" s="3" t="s">
        <v>922</v>
      </c>
      <c r="C137" s="1" t="s">
        <v>923</v>
      </c>
      <c r="G137" s="5" t="str">
        <f>IFERROR(__xludf.DUMMYFUNCTION("SUBSTITUTE(REGEXEXTRACT(B137, ""https://.*/issues/""), ""/issues/"", """")"),"https://api.github.com/repos/viritin/viritin")</f>
        <v>https://api.github.com/repos/viritin/viritin</v>
      </c>
    </row>
    <row r="138">
      <c r="A138" s="3" t="s">
        <v>180</v>
      </c>
      <c r="B138" s="3" t="s">
        <v>924</v>
      </c>
      <c r="C138" s="1" t="s">
        <v>925</v>
      </c>
      <c r="G138" s="5" t="str">
        <f>IFERROR(__xludf.DUMMYFUNCTION("SUBSTITUTE(REGEXEXTRACT(B138, ""https://.*/issues/""), ""/issues/"", """")"),"https://api.github.com/repos/viritin/viritin")</f>
        <v>https://api.github.com/repos/viritin/viritin</v>
      </c>
    </row>
    <row r="139">
      <c r="A139" s="3" t="s">
        <v>181</v>
      </c>
      <c r="B139" s="3" t="s">
        <v>926</v>
      </c>
      <c r="C139" s="1" t="s">
        <v>927</v>
      </c>
      <c r="G139" s="5" t="str">
        <f>IFERROR(__xludf.DUMMYFUNCTION("SUBSTITUTE(REGEXEXTRACT(B139, ""https://.*/issues/""), ""/issues/"", """")"),"https://api.github.com/repos/viritin/viritin")</f>
        <v>https://api.github.com/repos/viritin/viritin</v>
      </c>
    </row>
    <row r="140">
      <c r="A140" s="3" t="s">
        <v>182</v>
      </c>
      <c r="B140" s="3" t="s">
        <v>928</v>
      </c>
      <c r="C140" s="1" t="s">
        <v>929</v>
      </c>
      <c r="G140" s="5" t="str">
        <f>IFERROR(__xludf.DUMMYFUNCTION("SUBSTITUTE(REGEXEXTRACT(B140, ""https://.*/issues/""), ""/issues/"", """")"),"https://api.github.com/repos/viritin/viritin")</f>
        <v>https://api.github.com/repos/viritin/viritin</v>
      </c>
    </row>
    <row r="141">
      <c r="A141" s="3" t="s">
        <v>183</v>
      </c>
      <c r="B141" s="3" t="s">
        <v>930</v>
      </c>
      <c r="C141" s="1" t="s">
        <v>931</v>
      </c>
      <c r="G141" s="5" t="str">
        <f>IFERROR(__xludf.DUMMYFUNCTION("SUBSTITUTE(REGEXEXTRACT(B141, ""https://.*/issues/""), ""/issues/"", """")"),"https://api.github.com/repos/viritin/viritin")</f>
        <v>https://api.github.com/repos/viritin/viritin</v>
      </c>
    </row>
    <row r="142">
      <c r="A142" s="3" t="s">
        <v>184</v>
      </c>
      <c r="B142" s="3" t="s">
        <v>932</v>
      </c>
      <c r="C142" s="1" t="s">
        <v>933</v>
      </c>
      <c r="G142" s="5" t="str">
        <f>IFERROR(__xludf.DUMMYFUNCTION("SUBSTITUTE(REGEXEXTRACT(B142, ""https://.*/issues/""), ""/issues/"", """")"),"https://api.github.com/repos/viritin/viritin")</f>
        <v>https://api.github.com/repos/viritin/viritin</v>
      </c>
    </row>
    <row r="143">
      <c r="A143" s="3" t="s">
        <v>185</v>
      </c>
      <c r="B143" s="3" t="s">
        <v>934</v>
      </c>
      <c r="C143" s="1" t="s">
        <v>935</v>
      </c>
      <c r="G143" s="5" t="str">
        <f>IFERROR(__xludf.DUMMYFUNCTION("SUBSTITUTE(REGEXEXTRACT(B143, ""https://.*/issues/""), ""/issues/"", """")"),"https://api.github.com/repos/viritin/viritin")</f>
        <v>https://api.github.com/repos/viritin/viritin</v>
      </c>
    </row>
    <row r="144">
      <c r="A144" s="3" t="s">
        <v>186</v>
      </c>
      <c r="B144" s="3" t="s">
        <v>936</v>
      </c>
      <c r="C144" s="1" t="s">
        <v>937</v>
      </c>
      <c r="G144" s="5" t="str">
        <f>IFERROR(__xludf.DUMMYFUNCTION("SUBSTITUTE(REGEXEXTRACT(B144, ""https://.*/issues/""), ""/issues/"", """")"),"https://api.github.com/repos/viritin/viritin")</f>
        <v>https://api.github.com/repos/viritin/viritin</v>
      </c>
    </row>
    <row r="145">
      <c r="A145" s="3" t="s">
        <v>187</v>
      </c>
      <c r="B145" s="3" t="s">
        <v>938</v>
      </c>
      <c r="C145" s="1" t="s">
        <v>939</v>
      </c>
      <c r="G145" s="5" t="str">
        <f>IFERROR(__xludf.DUMMYFUNCTION("SUBSTITUTE(REGEXEXTRACT(B145, ""https://.*/issues/""), ""/issues/"", """")"),"https://api.github.com/repos/viritin/viritin")</f>
        <v>https://api.github.com/repos/viritin/viritin</v>
      </c>
    </row>
    <row r="146">
      <c r="A146" s="3" t="s">
        <v>188</v>
      </c>
      <c r="B146" s="3" t="s">
        <v>940</v>
      </c>
      <c r="C146" s="1" t="s">
        <v>941</v>
      </c>
      <c r="G146" s="5" t="str">
        <f>IFERROR(__xludf.DUMMYFUNCTION("SUBSTITUTE(REGEXEXTRACT(B146, ""https://.*/issues/""), ""/issues/"", """")"),"https://api.github.com/repos/viritin/viritin")</f>
        <v>https://api.github.com/repos/viritin/viritin</v>
      </c>
    </row>
    <row r="147">
      <c r="A147" s="3" t="s">
        <v>189</v>
      </c>
      <c r="B147" s="3" t="s">
        <v>942</v>
      </c>
      <c r="C147" s="1" t="s">
        <v>943</v>
      </c>
      <c r="G147" s="5" t="str">
        <f>IFERROR(__xludf.DUMMYFUNCTION("SUBSTITUTE(REGEXEXTRACT(B147, ""https://.*/issues/""), ""/issues/"", """")"),"https://api.github.com/repos/viritin/viritin")</f>
        <v>https://api.github.com/repos/viritin/viritin</v>
      </c>
    </row>
    <row r="148">
      <c r="A148" s="3" t="s">
        <v>190</v>
      </c>
      <c r="B148" s="3" t="s">
        <v>944</v>
      </c>
      <c r="C148" s="1" t="s">
        <v>945</v>
      </c>
      <c r="G148" s="5" t="str">
        <f>IFERROR(__xludf.DUMMYFUNCTION("SUBSTITUTE(REGEXEXTRACT(B148, ""https://.*/issues/""), ""/issues/"", """")"),"https://api.github.com/repos/viritin/viritin")</f>
        <v>https://api.github.com/repos/viritin/viritin</v>
      </c>
    </row>
    <row r="149">
      <c r="A149" s="3" t="s">
        <v>191</v>
      </c>
      <c r="B149" s="3" t="s">
        <v>946</v>
      </c>
      <c r="C149" s="1" t="s">
        <v>947</v>
      </c>
      <c r="G149" s="5" t="str">
        <f>IFERROR(__xludf.DUMMYFUNCTION("SUBSTITUTE(REGEXEXTRACT(B149, ""https://.*/issues/""), ""/issues/"", """")"),"https://api.github.com/repos/viritin/viritin")</f>
        <v>https://api.github.com/repos/viritin/viritin</v>
      </c>
    </row>
    <row r="150">
      <c r="A150" s="3" t="s">
        <v>192</v>
      </c>
      <c r="B150" s="3" t="s">
        <v>948</v>
      </c>
      <c r="C150" s="1" t="s">
        <v>949</v>
      </c>
      <c r="G150" s="5" t="str">
        <f>IFERROR(__xludf.DUMMYFUNCTION("SUBSTITUTE(REGEXEXTRACT(B150, ""https://.*/issues/""), ""/issues/"", """")"),"https://api.github.com/repos/viritin/viritin")</f>
        <v>https://api.github.com/repos/viritin/viritin</v>
      </c>
    </row>
    <row r="151">
      <c r="A151" s="3" t="s">
        <v>193</v>
      </c>
      <c r="B151" s="3" t="s">
        <v>950</v>
      </c>
      <c r="C151" s="1" t="s">
        <v>951</v>
      </c>
      <c r="G151" s="5" t="str">
        <f>IFERROR(__xludf.DUMMYFUNCTION("SUBSTITUTE(REGEXEXTRACT(B151, ""https://.*/issues/""), ""/issues/"", """")"),"https://api.github.com/repos/viritin/viritin")</f>
        <v>https://api.github.com/repos/viritin/viritin</v>
      </c>
    </row>
    <row r="152">
      <c r="A152" s="3" t="s">
        <v>194</v>
      </c>
      <c r="B152" s="3" t="s">
        <v>952</v>
      </c>
      <c r="C152" s="1" t="s">
        <v>953</v>
      </c>
      <c r="G152" s="5" t="str">
        <f>IFERROR(__xludf.DUMMYFUNCTION("SUBSTITUTE(REGEXEXTRACT(B152, ""https://.*/issues/""), ""/issues/"", """")"),"https://api.github.com/repos/viritin/viritin")</f>
        <v>https://api.github.com/repos/viritin/viritin</v>
      </c>
    </row>
    <row r="153">
      <c r="A153" s="3" t="s">
        <v>195</v>
      </c>
      <c r="B153" s="3" t="s">
        <v>954</v>
      </c>
      <c r="C153" s="1" t="s">
        <v>955</v>
      </c>
      <c r="G153" s="5" t="str">
        <f>IFERROR(__xludf.DUMMYFUNCTION("SUBSTITUTE(REGEXEXTRACT(B153, ""https://.*/issues/""), ""/issues/"", """")"),"https://api.github.com/repos/viritin/viritin")</f>
        <v>https://api.github.com/repos/viritin/viritin</v>
      </c>
    </row>
    <row r="154">
      <c r="A154" s="3" t="s">
        <v>196</v>
      </c>
      <c r="B154" s="3" t="s">
        <v>956</v>
      </c>
      <c r="C154" s="1" t="s">
        <v>957</v>
      </c>
      <c r="G154" s="5" t="str">
        <f>IFERROR(__xludf.DUMMYFUNCTION("SUBSTITUTE(REGEXEXTRACT(B154, ""https://.*/issues/""), ""/issues/"", """")"),"https://api.github.com/repos/viritin/viritin")</f>
        <v>https://api.github.com/repos/viritin/viritin</v>
      </c>
    </row>
    <row r="155">
      <c r="A155" s="3" t="s">
        <v>197</v>
      </c>
      <c r="B155" s="3" t="s">
        <v>958</v>
      </c>
      <c r="C155" s="1" t="s">
        <v>959</v>
      </c>
      <c r="G155" s="5" t="str">
        <f>IFERROR(__xludf.DUMMYFUNCTION("SUBSTITUTE(REGEXEXTRACT(B155, ""https://.*/issues/""), ""/issues/"", """")"),"https://api.github.com/repos/viritin/viritin")</f>
        <v>https://api.github.com/repos/viritin/viritin</v>
      </c>
    </row>
    <row r="156">
      <c r="A156" s="3" t="s">
        <v>198</v>
      </c>
      <c r="B156" s="3" t="s">
        <v>960</v>
      </c>
      <c r="C156" s="1" t="s">
        <v>961</v>
      </c>
      <c r="G156" s="5" t="str">
        <f>IFERROR(__xludf.DUMMYFUNCTION("SUBSTITUTE(REGEXEXTRACT(B156, ""https://.*/issues/""), ""/issues/"", """")"),"https://api.github.com/repos/mdenil/dropout")</f>
        <v>https://api.github.com/repos/mdenil/dropout</v>
      </c>
    </row>
    <row r="157">
      <c r="A157" s="3" t="s">
        <v>200</v>
      </c>
      <c r="B157" s="3" t="s">
        <v>962</v>
      </c>
      <c r="C157" s="1" t="s">
        <v>963</v>
      </c>
      <c r="G157" s="5" t="str">
        <f>IFERROR(__xludf.DUMMYFUNCTION("SUBSTITUTE(REGEXEXTRACT(B157, ""https://.*/issues/""), ""/issues/"", """")"),"https://api.github.com/repos/mdenil/dropout")</f>
        <v>https://api.github.com/repos/mdenil/dropout</v>
      </c>
    </row>
    <row r="158">
      <c r="A158" s="3" t="s">
        <v>201</v>
      </c>
      <c r="B158" s="3" t="s">
        <v>964</v>
      </c>
      <c r="C158" s="1" t="s">
        <v>965</v>
      </c>
      <c r="G158" s="5" t="str">
        <f>IFERROR(__xludf.DUMMYFUNCTION("SUBSTITUTE(REGEXEXTRACT(B158, ""https://.*/issues/""), ""/issues/"", """")"),"https://api.github.com/repos/SimonSimCity/Xamarin-CrossDownloadManager")</f>
        <v>https://api.github.com/repos/SimonSimCity/Xamarin-CrossDownloadManager</v>
      </c>
    </row>
    <row r="159">
      <c r="A159" s="3" t="s">
        <v>203</v>
      </c>
      <c r="B159" s="3" t="s">
        <v>966</v>
      </c>
      <c r="C159" s="1" t="s">
        <v>967</v>
      </c>
      <c r="G159" s="5" t="str">
        <f>IFERROR(__xludf.DUMMYFUNCTION("SUBSTITUTE(REGEXEXTRACT(B159, ""https://.*/issues/""), ""/issues/"", """")"),"https://api.github.com/repos/SimonSimCity/Xamarin-CrossDownloadManager")</f>
        <v>https://api.github.com/repos/SimonSimCity/Xamarin-CrossDownloadManager</v>
      </c>
    </row>
    <row r="160">
      <c r="A160" s="3" t="s">
        <v>204</v>
      </c>
      <c r="B160" s="3" t="s">
        <v>968</v>
      </c>
      <c r="C160" s="1" t="s">
        <v>969</v>
      </c>
      <c r="G160" s="5" t="str">
        <f>IFERROR(__xludf.DUMMYFUNCTION("SUBSTITUTE(REGEXEXTRACT(B160, ""https://.*/issues/""), ""/issues/"", """")"),"https://api.github.com/repos/pires/kubernetes-elk-cluster")</f>
        <v>https://api.github.com/repos/pires/kubernetes-elk-cluster</v>
      </c>
    </row>
    <row r="161">
      <c r="A161" s="3" t="s">
        <v>206</v>
      </c>
      <c r="B161" s="3" t="s">
        <v>970</v>
      </c>
      <c r="C161" s="1" t="s">
        <v>971</v>
      </c>
      <c r="G161" s="5" t="str">
        <f>IFERROR(__xludf.DUMMYFUNCTION("SUBSTITUTE(REGEXEXTRACT(B161, ""https://.*/issues/""), ""/issues/"", """")"),"https://api.github.com/repos/eugener/oxbow")</f>
        <v>https://api.github.com/repos/eugener/oxbow</v>
      </c>
    </row>
    <row r="162">
      <c r="A162" s="3" t="s">
        <v>208</v>
      </c>
      <c r="B162" s="3" t="s">
        <v>972</v>
      </c>
      <c r="C162" s="1" t="s">
        <v>973</v>
      </c>
      <c r="G162" s="5" t="str">
        <f>IFERROR(__xludf.DUMMYFUNCTION("SUBSTITUTE(REGEXEXTRACT(B162, ""https://.*/issues/""), ""/issues/"", """")"),"https://api.github.com/repos/eugener/oxbow")</f>
        <v>https://api.github.com/repos/eugener/oxbow</v>
      </c>
    </row>
    <row r="163">
      <c r="A163" s="3" t="s">
        <v>209</v>
      </c>
      <c r="B163" s="3" t="s">
        <v>974</v>
      </c>
      <c r="C163" s="1" t="s">
        <v>975</v>
      </c>
      <c r="G163" s="5" t="str">
        <f>IFERROR(__xludf.DUMMYFUNCTION("SUBSTITUTE(REGEXEXTRACT(B163, ""https://.*/issues/""), ""/issues/"", """")"),"https://api.github.com/repos/screepers/typed-screeps")</f>
        <v>https://api.github.com/repos/screepers/typed-screeps</v>
      </c>
    </row>
    <row r="164">
      <c r="A164" s="3" t="s">
        <v>211</v>
      </c>
      <c r="B164" s="3" t="s">
        <v>976</v>
      </c>
      <c r="C164" s="1" t="s">
        <v>977</v>
      </c>
      <c r="G164" s="5" t="str">
        <f>IFERROR(__xludf.DUMMYFUNCTION("SUBSTITUTE(REGEXEXTRACT(B164, ""https://.*/issues/""), ""/issues/"", """")"),"https://api.github.com/repos/screepers/typed-screeps")</f>
        <v>https://api.github.com/repos/screepers/typed-screeps</v>
      </c>
    </row>
    <row r="165">
      <c r="A165" s="3" t="s">
        <v>212</v>
      </c>
      <c r="B165" s="3" t="s">
        <v>978</v>
      </c>
      <c r="C165" s="1" t="s">
        <v>979</v>
      </c>
      <c r="G165" s="5" t="str">
        <f>IFERROR(__xludf.DUMMYFUNCTION("SUBSTITUTE(REGEXEXTRACT(B165, ""https://.*/issues/""), ""/issues/"", """")"),"https://api.github.com/repos/screepers/typed-screeps")</f>
        <v>https://api.github.com/repos/screepers/typed-screeps</v>
      </c>
    </row>
    <row r="166">
      <c r="A166" s="3" t="s">
        <v>213</v>
      </c>
      <c r="B166" s="3" t="s">
        <v>980</v>
      </c>
      <c r="C166" s="1" t="s">
        <v>981</v>
      </c>
      <c r="G166" s="5" t="str">
        <f>IFERROR(__xludf.DUMMYFUNCTION("SUBSTITUTE(REGEXEXTRACT(B166, ""https://.*/issues/""), ""/issues/"", """")"),"https://api.github.com/repos/bitcoinjs/bip38")</f>
        <v>https://api.github.com/repos/bitcoinjs/bip38</v>
      </c>
    </row>
    <row r="167">
      <c r="A167" s="3" t="s">
        <v>215</v>
      </c>
      <c r="B167" s="3" t="s">
        <v>982</v>
      </c>
      <c r="C167" s="1" t="s">
        <v>983</v>
      </c>
      <c r="G167" s="5" t="str">
        <f>IFERROR(__xludf.DUMMYFUNCTION("SUBSTITUTE(REGEXEXTRACT(B167, ""https://.*/issues/""), ""/issues/"", """")"),"https://api.github.com/repos/mgufrone/cpanel-php")</f>
        <v>https://api.github.com/repos/mgufrone/cpanel-php</v>
      </c>
    </row>
    <row r="168">
      <c r="A168" s="3" t="s">
        <v>217</v>
      </c>
      <c r="B168" s="3" t="s">
        <v>984</v>
      </c>
      <c r="C168" s="1" t="s">
        <v>985</v>
      </c>
      <c r="G168" s="5" t="str">
        <f>IFERROR(__xludf.DUMMYFUNCTION("SUBSTITUTE(REGEXEXTRACT(B168, ""https://.*/issues/""), ""/issues/"", """")"),"https://api.github.com/repos/clMathLibraries/clSPARSE")</f>
        <v>https://api.github.com/repos/clMathLibraries/clSPARSE</v>
      </c>
    </row>
    <row r="169">
      <c r="A169" s="3" t="s">
        <v>219</v>
      </c>
      <c r="B169" s="3" t="s">
        <v>986</v>
      </c>
      <c r="C169" s="1" t="s">
        <v>987</v>
      </c>
      <c r="G169" s="5" t="str">
        <f>IFERROR(__xludf.DUMMYFUNCTION("SUBSTITUTE(REGEXEXTRACT(B169, ""https://.*/issues/""), ""/issues/"", """")"),"https://api.github.com/repos/clMathLibraries/clSPARSE")</f>
        <v>https://api.github.com/repos/clMathLibraries/clSPARSE</v>
      </c>
    </row>
    <row r="170">
      <c r="A170" s="3" t="s">
        <v>220</v>
      </c>
      <c r="B170" s="3" t="s">
        <v>988</v>
      </c>
      <c r="C170" s="1" t="s">
        <v>989</v>
      </c>
      <c r="G170" s="5" t="str">
        <f>IFERROR(__xludf.DUMMYFUNCTION("SUBSTITUTE(REGEXEXTRACT(B170, ""https://.*/issues/""), ""/issues/"", """")"),"https://api.github.com/repos/rednez/angular-user-idle")</f>
        <v>https://api.github.com/repos/rednez/angular-user-idle</v>
      </c>
    </row>
    <row r="171">
      <c r="A171" s="3" t="s">
        <v>222</v>
      </c>
      <c r="B171" s="3" t="s">
        <v>990</v>
      </c>
      <c r="C171" s="1" t="s">
        <v>991</v>
      </c>
      <c r="G171" s="5" t="str">
        <f>IFERROR(__xludf.DUMMYFUNCTION("SUBSTITUTE(REGEXEXTRACT(B171, ""https://.*/issues/""), ""/issues/"", """")"),"https://api.github.com/repos/rednez/angular-user-idle")</f>
        <v>https://api.github.com/repos/rednez/angular-user-idle</v>
      </c>
    </row>
    <row r="172">
      <c r="A172" s="3" t="s">
        <v>223</v>
      </c>
      <c r="B172" s="3" t="s">
        <v>992</v>
      </c>
      <c r="C172" s="1" t="s">
        <v>993</v>
      </c>
      <c r="G172" s="5" t="str">
        <f>IFERROR(__xludf.DUMMYFUNCTION("SUBSTITUTE(REGEXEXTRACT(B172, ""https://.*/issues/""), ""/issues/"", """")"),"https://api.github.com/repos/madskristensen/ExtensibilityTools")</f>
        <v>https://api.github.com/repos/madskristensen/ExtensibilityTools</v>
      </c>
    </row>
    <row r="173">
      <c r="A173" s="3" t="s">
        <v>225</v>
      </c>
      <c r="B173" s="3" t="s">
        <v>994</v>
      </c>
      <c r="C173" s="1" t="s">
        <v>995</v>
      </c>
      <c r="G173" s="5" t="str">
        <f>IFERROR(__xludf.DUMMYFUNCTION("SUBSTITUTE(REGEXEXTRACT(B173, ""https://.*/issues/""), ""/issues/"", """")"),"https://api.github.com/repos/madskristensen/ExtensibilityTools")</f>
        <v>https://api.github.com/repos/madskristensen/ExtensibilityTools</v>
      </c>
    </row>
    <row r="174">
      <c r="A174" s="3" t="s">
        <v>226</v>
      </c>
      <c r="B174" s="3" t="s">
        <v>996</v>
      </c>
      <c r="C174" s="1" t="s">
        <v>997</v>
      </c>
      <c r="G174" s="5" t="str">
        <f>IFERROR(__xludf.DUMMYFUNCTION("SUBSTITUTE(REGEXEXTRACT(B174, ""https://.*/issues/""), ""/issues/"", """")"),"https://api.github.com/repos/madskristensen/ExtensibilityTools")</f>
        <v>https://api.github.com/repos/madskristensen/ExtensibilityTools</v>
      </c>
    </row>
    <row r="175">
      <c r="A175" s="3" t="s">
        <v>227</v>
      </c>
      <c r="B175" s="3" t="s">
        <v>998</v>
      </c>
      <c r="C175" s="1" t="s">
        <v>999</v>
      </c>
      <c r="G175" s="5" t="str">
        <f>IFERROR(__xludf.DUMMYFUNCTION("SUBSTITUTE(REGEXEXTRACT(B175, ""https://.*/issues/""), ""/issues/"", """")"),"https://api.github.com/repos/madskristensen/ExtensibilityTools")</f>
        <v>https://api.github.com/repos/madskristensen/ExtensibilityTools</v>
      </c>
    </row>
    <row r="176">
      <c r="A176" s="3" t="s">
        <v>228</v>
      </c>
      <c r="B176" s="3" t="s">
        <v>1000</v>
      </c>
      <c r="C176" s="1" t="s">
        <v>1001</v>
      </c>
      <c r="G176" s="5" t="str">
        <f>IFERROR(__xludf.DUMMYFUNCTION("SUBSTITUTE(REGEXEXTRACT(B176, ""https://.*/issues/""), ""/issues/"", """")"),"https://api.github.com/repos/madskristensen/ExtensibilityTools")</f>
        <v>https://api.github.com/repos/madskristensen/ExtensibilityTools</v>
      </c>
    </row>
    <row r="177">
      <c r="A177" s="3" t="s">
        <v>229</v>
      </c>
      <c r="B177" s="3" t="s">
        <v>1002</v>
      </c>
      <c r="C177" s="1" t="s">
        <v>1003</v>
      </c>
      <c r="G177" s="5" t="str">
        <f>IFERROR(__xludf.DUMMYFUNCTION("SUBSTITUTE(REGEXEXTRACT(B177, ""https://.*/issues/""), ""/issues/"", """")"),"https://api.github.com/repos/madskristensen/ExtensibilityTools")</f>
        <v>https://api.github.com/repos/madskristensen/ExtensibilityTools</v>
      </c>
    </row>
    <row r="178">
      <c r="A178" s="3" t="s">
        <v>230</v>
      </c>
      <c r="B178" s="3" t="s">
        <v>1004</v>
      </c>
      <c r="C178" s="1" t="s">
        <v>1005</v>
      </c>
      <c r="G178" s="5" t="str">
        <f>IFERROR(__xludf.DUMMYFUNCTION("SUBSTITUTE(REGEXEXTRACT(B178, ""https://.*/issues/""), ""/issues/"", """")"),"https://api.github.com/repos/madskristensen/ExtensibilityTools")</f>
        <v>https://api.github.com/repos/madskristensen/ExtensibilityTools</v>
      </c>
    </row>
    <row r="179">
      <c r="A179" s="3" t="s">
        <v>231</v>
      </c>
      <c r="B179" s="3" t="s">
        <v>1006</v>
      </c>
      <c r="C179" s="1" t="s">
        <v>1007</v>
      </c>
      <c r="G179" s="5" t="str">
        <f>IFERROR(__xludf.DUMMYFUNCTION("SUBSTITUTE(REGEXEXTRACT(B179, ""https://.*/issues/""), ""/issues/"", """")"),"https://api.github.com/repos/madskristensen/ExtensibilityTools")</f>
        <v>https://api.github.com/repos/madskristensen/ExtensibilityTools</v>
      </c>
    </row>
    <row r="180">
      <c r="A180" s="3" t="s">
        <v>232</v>
      </c>
      <c r="B180" s="3" t="s">
        <v>1008</v>
      </c>
      <c r="C180" s="1" t="s">
        <v>1009</v>
      </c>
      <c r="G180" s="5" t="str">
        <f>IFERROR(__xludf.DUMMYFUNCTION("SUBSTITUTE(REGEXEXTRACT(B180, ""https://.*/issues/""), ""/issues/"", """")"),"https://api.github.com/repos/madskristensen/ExtensibilityTools")</f>
        <v>https://api.github.com/repos/madskristensen/ExtensibilityTools</v>
      </c>
    </row>
    <row r="181">
      <c r="A181" s="3" t="s">
        <v>233</v>
      </c>
      <c r="B181" s="3" t="s">
        <v>1010</v>
      </c>
      <c r="C181" s="1" t="s">
        <v>1011</v>
      </c>
      <c r="G181" s="5" t="str">
        <f>IFERROR(__xludf.DUMMYFUNCTION("SUBSTITUTE(REGEXEXTRACT(B181, ""https://.*/issues/""), ""/issues/"", """")"),"https://api.github.com/repos/madskristensen/ExtensibilityTools")</f>
        <v>https://api.github.com/repos/madskristensen/ExtensibilityTools</v>
      </c>
    </row>
    <row r="182">
      <c r="A182" s="3" t="s">
        <v>234</v>
      </c>
      <c r="B182" s="3" t="s">
        <v>1012</v>
      </c>
      <c r="C182" s="1" t="s">
        <v>1013</v>
      </c>
      <c r="G182" s="5" t="str">
        <f>IFERROR(__xludf.DUMMYFUNCTION("SUBSTITUTE(REGEXEXTRACT(B182, ""https://.*/issues/""), ""/issues/"", """")"),"https://api.github.com/repos/madskristensen/ExtensibilityTools")</f>
        <v>https://api.github.com/repos/madskristensen/ExtensibilityTools</v>
      </c>
    </row>
    <row r="183">
      <c r="A183" s="3" t="s">
        <v>235</v>
      </c>
      <c r="B183" s="3" t="s">
        <v>1014</v>
      </c>
      <c r="C183" s="1" t="s">
        <v>1015</v>
      </c>
      <c r="G183" s="5" t="str">
        <f>IFERROR(__xludf.DUMMYFUNCTION("SUBSTITUTE(REGEXEXTRACT(B183, ""https://.*/issues/""), ""/issues/"", """")"),"https://api.github.com/repos/madskristensen/ExtensibilityTools")</f>
        <v>https://api.github.com/repos/madskristensen/ExtensibilityTools</v>
      </c>
    </row>
    <row r="184">
      <c r="A184" s="3" t="s">
        <v>236</v>
      </c>
      <c r="B184" s="3" t="s">
        <v>1016</v>
      </c>
      <c r="C184" s="1" t="s">
        <v>1017</v>
      </c>
      <c r="G184" s="5" t="str">
        <f>IFERROR(__xludf.DUMMYFUNCTION("SUBSTITUTE(REGEXEXTRACT(B184, ""https://.*/issues/""), ""/issues/"", """")"),"https://api.github.com/repos/elm/http")</f>
        <v>https://api.github.com/repos/elm/http</v>
      </c>
    </row>
    <row r="185">
      <c r="A185" s="3" t="s">
        <v>238</v>
      </c>
      <c r="B185" s="3" t="s">
        <v>1018</v>
      </c>
      <c r="C185" s="1" t="s">
        <v>1019</v>
      </c>
      <c r="G185" s="5" t="str">
        <f>IFERROR(__xludf.DUMMYFUNCTION("SUBSTITUTE(REGEXEXTRACT(B185, ""https://.*/issues/""), ""/issues/"", """")"),"https://api.github.com/repos/elm/http")</f>
        <v>https://api.github.com/repos/elm/http</v>
      </c>
    </row>
    <row r="186">
      <c r="A186" s="3" t="s">
        <v>239</v>
      </c>
      <c r="B186" s="3" t="s">
        <v>1020</v>
      </c>
      <c r="C186" s="1" t="s">
        <v>1021</v>
      </c>
      <c r="G186" s="5" t="str">
        <f>IFERROR(__xludf.DUMMYFUNCTION("SUBSTITUTE(REGEXEXTRACT(B186, ""https://.*/issues/""), ""/issues/"", """")"),"https://api.github.com/repos/elm/http")</f>
        <v>https://api.github.com/repos/elm/http</v>
      </c>
    </row>
    <row r="187">
      <c r="A187" s="3" t="s">
        <v>240</v>
      </c>
      <c r="B187" s="3" t="s">
        <v>1022</v>
      </c>
      <c r="C187" s="1" t="s">
        <v>1023</v>
      </c>
      <c r="G187" s="5" t="str">
        <f>IFERROR(__xludf.DUMMYFUNCTION("SUBSTITUTE(REGEXEXTRACT(B187, ""https://.*/issues/""), ""/issues/"", """")"),"https://api.github.com/repos/hapijs/basic")</f>
        <v>https://api.github.com/repos/hapijs/basic</v>
      </c>
    </row>
    <row r="188">
      <c r="A188" s="3" t="s">
        <v>242</v>
      </c>
      <c r="B188" s="3" t="s">
        <v>1024</v>
      </c>
      <c r="C188" s="1" t="s">
        <v>1025</v>
      </c>
      <c r="G188" s="5" t="str">
        <f>IFERROR(__xludf.DUMMYFUNCTION("SUBSTITUTE(REGEXEXTRACT(B188, ""https://.*/issues/""), ""/issues/"", """")"),"https://api.github.com/repos/hapijs/basic")</f>
        <v>https://api.github.com/repos/hapijs/basic</v>
      </c>
    </row>
    <row r="189">
      <c r="A189" s="3" t="s">
        <v>243</v>
      </c>
      <c r="B189" s="3" t="s">
        <v>1026</v>
      </c>
      <c r="C189" s="1" t="s">
        <v>1027</v>
      </c>
      <c r="G189" s="5" t="str">
        <f>IFERROR(__xludf.DUMMYFUNCTION("SUBSTITUTE(REGEXEXTRACT(B189, ""https://.*/issues/""), ""/issues/"", """")"),"https://api.github.com/repos/hapijs/basic")</f>
        <v>https://api.github.com/repos/hapijs/basic</v>
      </c>
    </row>
    <row r="190">
      <c r="A190" s="3" t="s">
        <v>244</v>
      </c>
      <c r="B190" s="3" t="s">
        <v>1028</v>
      </c>
      <c r="C190" s="1" t="s">
        <v>1029</v>
      </c>
      <c r="G190" s="5" t="str">
        <f>IFERROR(__xludf.DUMMYFUNCTION("SUBSTITUTE(REGEXEXTRACT(B190, ""https://.*/issues/""), ""/issues/"", """")"),"https://api.github.com/repos/jochenwierum/openvpn-manager")</f>
        <v>https://api.github.com/repos/jochenwierum/openvpn-manager</v>
      </c>
    </row>
    <row r="191">
      <c r="A191" s="3" t="s">
        <v>246</v>
      </c>
      <c r="B191" s="3" t="s">
        <v>1030</v>
      </c>
      <c r="C191" s="1" t="s">
        <v>1031</v>
      </c>
      <c r="G191" s="5" t="str">
        <f>IFERROR(__xludf.DUMMYFUNCTION("SUBSTITUTE(REGEXEXTRACT(B191, ""https://.*/issues/""), ""/issues/"", """")"),"https://api.github.com/repos/gsuez/master-bootstrap-3")</f>
        <v>https://api.github.com/repos/gsuez/master-bootstrap-3</v>
      </c>
    </row>
    <row r="192">
      <c r="A192" s="3" t="s">
        <v>248</v>
      </c>
      <c r="B192" s="3" t="s">
        <v>1032</v>
      </c>
      <c r="C192" s="1" t="s">
        <v>1033</v>
      </c>
      <c r="G192" s="5" t="str">
        <f>IFERROR(__xludf.DUMMYFUNCTION("SUBSTITUTE(REGEXEXTRACT(B192, ""https://.*/issues/""), ""/issues/"", """")"),"https://api.github.com/repos/excellalabs/js-best-practices-workshopper")</f>
        <v>https://api.github.com/repos/excellalabs/js-best-practices-workshopper</v>
      </c>
    </row>
    <row r="193">
      <c r="A193" s="3" t="s">
        <v>250</v>
      </c>
      <c r="B193" s="3" t="s">
        <v>1034</v>
      </c>
      <c r="C193" s="1" t="s">
        <v>1035</v>
      </c>
      <c r="G193" s="5" t="str">
        <f>IFERROR(__xludf.DUMMYFUNCTION("SUBSTITUTE(REGEXEXTRACT(B193, ""https://.*/issues/""), ""/issues/"", """")"),"https://api.github.com/repos/unfulvio/wp-api-menus")</f>
        <v>https://api.github.com/repos/unfulvio/wp-api-menus</v>
      </c>
    </row>
    <row r="194">
      <c r="A194" s="3" t="s">
        <v>252</v>
      </c>
      <c r="B194" s="3" t="s">
        <v>1036</v>
      </c>
      <c r="C194" s="1" t="s">
        <v>1037</v>
      </c>
      <c r="G194" s="5" t="str">
        <f>IFERROR(__xludf.DUMMYFUNCTION("SUBSTITUTE(REGEXEXTRACT(B194, ""https://.*/issues/""), ""/issues/"", """")"),"https://api.github.com/repos/unfulvio/wp-api-menus")</f>
        <v>https://api.github.com/repos/unfulvio/wp-api-menus</v>
      </c>
    </row>
    <row r="195">
      <c r="A195" s="3" t="s">
        <v>253</v>
      </c>
      <c r="B195" s="3" t="s">
        <v>1038</v>
      </c>
      <c r="C195" s="1" t="s">
        <v>1039</v>
      </c>
      <c r="G195" s="5" t="str">
        <f>IFERROR(__xludf.DUMMYFUNCTION("SUBSTITUTE(REGEXEXTRACT(B195, ""https://.*/issues/""), ""/issues/"", """")"),"https://api.github.com/repos/gettyimages/spray-swagger")</f>
        <v>https://api.github.com/repos/gettyimages/spray-swagger</v>
      </c>
    </row>
    <row r="196">
      <c r="A196" s="3" t="s">
        <v>255</v>
      </c>
      <c r="B196" s="3" t="s">
        <v>1040</v>
      </c>
      <c r="C196" s="1" t="s">
        <v>1041</v>
      </c>
      <c r="G196" s="5" t="str">
        <f>IFERROR(__xludf.DUMMYFUNCTION("SUBSTITUTE(REGEXEXTRACT(B196, ""https://.*/issues/""), ""/issues/"", """")"),"https://api.github.com/repos/gettyimages/spray-swagger")</f>
        <v>https://api.github.com/repos/gettyimages/spray-swagger</v>
      </c>
    </row>
    <row r="197">
      <c r="A197" s="3" t="s">
        <v>256</v>
      </c>
      <c r="B197" s="3" t="s">
        <v>1042</v>
      </c>
      <c r="C197" s="1" t="s">
        <v>1043</v>
      </c>
      <c r="G197" s="5" t="str">
        <f>IFERROR(__xludf.DUMMYFUNCTION("SUBSTITUTE(REGEXEXTRACT(B197, ""https://.*/issues/""), ""/issues/"", """")"),"https://api.github.com/repos/mbosecke/template-benchmark")</f>
        <v>https://api.github.com/repos/mbosecke/template-benchmark</v>
      </c>
    </row>
    <row r="198">
      <c r="A198" s="3" t="s">
        <v>258</v>
      </c>
      <c r="B198" s="3" t="s">
        <v>1044</v>
      </c>
      <c r="C198" s="1" t="s">
        <v>1045</v>
      </c>
      <c r="G198" s="5" t="str">
        <f>IFERROR(__xludf.DUMMYFUNCTION("SUBSTITUTE(REGEXEXTRACT(B198, ""https://.*/issues/""), ""/issues/"", """")"),"https://api.github.com/repos/gregzaal/Auto-Voice-Channels")</f>
        <v>https://api.github.com/repos/gregzaal/Auto-Voice-Channels</v>
      </c>
    </row>
    <row r="199">
      <c r="A199" s="3" t="s">
        <v>260</v>
      </c>
      <c r="B199" s="3" t="s">
        <v>1046</v>
      </c>
      <c r="C199" s="1" t="s">
        <v>1047</v>
      </c>
      <c r="G199" s="5" t="str">
        <f>IFERROR(__xludf.DUMMYFUNCTION("SUBSTITUTE(REGEXEXTRACT(B199, ""https://.*/issues/""), ""/issues/"", """")"),"https://api.github.com/repos/miaoerduo/cartoon-cat")</f>
        <v>https://api.github.com/repos/miaoerduo/cartoon-cat</v>
      </c>
    </row>
    <row r="200">
      <c r="A200" s="3" t="s">
        <v>262</v>
      </c>
      <c r="B200" s="3" t="s">
        <v>1048</v>
      </c>
      <c r="C200" s="1" t="s">
        <v>1049</v>
      </c>
      <c r="G200" s="5" t="str">
        <f>IFERROR(__xludf.DUMMYFUNCTION("SUBSTITUTE(REGEXEXTRACT(B200, ""https://.*/issues/""), ""/issues/"", """")"),"https://api.github.com/repos/vlkozlovsky/ansible-cloud-hosting")</f>
        <v>https://api.github.com/repos/vlkozlovsky/ansible-cloud-hosting</v>
      </c>
    </row>
    <row r="201">
      <c r="A201" s="3" t="s">
        <v>264</v>
      </c>
      <c r="B201" s="3" t="s">
        <v>1050</v>
      </c>
      <c r="C201" s="1" t="s">
        <v>1051</v>
      </c>
      <c r="G201" s="5" t="str">
        <f>IFERROR(__xludf.DUMMYFUNCTION("SUBSTITUTE(REGEXEXTRACT(B201, ""https://.*/issues/""), ""/issues/"", """")"),"https://api.github.com/repos/Michael-J-Scofield/discord-anti-spam")</f>
        <v>https://api.github.com/repos/Michael-J-Scofield/discord-anti-spam</v>
      </c>
    </row>
    <row r="202">
      <c r="A202" s="3" t="s">
        <v>266</v>
      </c>
      <c r="B202" s="3" t="s">
        <v>1052</v>
      </c>
      <c r="C202" s="1" t="s">
        <v>1053</v>
      </c>
      <c r="G202" s="5" t="str">
        <f>IFERROR(__xludf.DUMMYFUNCTION("SUBSTITUTE(REGEXEXTRACT(B202, ""https://.*/issues/""), ""/issues/"", """")"),"https://api.github.com/repos/Michael-J-Scofield/discord-anti-spam")</f>
        <v>https://api.github.com/repos/Michael-J-Scofield/discord-anti-spam</v>
      </c>
    </row>
    <row r="203">
      <c r="A203" s="3" t="s">
        <v>267</v>
      </c>
      <c r="B203" s="3" t="s">
        <v>1054</v>
      </c>
      <c r="C203" s="1" t="s">
        <v>1055</v>
      </c>
      <c r="G203" s="5" t="str">
        <f>IFERROR(__xludf.DUMMYFUNCTION("SUBSTITUTE(REGEXEXTRACT(B203, ""https://.*/issues/""), ""/issues/"", """")"),"https://api.github.com/repos/ViaVersion/ViaRewind")</f>
        <v>https://api.github.com/repos/ViaVersion/ViaRewind</v>
      </c>
    </row>
    <row r="204">
      <c r="A204" s="3" t="s">
        <v>269</v>
      </c>
      <c r="B204" s="3" t="s">
        <v>1056</v>
      </c>
      <c r="C204" s="1" t="s">
        <v>1057</v>
      </c>
      <c r="G204" s="5" t="str">
        <f>IFERROR(__xludf.DUMMYFUNCTION("SUBSTITUTE(REGEXEXTRACT(B204, ""https://.*/issues/""), ""/issues/"", """")"),"https://api.github.com/repos/ViaVersion/ViaRewind")</f>
        <v>https://api.github.com/repos/ViaVersion/ViaRewind</v>
      </c>
    </row>
    <row r="205">
      <c r="A205" s="3" t="s">
        <v>270</v>
      </c>
      <c r="B205" s="3" t="s">
        <v>1058</v>
      </c>
      <c r="C205" s="1" t="s">
        <v>1059</v>
      </c>
      <c r="G205" s="5" t="str">
        <f>IFERROR(__xludf.DUMMYFUNCTION("SUBSTITUTE(REGEXEXTRACT(B205, ""https://.*/issues/""), ""/issues/"", """")"),"https://api.github.com/repos/ViaVersion/ViaRewind")</f>
        <v>https://api.github.com/repos/ViaVersion/ViaRewind</v>
      </c>
    </row>
    <row r="206">
      <c r="A206" s="3" t="s">
        <v>271</v>
      </c>
      <c r="B206" s="3" t="s">
        <v>1060</v>
      </c>
      <c r="C206" s="1" t="s">
        <v>1061</v>
      </c>
      <c r="G206" s="5" t="str">
        <f>IFERROR(__xludf.DUMMYFUNCTION("SUBSTITUTE(REGEXEXTRACT(B206, ""https://.*/issues/""), ""/issues/"", """")"),"https://api.github.com/repos/ViaVersion/ViaRewind")</f>
        <v>https://api.github.com/repos/ViaVersion/ViaRewind</v>
      </c>
    </row>
    <row r="207">
      <c r="A207" s="3" t="s">
        <v>272</v>
      </c>
      <c r="B207" s="3" t="s">
        <v>1062</v>
      </c>
      <c r="C207" s="1" t="s">
        <v>1063</v>
      </c>
      <c r="G207" s="5" t="str">
        <f>IFERROR(__xludf.DUMMYFUNCTION("SUBSTITUTE(REGEXEXTRACT(B207, ""https://.*/issues/""), ""/issues/"", """")"),"https://api.github.com/repos/ViaVersion/ViaRewind")</f>
        <v>https://api.github.com/repos/ViaVersion/ViaRewind</v>
      </c>
    </row>
    <row r="208">
      <c r="A208" s="3" t="s">
        <v>273</v>
      </c>
      <c r="B208" s="3" t="s">
        <v>1064</v>
      </c>
      <c r="C208" s="1" t="s">
        <v>1065</v>
      </c>
      <c r="G208" s="5" t="str">
        <f>IFERROR(__xludf.DUMMYFUNCTION("SUBSTITUTE(REGEXEXTRACT(B208, ""https://.*/issues/""), ""/issues/"", """")"),"https://api.github.com/repos/ViaVersion/ViaRewind")</f>
        <v>https://api.github.com/repos/ViaVersion/ViaRewind</v>
      </c>
    </row>
    <row r="209">
      <c r="A209" s="3" t="s">
        <v>274</v>
      </c>
      <c r="B209" s="3" t="s">
        <v>1066</v>
      </c>
      <c r="C209" s="1" t="s">
        <v>1067</v>
      </c>
      <c r="G209" s="5" t="str">
        <f>IFERROR(__xludf.DUMMYFUNCTION("SUBSTITUTE(REGEXEXTRACT(B209, ""https://.*/issues/""), ""/issues/"", """")"),"https://api.github.com/repos/ViaVersion/ViaRewind")</f>
        <v>https://api.github.com/repos/ViaVersion/ViaRewind</v>
      </c>
    </row>
    <row r="210">
      <c r="A210" s="3" t="s">
        <v>275</v>
      </c>
      <c r="B210" s="3" t="s">
        <v>1068</v>
      </c>
      <c r="C210" s="1" t="s">
        <v>1069</v>
      </c>
      <c r="G210" s="5" t="str">
        <f>IFERROR(__xludf.DUMMYFUNCTION("SUBSTITUTE(REGEXEXTRACT(B210, ""https://.*/issues/""), ""/issues/"", """")"),"https://api.github.com/repos/ViaVersion/ViaRewind")</f>
        <v>https://api.github.com/repos/ViaVersion/ViaRewind</v>
      </c>
    </row>
    <row r="211">
      <c r="A211" s="3" t="s">
        <v>276</v>
      </c>
      <c r="B211" s="3" t="s">
        <v>1070</v>
      </c>
      <c r="C211" s="1" t="s">
        <v>1071</v>
      </c>
      <c r="G211" s="5" t="str">
        <f>IFERROR(__xludf.DUMMYFUNCTION("SUBSTITUTE(REGEXEXTRACT(B211, ""https://.*/issues/""), ""/issues/"", """")"),"https://api.github.com/repos/ViaVersion/ViaRewind")</f>
        <v>https://api.github.com/repos/ViaVersion/ViaRewind</v>
      </c>
    </row>
    <row r="212">
      <c r="A212" s="3" t="s">
        <v>277</v>
      </c>
      <c r="B212" s="3" t="s">
        <v>1072</v>
      </c>
      <c r="C212" s="1" t="s">
        <v>1073</v>
      </c>
      <c r="G212" s="5" t="str">
        <f>IFERROR(__xludf.DUMMYFUNCTION("SUBSTITUTE(REGEXEXTRACT(B212, ""https://.*/issues/""), ""/issues/"", """")"),"https://api.github.com/repos/ViaVersion/ViaRewind")</f>
        <v>https://api.github.com/repos/ViaVersion/ViaRewind</v>
      </c>
    </row>
    <row r="213">
      <c r="A213" s="3" t="s">
        <v>278</v>
      </c>
      <c r="B213" s="3" t="s">
        <v>1074</v>
      </c>
      <c r="C213" s="1" t="s">
        <v>1075</v>
      </c>
      <c r="G213" s="5" t="str">
        <f>IFERROR(__xludf.DUMMYFUNCTION("SUBSTITUTE(REGEXEXTRACT(B213, ""https://.*/issues/""), ""/issues/"", """")"),"https://api.github.com/repos/ViaVersion/ViaRewind")</f>
        <v>https://api.github.com/repos/ViaVersion/ViaRewind</v>
      </c>
    </row>
    <row r="214">
      <c r="A214" s="3" t="s">
        <v>279</v>
      </c>
      <c r="B214" s="3" t="s">
        <v>1076</v>
      </c>
      <c r="C214" s="1" t="s">
        <v>1077</v>
      </c>
      <c r="G214" s="5" t="str">
        <f>IFERROR(__xludf.DUMMYFUNCTION("SUBSTITUTE(REGEXEXTRACT(B214, ""https://.*/issues/""), ""/issues/"", """")"),"https://api.github.com/repos/ViaVersion/ViaRewind")</f>
        <v>https://api.github.com/repos/ViaVersion/ViaRewind</v>
      </c>
    </row>
    <row r="215">
      <c r="A215" s="3" t="s">
        <v>280</v>
      </c>
      <c r="B215" s="3" t="s">
        <v>1078</v>
      </c>
      <c r="C215" s="1" t="s">
        <v>1079</v>
      </c>
      <c r="G215" s="5" t="str">
        <f>IFERROR(__xludf.DUMMYFUNCTION("SUBSTITUTE(REGEXEXTRACT(B215, ""https://.*/issues/""), ""/issues/"", """")"),"https://api.github.com/repos/ViaVersion/ViaRewind")</f>
        <v>https://api.github.com/repos/ViaVersion/ViaRewind</v>
      </c>
    </row>
    <row r="216">
      <c r="A216" s="3" t="s">
        <v>281</v>
      </c>
      <c r="B216" s="3" t="s">
        <v>1080</v>
      </c>
      <c r="C216" s="1" t="s">
        <v>1081</v>
      </c>
      <c r="G216" s="5" t="str">
        <f>IFERROR(__xludf.DUMMYFUNCTION("SUBSTITUTE(REGEXEXTRACT(B216, ""https://.*/issues/""), ""/issues/"", """")"),"https://api.github.com/repos/ViaVersion/ViaRewind")</f>
        <v>https://api.github.com/repos/ViaVersion/ViaRewind</v>
      </c>
    </row>
    <row r="217">
      <c r="A217" s="3" t="s">
        <v>282</v>
      </c>
      <c r="B217" s="3" t="s">
        <v>1082</v>
      </c>
      <c r="C217" s="1" t="s">
        <v>1083</v>
      </c>
      <c r="G217" s="5" t="str">
        <f>IFERROR(__xludf.DUMMYFUNCTION("SUBSTITUTE(REGEXEXTRACT(B217, ""https://.*/issues/""), ""/issues/"", """")"),"https://api.github.com/repos/ViaVersion/ViaRewind")</f>
        <v>https://api.github.com/repos/ViaVersion/ViaRewind</v>
      </c>
    </row>
    <row r="218">
      <c r="A218" s="3" t="s">
        <v>283</v>
      </c>
      <c r="B218" s="3" t="s">
        <v>1084</v>
      </c>
      <c r="C218" s="1" t="s">
        <v>1085</v>
      </c>
      <c r="G218" s="5" t="str">
        <f>IFERROR(__xludf.DUMMYFUNCTION("SUBSTITUTE(REGEXEXTRACT(B218, ""https://.*/issues/""), ""/issues/"", """")"),"https://api.github.com/repos/ViaVersion/ViaRewind")</f>
        <v>https://api.github.com/repos/ViaVersion/ViaRewind</v>
      </c>
    </row>
    <row r="219">
      <c r="A219" s="3" t="s">
        <v>284</v>
      </c>
      <c r="B219" s="3" t="s">
        <v>1086</v>
      </c>
      <c r="C219" s="1" t="s">
        <v>1087</v>
      </c>
      <c r="G219" s="5" t="str">
        <f>IFERROR(__xludf.DUMMYFUNCTION("SUBSTITUTE(REGEXEXTRACT(B219, ""https://.*/issues/""), ""/issues/"", """")"),"https://api.github.com/repos/ViaVersion/ViaRewind")</f>
        <v>https://api.github.com/repos/ViaVersion/ViaRewind</v>
      </c>
    </row>
    <row r="220">
      <c r="A220" s="3" t="s">
        <v>284</v>
      </c>
      <c r="B220" s="3" t="s">
        <v>1088</v>
      </c>
      <c r="C220" s="1" t="s">
        <v>1087</v>
      </c>
      <c r="G220" s="5" t="str">
        <f>IFERROR(__xludf.DUMMYFUNCTION("SUBSTITUTE(REGEXEXTRACT(B220, ""https://.*/issues/""), ""/issues/"", """")"),"https://api.github.com/repos/ViaVersion/ViaRewind")</f>
        <v>https://api.github.com/repos/ViaVersion/ViaRewind</v>
      </c>
    </row>
    <row r="221">
      <c r="A221" s="3" t="s">
        <v>285</v>
      </c>
      <c r="B221" s="3" t="s">
        <v>1089</v>
      </c>
      <c r="C221" s="1" t="s">
        <v>1090</v>
      </c>
      <c r="G221" s="5" t="str">
        <f>IFERROR(__xludf.DUMMYFUNCTION("SUBSTITUTE(REGEXEXTRACT(B221, ""https://.*/issues/""), ""/issues/"", """")"),"https://api.github.com/repos/ViaVersion/ViaRewind")</f>
        <v>https://api.github.com/repos/ViaVersion/ViaRewind</v>
      </c>
    </row>
    <row r="222">
      <c r="A222" s="3" t="s">
        <v>286</v>
      </c>
      <c r="B222" s="3" t="s">
        <v>1091</v>
      </c>
      <c r="C222" s="1" t="s">
        <v>1092</v>
      </c>
      <c r="G222" s="5" t="str">
        <f>IFERROR(__xludf.DUMMYFUNCTION("SUBSTITUTE(REGEXEXTRACT(B222, ""https://.*/issues/""), ""/issues/"", """")"),"https://api.github.com/repos/ViaVersion/ViaRewind")</f>
        <v>https://api.github.com/repos/ViaVersion/ViaRewind</v>
      </c>
    </row>
    <row r="223">
      <c r="A223" s="3" t="s">
        <v>287</v>
      </c>
      <c r="B223" s="3" t="s">
        <v>1093</v>
      </c>
      <c r="C223" s="1" t="s">
        <v>1094</v>
      </c>
      <c r="G223" s="5" t="str">
        <f>IFERROR(__xludf.DUMMYFUNCTION("SUBSTITUTE(REGEXEXTRACT(B223, ""https://.*/issues/""), ""/issues/"", """")"),"https://api.github.com/repos/ViaVersion/ViaRewind")</f>
        <v>https://api.github.com/repos/ViaVersion/ViaRewind</v>
      </c>
    </row>
    <row r="224">
      <c r="A224" s="3" t="s">
        <v>288</v>
      </c>
      <c r="B224" s="3" t="s">
        <v>1095</v>
      </c>
      <c r="C224" s="1" t="s">
        <v>1096</v>
      </c>
      <c r="G224" s="5" t="str">
        <f>IFERROR(__xludf.DUMMYFUNCTION("SUBSTITUTE(REGEXEXTRACT(B224, ""https://.*/issues/""), ""/issues/"", """")"),"https://api.github.com/repos/ViaVersion/ViaRewind")</f>
        <v>https://api.github.com/repos/ViaVersion/ViaRewind</v>
      </c>
    </row>
    <row r="225">
      <c r="A225" s="3" t="s">
        <v>289</v>
      </c>
      <c r="B225" s="3" t="s">
        <v>1097</v>
      </c>
      <c r="C225" s="1" t="s">
        <v>1098</v>
      </c>
      <c r="G225" s="5" t="str">
        <f>IFERROR(__xludf.DUMMYFUNCTION("SUBSTITUTE(REGEXEXTRACT(B225, ""https://.*/issues/""), ""/issues/"", """")"),"https://api.github.com/repos/ViaVersion/ViaRewind")</f>
        <v>https://api.github.com/repos/ViaVersion/ViaRewind</v>
      </c>
    </row>
    <row r="226">
      <c r="A226" s="3" t="s">
        <v>290</v>
      </c>
      <c r="B226" s="3" t="s">
        <v>1099</v>
      </c>
      <c r="C226" s="1" t="s">
        <v>1100</v>
      </c>
      <c r="G226" s="5" t="str">
        <f>IFERROR(__xludf.DUMMYFUNCTION("SUBSTITUTE(REGEXEXTRACT(B226, ""https://.*/issues/""), ""/issues/"", """")"),"https://api.github.com/repos/ViaVersion/ViaRewind")</f>
        <v>https://api.github.com/repos/ViaVersion/ViaRewind</v>
      </c>
    </row>
    <row r="227">
      <c r="A227" s="3" t="s">
        <v>291</v>
      </c>
      <c r="B227" s="3" t="s">
        <v>1101</v>
      </c>
      <c r="C227" s="1" t="s">
        <v>1102</v>
      </c>
      <c r="G227" s="5" t="str">
        <f>IFERROR(__xludf.DUMMYFUNCTION("SUBSTITUTE(REGEXEXTRACT(B227, ""https://.*/issues/""), ""/issues/"", """")"),"https://api.github.com/repos/ViaVersion/ViaRewind")</f>
        <v>https://api.github.com/repos/ViaVersion/ViaRewind</v>
      </c>
    </row>
    <row r="228">
      <c r="A228" s="3" t="s">
        <v>292</v>
      </c>
      <c r="B228" s="3" t="s">
        <v>1103</v>
      </c>
      <c r="C228" s="1" t="s">
        <v>779</v>
      </c>
      <c r="G228" s="5" t="str">
        <f>IFERROR(__xludf.DUMMYFUNCTION("SUBSTITUTE(REGEXEXTRACT(B228, ""https://.*/issues/""), ""/issues/"", """")"),"https://api.github.com/repos/ViaVersion/ViaRewind")</f>
        <v>https://api.github.com/repos/ViaVersion/ViaRewind</v>
      </c>
    </row>
    <row r="229">
      <c r="A229" s="3" t="s">
        <v>293</v>
      </c>
      <c r="B229" s="3" t="s">
        <v>1104</v>
      </c>
      <c r="C229" s="1" t="s">
        <v>1105</v>
      </c>
      <c r="G229" s="5" t="str">
        <f>IFERROR(__xludf.DUMMYFUNCTION("SUBSTITUTE(REGEXEXTRACT(B229, ""https://.*/issues/""), ""/issues/"", """")"),"https://api.github.com/repos/ViaVersion/ViaRewind")</f>
        <v>https://api.github.com/repos/ViaVersion/ViaRewind</v>
      </c>
    </row>
    <row r="230">
      <c r="A230" s="3" t="s">
        <v>294</v>
      </c>
      <c r="B230" s="3" t="s">
        <v>1106</v>
      </c>
      <c r="C230" s="1" t="s">
        <v>1107</v>
      </c>
      <c r="G230" s="5" t="str">
        <f>IFERROR(__xludf.DUMMYFUNCTION("SUBSTITUTE(REGEXEXTRACT(B230, ""https://.*/issues/""), ""/issues/"", """")"),"https://api.github.com/repos/ViaVersion/ViaRewind")</f>
        <v>https://api.github.com/repos/ViaVersion/ViaRewind</v>
      </c>
    </row>
    <row r="231">
      <c r="A231" s="3" t="s">
        <v>295</v>
      </c>
      <c r="B231" s="3" t="s">
        <v>1108</v>
      </c>
      <c r="C231" s="1" t="s">
        <v>1109</v>
      </c>
      <c r="G231" s="5" t="str">
        <f>IFERROR(__xludf.DUMMYFUNCTION("SUBSTITUTE(REGEXEXTRACT(B231, ""https://.*/issues/""), ""/issues/"", """")"),"https://api.github.com/repos/ViaVersion/ViaRewind")</f>
        <v>https://api.github.com/repos/ViaVersion/ViaRewind</v>
      </c>
    </row>
    <row r="232">
      <c r="A232" s="3" t="s">
        <v>296</v>
      </c>
      <c r="B232" s="3" t="s">
        <v>1110</v>
      </c>
      <c r="C232" s="1" t="s">
        <v>1111</v>
      </c>
      <c r="G232" s="5" t="str">
        <f>IFERROR(__xludf.DUMMYFUNCTION("SUBSTITUTE(REGEXEXTRACT(B232, ""https://.*/issues/""), ""/issues/"", """")"),"https://api.github.com/repos/ViaVersion/ViaRewind")</f>
        <v>https://api.github.com/repos/ViaVersion/ViaRewind</v>
      </c>
    </row>
    <row r="233">
      <c r="A233" s="3" t="s">
        <v>297</v>
      </c>
      <c r="B233" s="3" t="s">
        <v>1112</v>
      </c>
      <c r="C233" s="1" t="s">
        <v>1113</v>
      </c>
      <c r="G233" s="5" t="str">
        <f>IFERROR(__xludf.DUMMYFUNCTION("SUBSTITUTE(REGEXEXTRACT(B233, ""https://.*/issues/""), ""/issues/"", """")"),"https://api.github.com/repos/ViaVersion/ViaRewind")</f>
        <v>https://api.github.com/repos/ViaVersion/ViaRewind</v>
      </c>
    </row>
    <row r="234">
      <c r="A234" s="3" t="s">
        <v>298</v>
      </c>
      <c r="B234" s="3" t="s">
        <v>1114</v>
      </c>
      <c r="C234" s="1" t="s">
        <v>1115</v>
      </c>
      <c r="G234" s="5" t="str">
        <f>IFERROR(__xludf.DUMMYFUNCTION("SUBSTITUTE(REGEXEXTRACT(B234, ""https://.*/issues/""), ""/issues/"", """")"),"https://api.github.com/repos/ViaVersion/ViaRewind")</f>
        <v>https://api.github.com/repos/ViaVersion/ViaRewind</v>
      </c>
    </row>
    <row r="235">
      <c r="A235" s="3" t="s">
        <v>299</v>
      </c>
      <c r="B235" s="3" t="s">
        <v>1116</v>
      </c>
      <c r="C235" s="1" t="s">
        <v>1117</v>
      </c>
      <c r="G235" s="5" t="str">
        <f>IFERROR(__xludf.DUMMYFUNCTION("SUBSTITUTE(REGEXEXTRACT(B235, ""https://.*/issues/""), ""/issues/"", """")"),"https://api.github.com/repos/ViaVersion/ViaRewind")</f>
        <v>https://api.github.com/repos/ViaVersion/ViaRewind</v>
      </c>
    </row>
    <row r="236">
      <c r="A236" s="3" t="s">
        <v>300</v>
      </c>
      <c r="B236" s="3" t="s">
        <v>1118</v>
      </c>
      <c r="C236" s="1" t="s">
        <v>1119</v>
      </c>
      <c r="G236" s="5" t="str">
        <f>IFERROR(__xludf.DUMMYFUNCTION("SUBSTITUTE(REGEXEXTRACT(B236, ""https://.*/issues/""), ""/issues/"", """")"),"https://api.github.com/repos/ViaVersion/ViaRewind")</f>
        <v>https://api.github.com/repos/ViaVersion/ViaRewind</v>
      </c>
    </row>
    <row r="237">
      <c r="A237" s="3" t="s">
        <v>301</v>
      </c>
      <c r="B237" s="3" t="s">
        <v>1120</v>
      </c>
      <c r="C237" s="1" t="s">
        <v>1121</v>
      </c>
      <c r="G237" s="5" t="str">
        <f>IFERROR(__xludf.DUMMYFUNCTION("SUBSTITUTE(REGEXEXTRACT(B237, ""https://.*/issues/""), ""/issues/"", """")"),"https://api.github.com/repos/PolymerElements/neon-animation")</f>
        <v>https://api.github.com/repos/PolymerElements/neon-animation</v>
      </c>
    </row>
    <row r="238">
      <c r="A238" s="3" t="s">
        <v>303</v>
      </c>
      <c r="B238" s="3" t="s">
        <v>1122</v>
      </c>
      <c r="C238" s="1" t="s">
        <v>1123</v>
      </c>
      <c r="G238" s="5" t="str">
        <f>IFERROR(__xludf.DUMMYFUNCTION("SUBSTITUTE(REGEXEXTRACT(B238, ""https://.*/issues/""), ""/issues/"", """")"),"https://api.github.com/repos/danikf/tik4net")</f>
        <v>https://api.github.com/repos/danikf/tik4net</v>
      </c>
    </row>
    <row r="239">
      <c r="A239" s="3" t="s">
        <v>305</v>
      </c>
      <c r="B239" s="3" t="s">
        <v>1124</v>
      </c>
      <c r="C239" s="1" t="s">
        <v>1125</v>
      </c>
      <c r="G239" s="5" t="str">
        <f>IFERROR(__xludf.DUMMYFUNCTION("SUBSTITUTE(REGEXEXTRACT(B239, ""https://.*/issues/""), ""/issues/"", """")"),"https://api.github.com/repos/tebjan/Sanford.Multimedia.Midi")</f>
        <v>https://api.github.com/repos/tebjan/Sanford.Multimedia.Midi</v>
      </c>
    </row>
    <row r="240">
      <c r="A240" s="3" t="s">
        <v>307</v>
      </c>
      <c r="B240" s="3" t="s">
        <v>1126</v>
      </c>
      <c r="C240" s="1" t="s">
        <v>1127</v>
      </c>
      <c r="G240" s="5" t="str">
        <f>IFERROR(__xludf.DUMMYFUNCTION("SUBSTITUTE(REGEXEXTRACT(B240, ""https://.*/issues/""), ""/issues/"", """")"),"https://api.github.com/repos/coreGreenberet/homematicip-rest-api")</f>
        <v>https://api.github.com/repos/coreGreenberet/homematicip-rest-api</v>
      </c>
    </row>
    <row r="241">
      <c r="A241" s="3" t="s">
        <v>309</v>
      </c>
      <c r="B241" s="3" t="s">
        <v>1128</v>
      </c>
      <c r="C241" s="1" t="s">
        <v>1129</v>
      </c>
      <c r="G241" s="5" t="str">
        <f>IFERROR(__xludf.DUMMYFUNCTION("SUBSTITUTE(REGEXEXTRACT(B241, ""https://.*/issues/""), ""/issues/"", """")"),"https://api.github.com/repos/coreGreenberet/homematicip-rest-api")</f>
        <v>https://api.github.com/repos/coreGreenberet/homematicip-rest-api</v>
      </c>
    </row>
    <row r="242">
      <c r="A242" s="3" t="s">
        <v>310</v>
      </c>
      <c r="B242" s="3" t="s">
        <v>1130</v>
      </c>
      <c r="C242" s="1" t="s">
        <v>1131</v>
      </c>
      <c r="G242" s="5" t="str">
        <f>IFERROR(__xludf.DUMMYFUNCTION("SUBSTITUTE(REGEXEXTRACT(B242, ""https://.*/issues/""), ""/issues/"", """")"),"https://api.github.com/repos/coreGreenberet/homematicip-rest-api")</f>
        <v>https://api.github.com/repos/coreGreenberet/homematicip-rest-api</v>
      </c>
    </row>
    <row r="243">
      <c r="A243" s="3" t="s">
        <v>311</v>
      </c>
      <c r="B243" s="3" t="s">
        <v>1132</v>
      </c>
      <c r="C243" s="1" t="s">
        <v>1133</v>
      </c>
      <c r="G243" s="5" t="str">
        <f>IFERROR(__xludf.DUMMYFUNCTION("SUBSTITUTE(REGEXEXTRACT(B243, ""https://.*/issues/""), ""/issues/"", """")"),"https://api.github.com/repos/coreGreenberet/homematicip-rest-api")</f>
        <v>https://api.github.com/repos/coreGreenberet/homematicip-rest-api</v>
      </c>
    </row>
    <row r="244">
      <c r="A244" s="3" t="s">
        <v>312</v>
      </c>
      <c r="B244" s="3" t="s">
        <v>1134</v>
      </c>
      <c r="C244" s="1" t="s">
        <v>1135</v>
      </c>
      <c r="G244" s="5" t="str">
        <f>IFERROR(__xludf.DUMMYFUNCTION("SUBSTITUTE(REGEXEXTRACT(B244, ""https://.*/issues/""), ""/issues/"", """")"),"https://api.github.com/repos/coreGreenberet/homematicip-rest-api")</f>
        <v>https://api.github.com/repos/coreGreenberet/homematicip-rest-api</v>
      </c>
    </row>
    <row r="245">
      <c r="A245" s="3" t="s">
        <v>313</v>
      </c>
      <c r="B245" s="3" t="s">
        <v>1136</v>
      </c>
      <c r="C245" s="1" t="s">
        <v>1137</v>
      </c>
      <c r="G245" s="5" t="str">
        <f>IFERROR(__xludf.DUMMYFUNCTION("SUBSTITUTE(REGEXEXTRACT(B245, ""https://.*/issues/""), ""/issues/"", """")"),"https://api.github.com/repos/coreGreenberet/homematicip-rest-api")</f>
        <v>https://api.github.com/repos/coreGreenberet/homematicip-rest-api</v>
      </c>
    </row>
    <row r="246">
      <c r="A246" s="3" t="s">
        <v>314</v>
      </c>
      <c r="B246" s="3" t="s">
        <v>1138</v>
      </c>
      <c r="C246" s="1" t="s">
        <v>1139</v>
      </c>
      <c r="G246" s="5" t="str">
        <f>IFERROR(__xludf.DUMMYFUNCTION("SUBSTITUTE(REGEXEXTRACT(B246, ""https://.*/issues/""), ""/issues/"", """")"),"https://api.github.com/repos/coreGreenberet/homematicip-rest-api")</f>
        <v>https://api.github.com/repos/coreGreenberet/homematicip-rest-api</v>
      </c>
    </row>
    <row r="247">
      <c r="A247" s="3" t="s">
        <v>315</v>
      </c>
      <c r="B247" s="3" t="s">
        <v>1140</v>
      </c>
      <c r="C247" s="1" t="s">
        <v>1141</v>
      </c>
      <c r="G247" s="5" t="str">
        <f>IFERROR(__xludf.DUMMYFUNCTION("SUBSTITUTE(REGEXEXTRACT(B247, ""https://.*/issues/""), ""/issues/"", """")"),"https://api.github.com/repos/coreGreenberet/homematicip-rest-api")</f>
        <v>https://api.github.com/repos/coreGreenberet/homematicip-rest-api</v>
      </c>
    </row>
    <row r="248">
      <c r="A248" s="3" t="s">
        <v>316</v>
      </c>
      <c r="B248" s="3" t="s">
        <v>1142</v>
      </c>
      <c r="C248" s="1" t="s">
        <v>1143</v>
      </c>
      <c r="G248" s="5" t="str">
        <f>IFERROR(__xludf.DUMMYFUNCTION("SUBSTITUTE(REGEXEXTRACT(B248, ""https://.*/issues/""), ""/issues/"", """")"),"https://api.github.com/repos/coreGreenberet/homematicip-rest-api")</f>
        <v>https://api.github.com/repos/coreGreenberet/homematicip-rest-api</v>
      </c>
    </row>
    <row r="249">
      <c r="A249" s="3" t="s">
        <v>317</v>
      </c>
      <c r="B249" s="3" t="s">
        <v>1144</v>
      </c>
      <c r="C249" s="1" t="s">
        <v>1145</v>
      </c>
      <c r="G249" s="5" t="str">
        <f>IFERROR(__xludf.DUMMYFUNCTION("SUBSTITUTE(REGEXEXTRACT(B249, ""https://.*/issues/""), ""/issues/"", """")"),"https://api.github.com/repos/coreGreenberet/homematicip-rest-api")</f>
        <v>https://api.github.com/repos/coreGreenberet/homematicip-rest-api</v>
      </c>
    </row>
    <row r="250">
      <c r="A250" s="3" t="s">
        <v>318</v>
      </c>
      <c r="B250" s="3" t="s">
        <v>1146</v>
      </c>
      <c r="C250" s="1" t="s">
        <v>1147</v>
      </c>
      <c r="G250" s="5" t="str">
        <f>IFERROR(__xludf.DUMMYFUNCTION("SUBSTITUTE(REGEXEXTRACT(B250, ""https://.*/issues/""), ""/issues/"", """")"),"https://api.github.com/repos/coreGreenberet/homematicip-rest-api")</f>
        <v>https://api.github.com/repos/coreGreenberet/homematicip-rest-api</v>
      </c>
    </row>
    <row r="251">
      <c r="A251" s="3" t="s">
        <v>319</v>
      </c>
      <c r="B251" s="3" t="s">
        <v>1148</v>
      </c>
      <c r="C251" s="1" t="s">
        <v>1149</v>
      </c>
      <c r="G251" s="5" t="str">
        <f>IFERROR(__xludf.DUMMYFUNCTION("SUBSTITUTE(REGEXEXTRACT(B251, ""https://.*/issues/""), ""/issues/"", """")"),"https://api.github.com/repos/coreGreenberet/homematicip-rest-api")</f>
        <v>https://api.github.com/repos/coreGreenberet/homematicip-rest-api</v>
      </c>
    </row>
    <row r="252">
      <c r="A252" s="3" t="s">
        <v>320</v>
      </c>
      <c r="B252" s="3" t="s">
        <v>1150</v>
      </c>
      <c r="C252" s="1" t="s">
        <v>1109</v>
      </c>
      <c r="G252" s="5" t="str">
        <f>IFERROR(__xludf.DUMMYFUNCTION("SUBSTITUTE(REGEXEXTRACT(B252, ""https://.*/issues/""), ""/issues/"", """")"),"https://api.github.com/repos/coreGreenberet/homematicip-rest-api")</f>
        <v>https://api.github.com/repos/coreGreenberet/homematicip-rest-api</v>
      </c>
    </row>
    <row r="253">
      <c r="A253" s="3" t="s">
        <v>321</v>
      </c>
      <c r="B253" s="3" t="s">
        <v>1151</v>
      </c>
      <c r="C253" s="1" t="s">
        <v>1152</v>
      </c>
      <c r="G253" s="5" t="str">
        <f>IFERROR(__xludf.DUMMYFUNCTION("SUBSTITUTE(REGEXEXTRACT(B253, ""https://.*/issues/""), ""/issues/"", """")"),"https://api.github.com/repos/coreGreenberet/homematicip-rest-api")</f>
        <v>https://api.github.com/repos/coreGreenberet/homematicip-rest-api</v>
      </c>
    </row>
    <row r="254">
      <c r="A254" s="3" t="s">
        <v>322</v>
      </c>
      <c r="B254" s="3" t="s">
        <v>1153</v>
      </c>
      <c r="C254" s="1" t="s">
        <v>1154</v>
      </c>
      <c r="G254" s="5" t="str">
        <f>IFERROR(__xludf.DUMMYFUNCTION("SUBSTITUTE(REGEXEXTRACT(B254, ""https://.*/issues/""), ""/issues/"", """")"),"https://api.github.com/repos/vojtech-dobes/nette.ajax.js")</f>
        <v>https://api.github.com/repos/vojtech-dobes/nette.ajax.js</v>
      </c>
    </row>
    <row r="255">
      <c r="A255" s="3" t="s">
        <v>324</v>
      </c>
      <c r="B255" s="3" t="s">
        <v>1155</v>
      </c>
      <c r="C255" s="1" t="s">
        <v>1156</v>
      </c>
      <c r="G255" s="5" t="str">
        <f>IFERROR(__xludf.DUMMYFUNCTION("SUBSTITUTE(REGEXEXTRACT(B255, ""https://.*/issues/""), ""/issues/"", """")"),"https://api.github.com/repos/vojtech-dobes/nette.ajax.js")</f>
        <v>https://api.github.com/repos/vojtech-dobes/nette.ajax.js</v>
      </c>
    </row>
    <row r="256">
      <c r="A256" s="3" t="s">
        <v>325</v>
      </c>
      <c r="B256" s="3" t="s">
        <v>1157</v>
      </c>
      <c r="C256" s="1" t="s">
        <v>1158</v>
      </c>
      <c r="G256" s="5" t="str">
        <f>IFERROR(__xludf.DUMMYFUNCTION("SUBSTITUTE(REGEXEXTRACT(B256, ""https://.*/issues/""), ""/issues/"", """")"),"https://api.github.com/repos/vojtech-dobes/nette.ajax.js")</f>
        <v>https://api.github.com/repos/vojtech-dobes/nette.ajax.js</v>
      </c>
    </row>
    <row r="257">
      <c r="A257" s="3" t="s">
        <v>326</v>
      </c>
      <c r="B257" s="3" t="s">
        <v>1159</v>
      </c>
      <c r="C257" s="1" t="s">
        <v>1160</v>
      </c>
      <c r="G257" s="5" t="str">
        <f>IFERROR(__xludf.DUMMYFUNCTION("SUBSTITUTE(REGEXEXTRACT(B257, ""https://.*/issues/""), ""/issues/"", """")"),"https://api.github.com/repos/vojtech-dobes/nette.ajax.js")</f>
        <v>https://api.github.com/repos/vojtech-dobes/nette.ajax.js</v>
      </c>
    </row>
    <row r="258">
      <c r="A258" s="3" t="s">
        <v>327</v>
      </c>
      <c r="B258" s="3" t="s">
        <v>1161</v>
      </c>
      <c r="C258" s="1" t="s">
        <v>1162</v>
      </c>
      <c r="G258" s="5" t="str">
        <f>IFERROR(__xludf.DUMMYFUNCTION("SUBSTITUTE(REGEXEXTRACT(B258, ""https://.*/issues/""), ""/issues/"", """")"),"https://api.github.com/repos/serilog/serilog-sinks-console")</f>
        <v>https://api.github.com/repos/serilog/serilog-sinks-console</v>
      </c>
    </row>
    <row r="259">
      <c r="A259" s="3" t="s">
        <v>329</v>
      </c>
      <c r="B259" s="3" t="s">
        <v>1163</v>
      </c>
      <c r="C259" s="1" t="s">
        <v>1164</v>
      </c>
      <c r="G259" s="5" t="str">
        <f>IFERROR(__xludf.DUMMYFUNCTION("SUBSTITUTE(REGEXEXTRACT(B259, ""https://.*/issues/""), ""/issues/"", """")"),"https://api.github.com/repos/OmgDef/yii2-multilingual-behavior")</f>
        <v>https://api.github.com/repos/OmgDef/yii2-multilingual-behavior</v>
      </c>
    </row>
    <row r="260">
      <c r="A260" s="3" t="s">
        <v>331</v>
      </c>
      <c r="B260" s="3" t="s">
        <v>1165</v>
      </c>
      <c r="C260" s="1" t="s">
        <v>1166</v>
      </c>
      <c r="G260" s="5" t="str">
        <f>IFERROR(__xludf.DUMMYFUNCTION("SUBSTITUTE(REGEXEXTRACT(B260, ""https://.*/issues/""), ""/issues/"", """")"),"https://api.github.com/repos/uos/rospy_message_converter")</f>
        <v>https://api.github.com/repos/uos/rospy_message_converter</v>
      </c>
    </row>
    <row r="261">
      <c r="A261" s="3" t="s">
        <v>333</v>
      </c>
      <c r="B261" s="3" t="s">
        <v>1167</v>
      </c>
      <c r="C261" s="1" t="s">
        <v>1168</v>
      </c>
      <c r="G261" s="5" t="str">
        <f>IFERROR(__xludf.DUMMYFUNCTION("SUBSTITUTE(REGEXEXTRACT(B261, ""https://.*/issues/""), ""/issues/"", """")"),"https://api.github.com/repos/uos/rospy_message_converter")</f>
        <v>https://api.github.com/repos/uos/rospy_message_converter</v>
      </c>
    </row>
    <row r="262">
      <c r="A262" s="3" t="s">
        <v>334</v>
      </c>
      <c r="B262" s="3" t="s">
        <v>1169</v>
      </c>
      <c r="C262" s="1" t="s">
        <v>1170</v>
      </c>
      <c r="G262" s="5" t="str">
        <f>IFERROR(__xludf.DUMMYFUNCTION("SUBSTITUTE(REGEXEXTRACT(B262, ""https://.*/issues/""), ""/issues/"", """")"),"https://api.github.com/repos/private-face/jquery.fullscreen")</f>
        <v>https://api.github.com/repos/private-face/jquery.fullscreen</v>
      </c>
    </row>
    <row r="263">
      <c r="A263" s="3" t="s">
        <v>336</v>
      </c>
      <c r="B263" s="3" t="s">
        <v>1171</v>
      </c>
      <c r="C263" s="1" t="s">
        <v>1172</v>
      </c>
      <c r="G263" s="5" t="str">
        <f>IFERROR(__xludf.DUMMYFUNCTION("SUBSTITUTE(REGEXEXTRACT(B263, ""https://.*/issues/""), ""/issues/"", """")"),"https://api.github.com/repos/private-face/jquery.fullscreen")</f>
        <v>https://api.github.com/repos/private-face/jquery.fullscreen</v>
      </c>
    </row>
    <row r="264">
      <c r="A264" s="3" t="s">
        <v>337</v>
      </c>
      <c r="B264" s="3" t="s">
        <v>1173</v>
      </c>
      <c r="C264" s="1" t="s">
        <v>1174</v>
      </c>
      <c r="G264" s="5" t="str">
        <f>IFERROR(__xludf.DUMMYFUNCTION("SUBSTITUTE(REGEXEXTRACT(B264, ""https://.*/issues/""), ""/issues/"", """")"),"https://api.github.com/repos/private-face/jquery.fullscreen")</f>
        <v>https://api.github.com/repos/private-face/jquery.fullscreen</v>
      </c>
    </row>
    <row r="265">
      <c r="A265" s="3" t="s">
        <v>338</v>
      </c>
      <c r="B265" s="3" t="s">
        <v>1175</v>
      </c>
      <c r="C265" s="1" t="s">
        <v>1176</v>
      </c>
      <c r="G265" s="5" t="str">
        <f>IFERROR(__xludf.DUMMYFUNCTION("SUBSTITUTE(REGEXEXTRACT(B265, ""https://.*/issues/""), ""/issues/"", """")"),"https://api.github.com/repos/private-face/jquery.fullscreen")</f>
        <v>https://api.github.com/repos/private-face/jquery.fullscreen</v>
      </c>
    </row>
    <row r="266">
      <c r="A266" s="3" t="s">
        <v>339</v>
      </c>
      <c r="B266" s="3" t="s">
        <v>1177</v>
      </c>
      <c r="C266" s="1" t="s">
        <v>1178</v>
      </c>
      <c r="G266" s="5" t="str">
        <f>IFERROR(__xludf.DUMMYFUNCTION("SUBSTITUTE(REGEXEXTRACT(B266, ""https://.*/issues/""), ""/issues/"", """")"),"https://api.github.com/repos/private-face/jquery.fullscreen")</f>
        <v>https://api.github.com/repos/private-face/jquery.fullscreen</v>
      </c>
    </row>
    <row r="267">
      <c r="A267" s="3" t="s">
        <v>340</v>
      </c>
      <c r="B267" s="3" t="s">
        <v>1179</v>
      </c>
      <c r="C267" s="1" t="s">
        <v>1180</v>
      </c>
      <c r="G267" s="5" t="str">
        <f>IFERROR(__xludf.DUMMYFUNCTION("SUBSTITUTE(REGEXEXTRACT(B267, ""https://.*/issues/""), ""/issues/"", """")"),"https://api.github.com/repos/samczsun/Skype4J")</f>
        <v>https://api.github.com/repos/samczsun/Skype4J</v>
      </c>
    </row>
    <row r="268">
      <c r="A268" s="3" t="s">
        <v>342</v>
      </c>
      <c r="B268" s="3" t="s">
        <v>1181</v>
      </c>
      <c r="C268" s="1" t="s">
        <v>1182</v>
      </c>
      <c r="G268" s="5" t="str">
        <f>IFERROR(__xludf.DUMMYFUNCTION("SUBSTITUTE(REGEXEXTRACT(B268, ""https://.*/issues/""), ""/issues/"", """")"),"https://api.github.com/repos/samczsun/Skype4J")</f>
        <v>https://api.github.com/repos/samczsun/Skype4J</v>
      </c>
    </row>
    <row r="269">
      <c r="A269" s="3" t="s">
        <v>343</v>
      </c>
      <c r="B269" s="3" t="s">
        <v>1183</v>
      </c>
      <c r="C269" s="1" t="s">
        <v>1184</v>
      </c>
      <c r="G269" s="5" t="str">
        <f>IFERROR(__xludf.DUMMYFUNCTION("SUBSTITUTE(REGEXEXTRACT(B269, ""https://.*/issues/""), ""/issues/"", """")"),"https://api.github.com/repos/samczsun/Skype4J")</f>
        <v>https://api.github.com/repos/samczsun/Skype4J</v>
      </c>
    </row>
    <row r="270">
      <c r="A270" s="3" t="s">
        <v>344</v>
      </c>
      <c r="B270" s="3" t="s">
        <v>1185</v>
      </c>
      <c r="C270" s="1" t="s">
        <v>1186</v>
      </c>
      <c r="G270" s="5" t="str">
        <f>IFERROR(__xludf.DUMMYFUNCTION("SUBSTITUTE(REGEXEXTRACT(B270, ""https://.*/issues/""), ""/issues/"", """")"),"https://api.github.com/repos/samczsun/Skype4J")</f>
        <v>https://api.github.com/repos/samczsun/Skype4J</v>
      </c>
    </row>
    <row r="271">
      <c r="A271" s="3" t="s">
        <v>345</v>
      </c>
      <c r="B271" s="3" t="s">
        <v>1187</v>
      </c>
      <c r="C271" s="1" t="s">
        <v>1188</v>
      </c>
      <c r="G271" s="5" t="str">
        <f>IFERROR(__xludf.DUMMYFUNCTION("SUBSTITUTE(REGEXEXTRACT(B271, ""https://.*/issues/""), ""/issues/"", """")"),"https://api.github.com/repos/samczsun/Skype4J")</f>
        <v>https://api.github.com/repos/samczsun/Skype4J</v>
      </c>
    </row>
    <row r="272">
      <c r="A272" s="3" t="s">
        <v>346</v>
      </c>
      <c r="B272" s="3" t="s">
        <v>1189</v>
      </c>
      <c r="C272" s="1" t="s">
        <v>1190</v>
      </c>
      <c r="G272" s="5" t="str">
        <f>IFERROR(__xludf.DUMMYFUNCTION("SUBSTITUTE(REGEXEXTRACT(B272, ""https://.*/issues/""), ""/issues/"", """")"),"https://api.github.com/repos/samczsun/Skype4J")</f>
        <v>https://api.github.com/repos/samczsun/Skype4J</v>
      </c>
    </row>
    <row r="273">
      <c r="A273" s="3" t="s">
        <v>347</v>
      </c>
      <c r="B273" s="3" t="s">
        <v>1191</v>
      </c>
      <c r="C273" s="1" t="s">
        <v>1192</v>
      </c>
      <c r="G273" s="5" t="str">
        <f>IFERROR(__xludf.DUMMYFUNCTION("SUBSTITUTE(REGEXEXTRACT(B273, ""https://.*/issues/""), ""/issues/"", """")"),"https://api.github.com/repos/samczsun/Skype4J")</f>
        <v>https://api.github.com/repos/samczsun/Skype4J</v>
      </c>
    </row>
    <row r="274">
      <c r="A274" s="3" t="s">
        <v>348</v>
      </c>
      <c r="B274" s="3" t="s">
        <v>1193</v>
      </c>
      <c r="C274" s="1" t="s">
        <v>1194</v>
      </c>
      <c r="G274" s="5" t="str">
        <f>IFERROR(__xludf.DUMMYFUNCTION("SUBSTITUTE(REGEXEXTRACT(B274, ""https://.*/issues/""), ""/issues/"", """")"),"https://api.github.com/repos/samczsun/Skype4J")</f>
        <v>https://api.github.com/repos/samczsun/Skype4J</v>
      </c>
    </row>
    <row r="275">
      <c r="A275" s="3" t="s">
        <v>349</v>
      </c>
      <c r="B275" s="3" t="s">
        <v>1195</v>
      </c>
      <c r="C275" s="1" t="s">
        <v>1196</v>
      </c>
      <c r="G275" s="5" t="str">
        <f>IFERROR(__xludf.DUMMYFUNCTION("SUBSTITUTE(REGEXEXTRACT(B275, ""https://.*/issues/""), ""/issues/"", """")"),"https://api.github.com/repos/samczsun/Skype4J")</f>
        <v>https://api.github.com/repos/samczsun/Skype4J</v>
      </c>
    </row>
    <row r="276">
      <c r="A276" s="3" t="s">
        <v>350</v>
      </c>
      <c r="B276" s="3" t="s">
        <v>1197</v>
      </c>
      <c r="C276" s="1" t="s">
        <v>1198</v>
      </c>
      <c r="G276" s="5" t="str">
        <f>IFERROR(__xludf.DUMMYFUNCTION("SUBSTITUTE(REGEXEXTRACT(B276, ""https://.*/issues/""), ""/issues/"", """")"),"https://api.github.com/repos/samczsun/Skype4J")</f>
        <v>https://api.github.com/repos/samczsun/Skype4J</v>
      </c>
    </row>
    <row r="277">
      <c r="A277" s="3" t="s">
        <v>351</v>
      </c>
      <c r="B277" s="3" t="s">
        <v>1199</v>
      </c>
      <c r="C277" s="1" t="s">
        <v>1200</v>
      </c>
      <c r="G277" s="5" t="str">
        <f>IFERROR(__xludf.DUMMYFUNCTION("SUBSTITUTE(REGEXEXTRACT(B277, ""https://.*/issues/""), ""/issues/"", """")"),"https://api.github.com/repos/samczsun/Skype4J")</f>
        <v>https://api.github.com/repos/samczsun/Skype4J</v>
      </c>
    </row>
    <row r="278">
      <c r="A278" s="3" t="s">
        <v>352</v>
      </c>
      <c r="B278" s="3" t="s">
        <v>1201</v>
      </c>
      <c r="C278" s="1" t="s">
        <v>1202</v>
      </c>
      <c r="G278" s="5" t="str">
        <f>IFERROR(__xludf.DUMMYFUNCTION("SUBSTITUTE(REGEXEXTRACT(B278, ""https://.*/issues/""), ""/issues/"", """")"),"https://api.github.com/repos/samczsun/Skype4J")</f>
        <v>https://api.github.com/repos/samczsun/Skype4J</v>
      </c>
    </row>
    <row r="279">
      <c r="A279" s="3" t="s">
        <v>353</v>
      </c>
      <c r="B279" s="3" t="s">
        <v>1203</v>
      </c>
      <c r="C279" s="1" t="s">
        <v>1204</v>
      </c>
      <c r="G279" s="5" t="str">
        <f>IFERROR(__xludf.DUMMYFUNCTION("SUBSTITUTE(REGEXEXTRACT(B279, ""https://.*/issues/""), ""/issues/"", """")"),"https://api.github.com/repos/vert-x3/vertx-mqtt")</f>
        <v>https://api.github.com/repos/vert-x3/vertx-mqtt</v>
      </c>
    </row>
    <row r="280">
      <c r="A280" s="3" t="s">
        <v>355</v>
      </c>
      <c r="B280" s="3" t="s">
        <v>1205</v>
      </c>
      <c r="C280" s="1" t="s">
        <v>1206</v>
      </c>
      <c r="G280" s="5" t="str">
        <f>IFERROR(__xludf.DUMMYFUNCTION("SUBSTITUTE(REGEXEXTRACT(B280, ""https://.*/issues/""), ""/issues/"", """")"),"https://api.github.com/repos/vert-x3/vertx-mqtt")</f>
        <v>https://api.github.com/repos/vert-x3/vertx-mqtt</v>
      </c>
    </row>
    <row r="281">
      <c r="A281" s="3" t="s">
        <v>356</v>
      </c>
      <c r="B281" s="3" t="s">
        <v>1207</v>
      </c>
      <c r="C281" s="1" t="s">
        <v>1208</v>
      </c>
      <c r="G281" s="5" t="str">
        <f>IFERROR(__xludf.DUMMYFUNCTION("SUBSTITUTE(REGEXEXTRACT(B281, ""https://.*/issues/""), ""/issues/"", """")"),"https://api.github.com/repos/vert-x3/vertx-mqtt")</f>
        <v>https://api.github.com/repos/vert-x3/vertx-mqtt</v>
      </c>
    </row>
    <row r="282">
      <c r="A282" s="3" t="s">
        <v>357</v>
      </c>
      <c r="B282" s="3" t="s">
        <v>1209</v>
      </c>
      <c r="C282" s="1" t="s">
        <v>1210</v>
      </c>
      <c r="G282" s="5" t="str">
        <f>IFERROR(__xludf.DUMMYFUNCTION("SUBSTITUTE(REGEXEXTRACT(B282, ""https://.*/issues/""), ""/issues/"", """")"),"https://api.github.com/repos/vert-x3/vertx-mqtt")</f>
        <v>https://api.github.com/repos/vert-x3/vertx-mqtt</v>
      </c>
    </row>
    <row r="283">
      <c r="A283" s="3" t="s">
        <v>358</v>
      </c>
      <c r="B283" s="3" t="s">
        <v>1211</v>
      </c>
      <c r="C283" s="1" t="s">
        <v>1212</v>
      </c>
      <c r="G283" s="5" t="str">
        <f>IFERROR(__xludf.DUMMYFUNCTION("SUBSTITUTE(REGEXEXTRACT(B283, ""https://.*/issues/""), ""/issues/"", """")"),"https://api.github.com/repos/vert-x3/vertx-mqtt")</f>
        <v>https://api.github.com/repos/vert-x3/vertx-mqtt</v>
      </c>
    </row>
    <row r="284">
      <c r="A284" s="3" t="s">
        <v>359</v>
      </c>
      <c r="B284" s="3" t="s">
        <v>1213</v>
      </c>
      <c r="C284" s="1" t="s">
        <v>1214</v>
      </c>
      <c r="G284" s="5" t="str">
        <f>IFERROR(__xludf.DUMMYFUNCTION("SUBSTITUTE(REGEXEXTRACT(B284, ""https://.*/issues/""), ""/issues/"", """")"),"https://api.github.com/repos/vert-x3/vertx-mqtt")</f>
        <v>https://api.github.com/repos/vert-x3/vertx-mqtt</v>
      </c>
    </row>
    <row r="285">
      <c r="A285" s="3" t="s">
        <v>359</v>
      </c>
      <c r="B285" s="3" t="s">
        <v>1215</v>
      </c>
      <c r="C285" s="1" t="s">
        <v>1214</v>
      </c>
      <c r="G285" s="5" t="str">
        <f>IFERROR(__xludf.DUMMYFUNCTION("SUBSTITUTE(REGEXEXTRACT(B285, ""https://.*/issues/""), ""/issues/"", """")"),"https://api.github.com/repos/vert-x3/vertx-mqtt")</f>
        <v>https://api.github.com/repos/vert-x3/vertx-mqtt</v>
      </c>
    </row>
    <row r="286">
      <c r="A286" s="3" t="s">
        <v>360</v>
      </c>
      <c r="B286" s="3" t="s">
        <v>1216</v>
      </c>
      <c r="C286" s="1" t="s">
        <v>1217</v>
      </c>
      <c r="G286" s="5" t="str">
        <f>IFERROR(__xludf.DUMMYFUNCTION("SUBSTITUTE(REGEXEXTRACT(B286, ""https://.*/issues/""), ""/issues/"", """")"),"https://api.github.com/repos/vert-x3/vertx-mqtt")</f>
        <v>https://api.github.com/repos/vert-x3/vertx-mqtt</v>
      </c>
    </row>
    <row r="287">
      <c r="A287" s="3" t="s">
        <v>361</v>
      </c>
      <c r="B287" s="3" t="s">
        <v>1218</v>
      </c>
      <c r="C287" s="1" t="s">
        <v>1219</v>
      </c>
      <c r="G287" s="5" t="str">
        <f>IFERROR(__xludf.DUMMYFUNCTION("SUBSTITUTE(REGEXEXTRACT(B287, ""https://.*/issues/""), ""/issues/"", """")"),"https://api.github.com/repos/vert-x3/vertx-mqtt")</f>
        <v>https://api.github.com/repos/vert-x3/vertx-mqtt</v>
      </c>
    </row>
    <row r="288">
      <c r="A288" s="3" t="s">
        <v>362</v>
      </c>
      <c r="B288" s="3" t="s">
        <v>1220</v>
      </c>
      <c r="C288" s="1" t="s">
        <v>1221</v>
      </c>
      <c r="G288" s="5" t="str">
        <f>IFERROR(__xludf.DUMMYFUNCTION("SUBSTITUTE(REGEXEXTRACT(B288, ""https://.*/issues/""), ""/issues/"", """")"),"https://api.github.com/repos/fishpepper/OpenSky")</f>
        <v>https://api.github.com/repos/fishpepper/OpenSky</v>
      </c>
    </row>
    <row r="289">
      <c r="A289" s="3" t="s">
        <v>364</v>
      </c>
      <c r="B289" s="3" t="s">
        <v>1222</v>
      </c>
      <c r="C289" s="1" t="s">
        <v>1223</v>
      </c>
      <c r="G289" s="5" t="str">
        <f>IFERROR(__xludf.DUMMYFUNCTION("SUBSTITUTE(REGEXEXTRACT(B289, ""https://.*/issues/""), ""/issues/"", """")"),"https://api.github.com/repos/fishpepper/OpenSky")</f>
        <v>https://api.github.com/repos/fishpepper/OpenSky</v>
      </c>
    </row>
    <row r="290">
      <c r="A290" s="3" t="s">
        <v>365</v>
      </c>
      <c r="B290" s="3" t="s">
        <v>1224</v>
      </c>
      <c r="C290" s="1" t="s">
        <v>1225</v>
      </c>
      <c r="G290" s="5" t="str">
        <f>IFERROR(__xludf.DUMMYFUNCTION("SUBSTITUTE(REGEXEXTRACT(B290, ""https://.*/issues/""), ""/issues/"", """")"),"https://api.github.com/repos/widmogrod/zf2-assetic-module")</f>
        <v>https://api.github.com/repos/widmogrod/zf2-assetic-module</v>
      </c>
    </row>
    <row r="291">
      <c r="A291" s="3" t="s">
        <v>367</v>
      </c>
      <c r="B291" s="3" t="s">
        <v>1226</v>
      </c>
      <c r="C291" s="1" t="s">
        <v>1227</v>
      </c>
      <c r="G291" s="5" t="str">
        <f>IFERROR(__xludf.DUMMYFUNCTION("SUBSTITUTE(REGEXEXTRACT(B291, ""https://.*/issues/""), ""/issues/"", """")"),"https://api.github.com/repos/zubairehman/Flogs")</f>
        <v>https://api.github.com/repos/zubairehman/Flogs</v>
      </c>
    </row>
    <row r="292">
      <c r="A292" s="3" t="s">
        <v>369</v>
      </c>
      <c r="B292" s="3" t="s">
        <v>1228</v>
      </c>
      <c r="C292" s="1" t="s">
        <v>1229</v>
      </c>
      <c r="G292" s="5" t="str">
        <f>IFERROR(__xludf.DUMMYFUNCTION("SUBSTITUTE(REGEXEXTRACT(B292, ""https://.*/issues/""), ""/issues/"", """")"),"https://api.github.com/repos/zubairehman/Flogs")</f>
        <v>https://api.github.com/repos/zubairehman/Flogs</v>
      </c>
    </row>
    <row r="293">
      <c r="A293" s="3" t="s">
        <v>370</v>
      </c>
      <c r="B293" s="3" t="s">
        <v>1230</v>
      </c>
      <c r="C293" s="1" t="s">
        <v>1231</v>
      </c>
      <c r="G293" s="5" t="str">
        <f>IFERROR(__xludf.DUMMYFUNCTION("SUBSTITUTE(REGEXEXTRACT(B293, ""https://.*/issues/""), ""/issues/"", """")"),"https://api.github.com/repos/abhinavguptas/Salesforce-Lookup-Rollup-Summaries")</f>
        <v>https://api.github.com/repos/abhinavguptas/Salesforce-Lookup-Rollup-Summaries</v>
      </c>
    </row>
    <row r="294">
      <c r="A294" s="3" t="s">
        <v>372</v>
      </c>
      <c r="B294" s="3" t="s">
        <v>1232</v>
      </c>
      <c r="C294" s="1" t="s">
        <v>1233</v>
      </c>
      <c r="G294" s="5" t="str">
        <f>IFERROR(__xludf.DUMMYFUNCTION("SUBSTITUTE(REGEXEXTRACT(B294, ""https://.*/issues/""), ""/issues/"", """")"),"https://api.github.com/repos/mampfes/hacs_waste_collection_schedule")</f>
        <v>https://api.github.com/repos/mampfes/hacs_waste_collection_schedule</v>
      </c>
    </row>
    <row r="295">
      <c r="A295" s="3" t="s">
        <v>374</v>
      </c>
      <c r="B295" s="3" t="s">
        <v>1234</v>
      </c>
      <c r="C295" s="1" t="s">
        <v>1235</v>
      </c>
      <c r="G295" s="5" t="str">
        <f>IFERROR(__xludf.DUMMYFUNCTION("SUBSTITUTE(REGEXEXTRACT(B295, ""https://.*/issues/""), ""/issues/"", """")"),"https://api.github.com/repos/mampfes/hacs_waste_collection_schedule")</f>
        <v>https://api.github.com/repos/mampfes/hacs_waste_collection_schedule</v>
      </c>
    </row>
    <row r="296">
      <c r="A296" s="3" t="s">
        <v>375</v>
      </c>
      <c r="B296" s="3" t="s">
        <v>1236</v>
      </c>
      <c r="C296" s="1" t="s">
        <v>1237</v>
      </c>
      <c r="G296" s="5" t="str">
        <f>IFERROR(__xludf.DUMMYFUNCTION("SUBSTITUTE(REGEXEXTRACT(B296, ""https://.*/issues/""), ""/issues/"", """")"),"https://api.github.com/repos/sveale/remote-edit")</f>
        <v>https://api.github.com/repos/sveale/remote-edit</v>
      </c>
    </row>
    <row r="297">
      <c r="A297" s="3" t="s">
        <v>377</v>
      </c>
      <c r="B297" s="3" t="s">
        <v>1238</v>
      </c>
      <c r="C297" s="1" t="s">
        <v>1239</v>
      </c>
      <c r="G297" s="5" t="str">
        <f>IFERROR(__xludf.DUMMYFUNCTION("SUBSTITUTE(REGEXEXTRACT(B297, ""https://.*/issues/""), ""/issues/"", """")"),"https://api.github.com/repos/sveale/remote-edit")</f>
        <v>https://api.github.com/repos/sveale/remote-edit</v>
      </c>
    </row>
    <row r="298">
      <c r="A298" s="3" t="s">
        <v>378</v>
      </c>
      <c r="B298" s="3" t="s">
        <v>1240</v>
      </c>
      <c r="C298" s="1" t="s">
        <v>1241</v>
      </c>
      <c r="G298" s="5" t="str">
        <f>IFERROR(__xludf.DUMMYFUNCTION("SUBSTITUTE(REGEXEXTRACT(B298, ""https://.*/issues/""), ""/issues/"", """")"),"https://api.github.com/repos/sveale/remote-edit")</f>
        <v>https://api.github.com/repos/sveale/remote-edit</v>
      </c>
    </row>
    <row r="299">
      <c r="A299" s="3" t="s">
        <v>379</v>
      </c>
      <c r="B299" s="3" t="s">
        <v>1242</v>
      </c>
      <c r="C299" s="1" t="s">
        <v>1243</v>
      </c>
      <c r="G299" s="5" t="str">
        <f>IFERROR(__xludf.DUMMYFUNCTION("SUBSTITUTE(REGEXEXTRACT(B299, ""https://.*/issues/""), ""/issues/"", """")"),"https://api.github.com/repos/sveale/remote-edit")</f>
        <v>https://api.github.com/repos/sveale/remote-edit</v>
      </c>
    </row>
    <row r="300">
      <c r="A300" s="3" t="s">
        <v>380</v>
      </c>
      <c r="B300" s="3" t="s">
        <v>1244</v>
      </c>
      <c r="C300" s="1" t="s">
        <v>1245</v>
      </c>
      <c r="G300" s="5" t="str">
        <f>IFERROR(__xludf.DUMMYFUNCTION("SUBSTITUTE(REGEXEXTRACT(B300, ""https://.*/issues/""), ""/issues/"", """")"),"https://api.github.com/repos/sveale/remote-edit")</f>
        <v>https://api.github.com/repos/sveale/remote-edit</v>
      </c>
    </row>
    <row r="301">
      <c r="A301" s="3" t="s">
        <v>381</v>
      </c>
      <c r="B301" s="3" t="s">
        <v>1246</v>
      </c>
      <c r="C301" s="1" t="s">
        <v>1247</v>
      </c>
      <c r="G301" s="5" t="str">
        <f>IFERROR(__xludf.DUMMYFUNCTION("SUBSTITUTE(REGEXEXTRACT(B301, ""https://.*/issues/""), ""/issues/"", """")"),"https://api.github.com/repos/sveale/remote-edit")</f>
        <v>https://api.github.com/repos/sveale/remote-edit</v>
      </c>
    </row>
    <row r="302">
      <c r="A302" s="3" t="s">
        <v>382</v>
      </c>
      <c r="B302" s="3" t="s">
        <v>1248</v>
      </c>
      <c r="C302" s="1" t="s">
        <v>1249</v>
      </c>
      <c r="G302" s="5" t="str">
        <f>IFERROR(__xludf.DUMMYFUNCTION("SUBSTITUTE(REGEXEXTRACT(B302, ""https://.*/issues/""), ""/issues/"", """")"),"https://api.github.com/repos/sveale/remote-edit")</f>
        <v>https://api.github.com/repos/sveale/remote-edit</v>
      </c>
    </row>
    <row r="303">
      <c r="A303" s="3" t="s">
        <v>383</v>
      </c>
      <c r="B303" s="3" t="s">
        <v>1250</v>
      </c>
      <c r="C303" s="1" t="s">
        <v>1251</v>
      </c>
      <c r="G303" s="5" t="str">
        <f>IFERROR(__xludf.DUMMYFUNCTION("SUBSTITUTE(REGEXEXTRACT(B303, ""https://.*/issues/""), ""/issues/"", """")"),"https://api.github.com/repos/squix78/MAX7219LedMatrix")</f>
        <v>https://api.github.com/repos/squix78/MAX7219LedMatrix</v>
      </c>
    </row>
    <row r="304">
      <c r="A304" s="3" t="s">
        <v>385</v>
      </c>
      <c r="B304" s="3" t="s">
        <v>1252</v>
      </c>
      <c r="C304" s="1" t="s">
        <v>1253</v>
      </c>
      <c r="G304" s="5" t="str">
        <f>IFERROR(__xludf.DUMMYFUNCTION("SUBSTITUTE(REGEXEXTRACT(B304, ""https://.*/issues/""), ""/issues/"", """")"),"https://api.github.com/repos/jackmitch/libsoc")</f>
        <v>https://api.github.com/repos/jackmitch/libsoc</v>
      </c>
    </row>
    <row r="305">
      <c r="A305" s="3" t="s">
        <v>387</v>
      </c>
      <c r="B305" s="3" t="s">
        <v>1254</v>
      </c>
      <c r="C305" s="1" t="s">
        <v>1255</v>
      </c>
      <c r="G305" s="5" t="str">
        <f>IFERROR(__xludf.DUMMYFUNCTION("SUBSTITUTE(REGEXEXTRACT(B305, ""https://.*/issues/""), ""/issues/"", """")"),"https://api.github.com/repos/jackmitch/libsoc")</f>
        <v>https://api.github.com/repos/jackmitch/libsoc</v>
      </c>
    </row>
    <row r="306">
      <c r="A306" s="3" t="s">
        <v>388</v>
      </c>
      <c r="B306" s="3" t="s">
        <v>1256</v>
      </c>
      <c r="C306" s="1" t="s">
        <v>1257</v>
      </c>
      <c r="G306" s="5" t="str">
        <f>IFERROR(__xludf.DUMMYFUNCTION("SUBSTITUTE(REGEXEXTRACT(B306, ""https://.*/issues/""), ""/issues/"", """")"),"https://api.github.com/repos/smira/txZMQ")</f>
        <v>https://api.github.com/repos/smira/txZMQ</v>
      </c>
    </row>
    <row r="307">
      <c r="A307" s="3" t="s">
        <v>390</v>
      </c>
      <c r="B307" s="3" t="s">
        <v>1258</v>
      </c>
      <c r="C307" s="1" t="s">
        <v>1259</v>
      </c>
      <c r="G307" s="5" t="str">
        <f>IFERROR(__xludf.DUMMYFUNCTION("SUBSTITUTE(REGEXEXTRACT(B307, ""https://.*/issues/""), ""/issues/"", """")"),"https://api.github.com/repos/phihag/pdfform.js")</f>
        <v>https://api.github.com/repos/phihag/pdfform.js</v>
      </c>
    </row>
    <row r="308">
      <c r="A308" s="3" t="s">
        <v>392</v>
      </c>
      <c r="B308" s="3" t="s">
        <v>1260</v>
      </c>
      <c r="C308" s="1" t="s">
        <v>1261</v>
      </c>
      <c r="G308" s="5" t="str">
        <f>IFERROR(__xludf.DUMMYFUNCTION("SUBSTITUTE(REGEXEXTRACT(B308, ""https://.*/issues/""), ""/issues/"", """")"),"https://api.github.com/repos/jkoelker/python-nest")</f>
        <v>https://api.github.com/repos/jkoelker/python-nest</v>
      </c>
    </row>
    <row r="309">
      <c r="A309" s="3" t="s">
        <v>394</v>
      </c>
      <c r="B309" s="3" t="s">
        <v>1262</v>
      </c>
      <c r="C309" s="1" t="s">
        <v>1263</v>
      </c>
      <c r="G309" s="5" t="str">
        <f>IFERROR(__xludf.DUMMYFUNCTION("SUBSTITUTE(REGEXEXTRACT(B309, ""https://.*/issues/""), ""/issues/"", """")"),"https://api.github.com/repos/jkoelker/python-nest")</f>
        <v>https://api.github.com/repos/jkoelker/python-nest</v>
      </c>
    </row>
    <row r="310">
      <c r="A310" s="3" t="s">
        <v>395</v>
      </c>
      <c r="B310" s="3" t="s">
        <v>1264</v>
      </c>
      <c r="C310" s="1" t="s">
        <v>1265</v>
      </c>
      <c r="G310" s="5" t="str">
        <f>IFERROR(__xludf.DUMMYFUNCTION("SUBSTITUTE(REGEXEXTRACT(B310, ""https://.*/issues/""), ""/issues/"", """")"),"https://api.github.com/repos/jkoelker/python-nest")</f>
        <v>https://api.github.com/repos/jkoelker/python-nest</v>
      </c>
    </row>
    <row r="311">
      <c r="A311" s="3" t="s">
        <v>396</v>
      </c>
      <c r="B311" s="3" t="s">
        <v>1266</v>
      </c>
      <c r="C311" s="1" t="s">
        <v>1267</v>
      </c>
      <c r="G311" s="5" t="str">
        <f>IFERROR(__xludf.DUMMYFUNCTION("SUBSTITUTE(REGEXEXTRACT(B311, ""https://.*/issues/""), ""/issues/"", """")"),"https://api.github.com/repos/jkoelker/python-nest")</f>
        <v>https://api.github.com/repos/jkoelker/python-nest</v>
      </c>
    </row>
    <row r="312">
      <c r="A312" s="3" t="s">
        <v>397</v>
      </c>
      <c r="B312" s="3" t="s">
        <v>1268</v>
      </c>
      <c r="C312" s="1" t="s">
        <v>1269</v>
      </c>
      <c r="G312" s="5" t="str">
        <f>IFERROR(__xludf.DUMMYFUNCTION("SUBSTITUTE(REGEXEXTRACT(B312, ""https://.*/issues/""), ""/issues/"", """")"),"https://api.github.com/repos/jkoelker/python-nest")</f>
        <v>https://api.github.com/repos/jkoelker/python-nest</v>
      </c>
    </row>
    <row r="313">
      <c r="A313" s="3" t="s">
        <v>398</v>
      </c>
      <c r="B313" s="3" t="s">
        <v>1270</v>
      </c>
      <c r="C313" s="1" t="s">
        <v>1271</v>
      </c>
      <c r="G313" s="5" t="str">
        <f>IFERROR(__xludf.DUMMYFUNCTION("SUBSTITUTE(REGEXEXTRACT(B313, ""https://.*/issues/""), ""/issues/"", """")"),"https://api.github.com/repos/jkoelker/python-nest")</f>
        <v>https://api.github.com/repos/jkoelker/python-nest</v>
      </c>
    </row>
    <row r="314">
      <c r="A314" s="3" t="s">
        <v>399</v>
      </c>
      <c r="B314" s="3" t="s">
        <v>1272</v>
      </c>
      <c r="C314" s="1" t="s">
        <v>1273</v>
      </c>
      <c r="G314" s="5" t="str">
        <f>IFERROR(__xludf.DUMMYFUNCTION("SUBSTITUTE(REGEXEXTRACT(B314, ""https://.*/issues/""), ""/issues/"", """")"),"https://api.github.com/repos/coldhakca/tor-relay-bootstrap")</f>
        <v>https://api.github.com/repos/coldhakca/tor-relay-bootstrap</v>
      </c>
    </row>
    <row r="315">
      <c r="A315" s="3" t="s">
        <v>401</v>
      </c>
      <c r="B315" s="3" t="s">
        <v>1274</v>
      </c>
      <c r="C315" s="1" t="s">
        <v>1275</v>
      </c>
      <c r="G315" s="5" t="str">
        <f>IFERROR(__xludf.DUMMYFUNCTION("SUBSTITUTE(REGEXEXTRACT(B315, ""https://.*/issues/""), ""/issues/"", """")"),"https://api.github.com/repos/woocommerce/wc-api-node")</f>
        <v>https://api.github.com/repos/woocommerce/wc-api-node</v>
      </c>
    </row>
    <row r="316">
      <c r="A316" s="3" t="s">
        <v>403</v>
      </c>
      <c r="B316" s="3" t="s">
        <v>1276</v>
      </c>
      <c r="C316" s="1" t="s">
        <v>1277</v>
      </c>
      <c r="G316" s="5" t="str">
        <f>IFERROR(__xludf.DUMMYFUNCTION("SUBSTITUTE(REGEXEXTRACT(B316, ""https://.*/issues/""), ""/issues/"", """")"),"https://api.github.com/repos/PaulStoffregen/TimeAlarms")</f>
        <v>https://api.github.com/repos/PaulStoffregen/TimeAlarms</v>
      </c>
    </row>
    <row r="317">
      <c r="A317" s="3" t="s">
        <v>405</v>
      </c>
      <c r="B317" s="3" t="s">
        <v>1278</v>
      </c>
      <c r="C317" s="1" t="s">
        <v>1279</v>
      </c>
      <c r="G317" s="5" t="str">
        <f>IFERROR(__xludf.DUMMYFUNCTION("SUBSTITUTE(REGEXEXTRACT(B317, ""https://.*/issues/""), ""/issues/"", """")"),"https://api.github.com/repos/PaulStoffregen/TimeAlarms")</f>
        <v>https://api.github.com/repos/PaulStoffregen/TimeAlarms</v>
      </c>
    </row>
    <row r="318">
      <c r="A318" s="3" t="s">
        <v>406</v>
      </c>
      <c r="B318" s="3" t="s">
        <v>1280</v>
      </c>
      <c r="C318" s="1" t="s">
        <v>1281</v>
      </c>
      <c r="G318" s="5" t="str">
        <f>IFERROR(__xludf.DUMMYFUNCTION("SUBSTITUTE(REGEXEXTRACT(B318, ""https://.*/issues/""), ""/issues/"", """")"),"https://api.github.com/repos/rodrigograca31/Samaritan")</f>
        <v>https://api.github.com/repos/rodrigograca31/Samaritan</v>
      </c>
    </row>
    <row r="319">
      <c r="A319" s="3" t="s">
        <v>408</v>
      </c>
      <c r="B319" s="3" t="s">
        <v>1282</v>
      </c>
      <c r="C319" s="1" t="s">
        <v>1283</v>
      </c>
      <c r="G319" s="5" t="str">
        <f>IFERROR(__xludf.DUMMYFUNCTION("SUBSTITUTE(REGEXEXTRACT(B319, ""https://.*/issues/""), ""/issues/"", """")"),"https://api.github.com/repos/rodrigograca31/Samaritan")</f>
        <v>https://api.github.com/repos/rodrigograca31/Samaritan</v>
      </c>
    </row>
    <row r="320">
      <c r="A320" s="3" t="s">
        <v>409</v>
      </c>
      <c r="B320" s="3" t="s">
        <v>1284</v>
      </c>
      <c r="C320" s="1" t="s">
        <v>1285</v>
      </c>
      <c r="G320" s="5" t="str">
        <f>IFERROR(__xludf.DUMMYFUNCTION("SUBSTITUTE(REGEXEXTRACT(B320, ""https://.*/issues/""), ""/issues/"", """")"),"https://api.github.com/repos/ravibpatel/CrashReporter.NET")</f>
        <v>https://api.github.com/repos/ravibpatel/CrashReporter.NET</v>
      </c>
    </row>
    <row r="321">
      <c r="A321" s="3" t="s">
        <v>411</v>
      </c>
      <c r="B321" s="3" t="s">
        <v>1286</v>
      </c>
      <c r="C321" s="1" t="s">
        <v>1287</v>
      </c>
      <c r="G321" s="5" t="str">
        <f>IFERROR(__xludf.DUMMYFUNCTION("SUBSTITUTE(REGEXEXTRACT(B321, ""https://.*/issues/""), ""/issues/"", """")"),"https://api.github.com/repos/ravibpatel/CrashReporter.NET")</f>
        <v>https://api.github.com/repos/ravibpatel/CrashReporter.NET</v>
      </c>
    </row>
    <row r="322">
      <c r="A322" s="3" t="s">
        <v>412</v>
      </c>
      <c r="B322" s="3" t="s">
        <v>1288</v>
      </c>
      <c r="C322" s="1" t="s">
        <v>1289</v>
      </c>
      <c r="G322" s="5" t="str">
        <f>IFERROR(__xludf.DUMMYFUNCTION("SUBSTITUTE(REGEXEXTRACT(B322, ""https://.*/issues/""), ""/issues/"", """")"),"https://api.github.com/repos/ravibpatel/CrashReporter.NET")</f>
        <v>https://api.github.com/repos/ravibpatel/CrashReporter.NET</v>
      </c>
    </row>
    <row r="323">
      <c r="A323" s="3" t="s">
        <v>413</v>
      </c>
      <c r="B323" s="3" t="s">
        <v>1290</v>
      </c>
      <c r="C323" s="1" t="s">
        <v>1291</v>
      </c>
      <c r="G323" s="5" t="str">
        <f>IFERROR(__xludf.DUMMYFUNCTION("SUBSTITUTE(REGEXEXTRACT(B323, ""https://.*/issues/""), ""/issues/"", """")"),"https://api.github.com/repos/ravibpatel/CrashReporter.NET")</f>
        <v>https://api.github.com/repos/ravibpatel/CrashReporter.NET</v>
      </c>
    </row>
    <row r="324">
      <c r="A324" s="3" t="s">
        <v>414</v>
      </c>
      <c r="B324" s="3" t="s">
        <v>1290</v>
      </c>
      <c r="C324" s="1" t="s">
        <v>1292</v>
      </c>
      <c r="G324" s="5" t="str">
        <f>IFERROR(__xludf.DUMMYFUNCTION("SUBSTITUTE(REGEXEXTRACT(B324, ""https://.*/issues/""), ""/issues/"", """")"),"https://api.github.com/repos/ravibpatel/CrashReporter.NET")</f>
        <v>https://api.github.com/repos/ravibpatel/CrashReporter.NET</v>
      </c>
    </row>
    <row r="325">
      <c r="A325" s="3" t="s">
        <v>414</v>
      </c>
      <c r="B325" s="3" t="s">
        <v>1293</v>
      </c>
      <c r="C325" s="1" t="s">
        <v>1292</v>
      </c>
      <c r="G325" s="5" t="str">
        <f>IFERROR(__xludf.DUMMYFUNCTION("SUBSTITUTE(REGEXEXTRACT(B325, ""https://.*/issues/""), ""/issues/"", """")"),"https://api.github.com/repos/ravibpatel/CrashReporter.NET")</f>
        <v>https://api.github.com/repos/ravibpatel/CrashReporter.NET</v>
      </c>
    </row>
    <row r="326">
      <c r="A326" s="3" t="s">
        <v>414</v>
      </c>
      <c r="B326" s="3" t="s">
        <v>1294</v>
      </c>
      <c r="C326" s="1" t="s">
        <v>1292</v>
      </c>
      <c r="G326" s="5" t="str">
        <f>IFERROR(__xludf.DUMMYFUNCTION("SUBSTITUTE(REGEXEXTRACT(B326, ""https://.*/issues/""), ""/issues/"", """")"),"https://api.github.com/repos/ravibpatel/CrashReporter.NET")</f>
        <v>https://api.github.com/repos/ravibpatel/CrashReporter.NET</v>
      </c>
    </row>
    <row r="327">
      <c r="A327" s="3" t="s">
        <v>415</v>
      </c>
      <c r="B327" s="3" t="s">
        <v>1295</v>
      </c>
      <c r="C327" s="1" t="s">
        <v>1296</v>
      </c>
      <c r="G327" s="5" t="str">
        <f>IFERROR(__xludf.DUMMYFUNCTION("SUBSTITUTE(REGEXEXTRACT(B327, ""https://.*/issues/""), ""/issues/"", """")"),"https://api.github.com/repos/ravibpatel/CrashReporter.NET")</f>
        <v>https://api.github.com/repos/ravibpatel/CrashReporter.NET</v>
      </c>
    </row>
    <row r="328">
      <c r="A328" s="3" t="s">
        <v>416</v>
      </c>
      <c r="B328" s="3" t="s">
        <v>1297</v>
      </c>
      <c r="C328" s="1" t="s">
        <v>1298</v>
      </c>
      <c r="G328" s="5" t="str">
        <f>IFERROR(__xludf.DUMMYFUNCTION("SUBSTITUTE(REGEXEXTRACT(B328, ""https://.*/issues/""), ""/issues/"", """")"),"https://api.github.com/repos/zerok/celery-prometheus-exporter")</f>
        <v>https://api.github.com/repos/zerok/celery-prometheus-exporter</v>
      </c>
    </row>
    <row r="329">
      <c r="A329" s="3" t="s">
        <v>418</v>
      </c>
      <c r="B329" s="3" t="s">
        <v>1299</v>
      </c>
      <c r="C329" s="1" t="s">
        <v>1300</v>
      </c>
      <c r="G329" s="5" t="str">
        <f>IFERROR(__xludf.DUMMYFUNCTION("SUBSTITUTE(REGEXEXTRACT(B329, ""https://.*/issues/""), ""/issues/"", """")"),"https://api.github.com/repos/zerok/celery-prometheus-exporter")</f>
        <v>https://api.github.com/repos/zerok/celery-prometheus-exporter</v>
      </c>
    </row>
    <row r="330">
      <c r="A330" s="3" t="s">
        <v>419</v>
      </c>
      <c r="B330" s="3" t="s">
        <v>1301</v>
      </c>
      <c r="C330" s="1" t="s">
        <v>1302</v>
      </c>
      <c r="G330" s="5" t="str">
        <f>IFERROR(__xludf.DUMMYFUNCTION("SUBSTITUTE(REGEXEXTRACT(B330, ""https://.*/issues/""), ""/issues/"", """")"),"https://api.github.com/repos/eirikb/gifie")</f>
        <v>https://api.github.com/repos/eirikb/gifie</v>
      </c>
    </row>
    <row r="331">
      <c r="A331" s="3" t="s">
        <v>421</v>
      </c>
      <c r="B331" s="3" t="s">
        <v>1303</v>
      </c>
      <c r="C331" s="1" t="s">
        <v>1304</v>
      </c>
      <c r="G331" s="5" t="str">
        <f>IFERROR(__xludf.DUMMYFUNCTION("SUBSTITUTE(REGEXEXTRACT(B331, ""https://.*/issues/""), ""/issues/"", """")"),"https://api.github.com/repos/hallidave/ruby-snmp")</f>
        <v>https://api.github.com/repos/hallidave/ruby-snmp</v>
      </c>
    </row>
    <row r="332">
      <c r="A332" s="3" t="s">
        <v>423</v>
      </c>
      <c r="B332" s="3" t="s">
        <v>1305</v>
      </c>
      <c r="C332" s="1" t="s">
        <v>1306</v>
      </c>
      <c r="G332" s="5" t="str">
        <f>IFERROR(__xludf.DUMMYFUNCTION("SUBSTITUTE(REGEXEXTRACT(B332, ""https://.*/issues/""), ""/issues/"", """")"),"https://api.github.com/repos/arnoldasgudas/Hangfire.MySqlStorage")</f>
        <v>https://api.github.com/repos/arnoldasgudas/Hangfire.MySqlStorage</v>
      </c>
    </row>
    <row r="333">
      <c r="A333" s="3" t="s">
        <v>425</v>
      </c>
      <c r="B333" s="3" t="s">
        <v>1307</v>
      </c>
      <c r="C333" s="1" t="s">
        <v>1308</v>
      </c>
      <c r="G333" s="5" t="str">
        <f>IFERROR(__xludf.DUMMYFUNCTION("SUBSTITUTE(REGEXEXTRACT(B333, ""https://.*/issues/""), ""/issues/"", """")"),"https://api.github.com/repos/nelmio/NelmioSolariumBundle")</f>
        <v>https://api.github.com/repos/nelmio/NelmioSolariumBundle</v>
      </c>
    </row>
    <row r="334">
      <c r="A334" s="3" t="s">
        <v>427</v>
      </c>
      <c r="B334" s="3" t="s">
        <v>1309</v>
      </c>
      <c r="C334" s="1" t="s">
        <v>1310</v>
      </c>
      <c r="G334" s="5" t="str">
        <f>IFERROR(__xludf.DUMMYFUNCTION("SUBSTITUTE(REGEXEXTRACT(B334, ""https://.*/issues/""), ""/issues/"", """")"),"https://api.github.com/repos/nelmio/NelmioSolariumBundle")</f>
        <v>https://api.github.com/repos/nelmio/NelmioSolariumBundle</v>
      </c>
    </row>
    <row r="335">
      <c r="A335" s="3" t="s">
        <v>428</v>
      </c>
      <c r="B335" s="3" t="s">
        <v>1311</v>
      </c>
      <c r="C335" s="1" t="s">
        <v>1312</v>
      </c>
      <c r="G335" s="5" t="str">
        <f>IFERROR(__xludf.DUMMYFUNCTION("SUBSTITUTE(REGEXEXTRACT(B335, ""https://.*/issues/""), ""/issues/"", """")"),"https://api.github.com/repos/streamroot/videojs-hlsjs-plugin")</f>
        <v>https://api.github.com/repos/streamroot/videojs-hlsjs-plugin</v>
      </c>
    </row>
    <row r="336">
      <c r="A336" s="3" t="s">
        <v>430</v>
      </c>
      <c r="B336" s="3" t="s">
        <v>1313</v>
      </c>
      <c r="C336" s="1" t="s">
        <v>1314</v>
      </c>
      <c r="G336" s="5" t="str">
        <f>IFERROR(__xludf.DUMMYFUNCTION("SUBSTITUTE(REGEXEXTRACT(B336, ""https://.*/issues/""), ""/issues/"", """")"),"https://api.github.com/repos/SpectoLabs/hoverfly-java")</f>
        <v>https://api.github.com/repos/SpectoLabs/hoverfly-java</v>
      </c>
    </row>
    <row r="337">
      <c r="A337" s="3" t="s">
        <v>432</v>
      </c>
      <c r="B337" s="3" t="s">
        <v>1315</v>
      </c>
      <c r="C337" s="1" t="s">
        <v>1316</v>
      </c>
      <c r="G337" s="5" t="str">
        <f>IFERROR(__xludf.DUMMYFUNCTION("SUBSTITUTE(REGEXEXTRACT(B337, ""https://.*/issues/""), ""/issues/"", """")"),"https://api.github.com/repos/SpectoLabs/hoverfly-java")</f>
        <v>https://api.github.com/repos/SpectoLabs/hoverfly-java</v>
      </c>
    </row>
    <row r="338">
      <c r="A338" s="3" t="s">
        <v>433</v>
      </c>
      <c r="B338" s="3" t="s">
        <v>1317</v>
      </c>
      <c r="C338" s="1" t="s">
        <v>1318</v>
      </c>
      <c r="G338" s="5" t="str">
        <f>IFERROR(__xludf.DUMMYFUNCTION("SUBSTITUTE(REGEXEXTRACT(B338, ""https://.*/issues/""), ""/issues/"", """")"),"https://api.github.com/repos/SpectoLabs/hoverfly-java")</f>
        <v>https://api.github.com/repos/SpectoLabs/hoverfly-java</v>
      </c>
    </row>
    <row r="339">
      <c r="A339" s="3" t="s">
        <v>434</v>
      </c>
      <c r="B339" s="3" t="s">
        <v>1319</v>
      </c>
      <c r="C339" s="1" t="s">
        <v>1320</v>
      </c>
      <c r="G339" s="5" t="str">
        <f>IFERROR(__xludf.DUMMYFUNCTION("SUBSTITUTE(REGEXEXTRACT(B339, ""https://.*/issues/""), ""/issues/"", """")"),"https://api.github.com/repos/soldierq/QLicense")</f>
        <v>https://api.github.com/repos/soldierq/QLicense</v>
      </c>
    </row>
    <row r="340">
      <c r="A340" s="3" t="s">
        <v>436</v>
      </c>
      <c r="B340" s="3" t="s">
        <v>1321</v>
      </c>
      <c r="C340" s="1" t="s">
        <v>1322</v>
      </c>
      <c r="G340" s="5" t="str">
        <f>IFERROR(__xludf.DUMMYFUNCTION("SUBSTITUTE(REGEXEXTRACT(B340, ""https://.*/issues/""), ""/issues/"", """")"),"https://api.github.com/repos/ember-cli/ember-cli-mocha")</f>
        <v>https://api.github.com/repos/ember-cli/ember-cli-mocha</v>
      </c>
    </row>
    <row r="341">
      <c r="A341" s="3" t="s">
        <v>438</v>
      </c>
      <c r="B341" s="3" t="s">
        <v>1323</v>
      </c>
      <c r="C341" s="1" t="s">
        <v>1324</v>
      </c>
      <c r="G341" s="5" t="str">
        <f>IFERROR(__xludf.DUMMYFUNCTION("SUBSTITUTE(REGEXEXTRACT(B341, ""https://.*/issues/""), ""/issues/"", """")"),"https://api.github.com/repos/cypress-io/circleci-orb")</f>
        <v>https://api.github.com/repos/cypress-io/circleci-orb</v>
      </c>
    </row>
    <row r="342">
      <c r="A342" s="3" t="s">
        <v>440</v>
      </c>
      <c r="B342" s="3" t="s">
        <v>1325</v>
      </c>
      <c r="C342" s="1" t="s">
        <v>1326</v>
      </c>
      <c r="G342" s="5" t="str">
        <f>IFERROR(__xludf.DUMMYFUNCTION("SUBSTITUTE(REGEXEXTRACT(B342, ""https://.*/issues/""), ""/issues/"", """")"),"https://api.github.com/repos/cypress-io/circleci-orb")</f>
        <v>https://api.github.com/repos/cypress-io/circleci-orb</v>
      </c>
    </row>
    <row r="343">
      <c r="A343" s="3" t="s">
        <v>441</v>
      </c>
      <c r="B343" s="3" t="s">
        <v>1327</v>
      </c>
      <c r="C343" s="1" t="s">
        <v>1328</v>
      </c>
      <c r="G343" s="5" t="str">
        <f>IFERROR(__xludf.DUMMYFUNCTION("SUBSTITUTE(REGEXEXTRACT(B343, ""https://.*/issues/""), ""/issues/"", """")"),"https://api.github.com/repos/cypress-io/circleci-orb")</f>
        <v>https://api.github.com/repos/cypress-io/circleci-orb</v>
      </c>
    </row>
    <row r="344">
      <c r="A344" s="3" t="s">
        <v>442</v>
      </c>
      <c r="B344" s="3" t="s">
        <v>1329</v>
      </c>
      <c r="C344" s="1" t="s">
        <v>1330</v>
      </c>
      <c r="G344" s="5" t="str">
        <f>IFERROR(__xludf.DUMMYFUNCTION("SUBSTITUTE(REGEXEXTRACT(B344, ""https://.*/issues/""), ""/issues/"", """")"),"https://api.github.com/repos/cypress-io/circleci-orb")</f>
        <v>https://api.github.com/repos/cypress-io/circleci-orb</v>
      </c>
    </row>
    <row r="345">
      <c r="A345" s="3" t="s">
        <v>443</v>
      </c>
      <c r="B345" s="3" t="s">
        <v>1331</v>
      </c>
      <c r="C345" s="1" t="s">
        <v>1332</v>
      </c>
      <c r="G345" s="5" t="str">
        <f>IFERROR(__xludf.DUMMYFUNCTION("SUBSTITUTE(REGEXEXTRACT(B345, ""https://.*/issues/""), ""/issues/"", """")"),"https://api.github.com/repos/omaralvarez/deluge-autoremoveplus")</f>
        <v>https://api.github.com/repos/omaralvarez/deluge-autoremoveplus</v>
      </c>
    </row>
    <row r="346">
      <c r="A346" s="3" t="s">
        <v>445</v>
      </c>
      <c r="B346" s="3" t="s">
        <v>1333</v>
      </c>
      <c r="C346" s="1" t="s">
        <v>1334</v>
      </c>
      <c r="G346" s="5" t="str">
        <f>IFERROR(__xludf.DUMMYFUNCTION("SUBSTITUTE(REGEXEXTRACT(B346, ""https://.*/issues/""), ""/issues/"", """")"),"https://api.github.com/repos/omaralvarez/deluge-autoremoveplus")</f>
        <v>https://api.github.com/repos/omaralvarez/deluge-autoremoveplus</v>
      </c>
    </row>
    <row r="347">
      <c r="A347" s="3" t="s">
        <v>446</v>
      </c>
      <c r="B347" s="3" t="s">
        <v>1335</v>
      </c>
      <c r="C347" s="1" t="s">
        <v>1336</v>
      </c>
      <c r="G347" s="5" t="str">
        <f>IFERROR(__xludf.DUMMYFUNCTION("SUBSTITUTE(REGEXEXTRACT(B347, ""https://.*/issues/""), ""/issues/"", """")"),"https://api.github.com/repos/omaralvarez/deluge-autoremoveplus")</f>
        <v>https://api.github.com/repos/omaralvarez/deluge-autoremoveplus</v>
      </c>
    </row>
    <row r="348">
      <c r="A348" s="3" t="s">
        <v>447</v>
      </c>
      <c r="B348" s="3" t="s">
        <v>1337</v>
      </c>
      <c r="C348" s="1" t="s">
        <v>1338</v>
      </c>
      <c r="G348" s="5" t="str">
        <f>IFERROR(__xludf.DUMMYFUNCTION("SUBSTITUTE(REGEXEXTRACT(B348, ""https://.*/issues/""), ""/issues/"", """")"),"https://api.github.com/repos/ClickHouse/clickhouse-cpp")</f>
        <v>https://api.github.com/repos/ClickHouse/clickhouse-cpp</v>
      </c>
    </row>
    <row r="349">
      <c r="A349" s="3" t="s">
        <v>449</v>
      </c>
      <c r="B349" s="3" t="s">
        <v>1339</v>
      </c>
      <c r="C349" s="1" t="s">
        <v>1340</v>
      </c>
      <c r="G349" s="5" t="str">
        <f>IFERROR(__xludf.DUMMYFUNCTION("SUBSTITUTE(REGEXEXTRACT(B349, ""https://.*/issues/""), ""/issues/"", """")"),"https://api.github.com/repos/ClickHouse/clickhouse-cpp")</f>
        <v>https://api.github.com/repos/ClickHouse/clickhouse-cpp</v>
      </c>
    </row>
    <row r="350">
      <c r="A350" s="3" t="s">
        <v>450</v>
      </c>
      <c r="B350" s="3" t="s">
        <v>1341</v>
      </c>
      <c r="C350" s="1" t="s">
        <v>1342</v>
      </c>
      <c r="G350" s="5" t="str">
        <f>IFERROR(__xludf.DUMMYFUNCTION("SUBSTITUTE(REGEXEXTRACT(B350, ""https://.*/issues/""), ""/issues/"", """")"),"https://api.github.com/repos/apache/incubator-pagespeed-cpanel")</f>
        <v>https://api.github.com/repos/apache/incubator-pagespeed-cpanel</v>
      </c>
    </row>
    <row r="351">
      <c r="A351" s="3" t="s">
        <v>452</v>
      </c>
      <c r="B351" s="3" t="s">
        <v>1343</v>
      </c>
      <c r="C351" s="1" t="s">
        <v>1344</v>
      </c>
      <c r="G351" s="5" t="str">
        <f>IFERROR(__xludf.DUMMYFUNCTION("SUBSTITUTE(REGEXEXTRACT(B351, ""https://.*/issues/""), ""/issues/"", """")"),"https://api.github.com/repos/apache/incubator-pagespeed-cpanel")</f>
        <v>https://api.github.com/repos/apache/incubator-pagespeed-cpanel</v>
      </c>
    </row>
    <row r="352">
      <c r="A352" s="3" t="s">
        <v>453</v>
      </c>
      <c r="B352" s="3" t="s">
        <v>1345</v>
      </c>
      <c r="C352" s="1" t="s">
        <v>1346</v>
      </c>
      <c r="G352" s="5" t="str">
        <f>IFERROR(__xludf.DUMMYFUNCTION("SUBSTITUTE(REGEXEXTRACT(B352, ""https://.*/issues/""), ""/issues/"", """")"),"https://api.github.com/repos/apache/incubator-pagespeed-cpanel")</f>
        <v>https://api.github.com/repos/apache/incubator-pagespeed-cpanel</v>
      </c>
    </row>
    <row r="353">
      <c r="A353" s="3" t="s">
        <v>454</v>
      </c>
      <c r="B353" s="3" t="s">
        <v>1347</v>
      </c>
      <c r="C353" s="1" t="s">
        <v>1348</v>
      </c>
      <c r="G353" s="5" t="str">
        <f>IFERROR(__xludf.DUMMYFUNCTION("SUBSTITUTE(REGEXEXTRACT(B353, ""https://.*/issues/""), ""/issues/"", """")"),"https://api.github.com/repos/adafruit/Adafruit_NeoMatrix")</f>
        <v>https://api.github.com/repos/adafruit/Adafruit_NeoMatrix</v>
      </c>
    </row>
    <row r="354">
      <c r="A354" s="3" t="s">
        <v>456</v>
      </c>
      <c r="B354" s="3" t="s">
        <v>1349</v>
      </c>
      <c r="C354" s="1" t="s">
        <v>1350</v>
      </c>
      <c r="G354" s="5" t="str">
        <f>IFERROR(__xludf.DUMMYFUNCTION("SUBSTITUTE(REGEXEXTRACT(B354, ""https://.*/issues/""), ""/issues/"", """")"),"https://api.github.com/repos/openshift-evangelists/oc-cluster-wrapper")</f>
        <v>https://api.github.com/repos/openshift-evangelists/oc-cluster-wrapper</v>
      </c>
    </row>
    <row r="355">
      <c r="A355" s="3" t="s">
        <v>458</v>
      </c>
      <c r="B355" s="3" t="s">
        <v>1351</v>
      </c>
      <c r="C355" s="1" t="s">
        <v>1352</v>
      </c>
      <c r="G355" s="5" t="str">
        <f>IFERROR(__xludf.DUMMYFUNCTION("SUBSTITUTE(REGEXEXTRACT(B355, ""https://.*/issues/""), ""/issues/"", """")"),"https://api.github.com/repos/openshift-evangelists/oc-cluster-wrapper")</f>
        <v>https://api.github.com/repos/openshift-evangelists/oc-cluster-wrapper</v>
      </c>
    </row>
    <row r="356">
      <c r="A356" s="3" t="s">
        <v>459</v>
      </c>
      <c r="B356" s="3" t="s">
        <v>1353</v>
      </c>
      <c r="C356" s="1" t="s">
        <v>1354</v>
      </c>
      <c r="G356" s="5" t="str">
        <f>IFERROR(__xludf.DUMMYFUNCTION("SUBSTITUTE(REGEXEXTRACT(B356, ""https://.*/issues/""), ""/issues/"", """")"),"https://api.github.com/repos/openshift-evangelists/oc-cluster-wrapper")</f>
        <v>https://api.github.com/repos/openshift-evangelists/oc-cluster-wrapper</v>
      </c>
    </row>
    <row r="357">
      <c r="A357" s="3" t="s">
        <v>460</v>
      </c>
      <c r="B357" s="3" t="s">
        <v>1355</v>
      </c>
      <c r="C357" s="1" t="s">
        <v>1356</v>
      </c>
      <c r="G357" s="5" t="str">
        <f>IFERROR(__xludf.DUMMYFUNCTION("SUBSTITUTE(REGEXEXTRACT(B357, ""https://.*/issues/""), ""/issues/"", """")"),"https://api.github.com/repos/openshift-evangelists/oc-cluster-wrapper")</f>
        <v>https://api.github.com/repos/openshift-evangelists/oc-cluster-wrapper</v>
      </c>
    </row>
    <row r="358">
      <c r="A358" s="3" t="s">
        <v>461</v>
      </c>
      <c r="B358" s="3" t="s">
        <v>1357</v>
      </c>
      <c r="C358" s="1" t="s">
        <v>1358</v>
      </c>
      <c r="G358" s="5" t="str">
        <f>IFERROR(__xludf.DUMMYFUNCTION("SUBSTITUTE(REGEXEXTRACT(B358, ""https://.*/issues/""), ""/issues/"", """")"),"https://api.github.com/repos/openshift-evangelists/oc-cluster-wrapper")</f>
        <v>https://api.github.com/repos/openshift-evangelists/oc-cluster-wrapper</v>
      </c>
    </row>
    <row r="359">
      <c r="A359" s="3" t="s">
        <v>462</v>
      </c>
      <c r="B359" s="3" t="s">
        <v>1359</v>
      </c>
      <c r="C359" s="1" t="s">
        <v>1360</v>
      </c>
      <c r="G359" s="5" t="str">
        <f>IFERROR(__xludf.DUMMYFUNCTION("SUBSTITUTE(REGEXEXTRACT(B359, ""https://.*/issues/""), ""/issues/"", """")"),"https://api.github.com/repos/openshift-evangelists/oc-cluster-wrapper")</f>
        <v>https://api.github.com/repos/openshift-evangelists/oc-cluster-wrapper</v>
      </c>
    </row>
    <row r="360">
      <c r="A360" s="3" t="s">
        <v>463</v>
      </c>
      <c r="B360" s="3" t="s">
        <v>1361</v>
      </c>
      <c r="C360" s="1" t="s">
        <v>1362</v>
      </c>
      <c r="G360" s="5" t="str">
        <f>IFERROR(__xludf.DUMMYFUNCTION("SUBSTITUTE(REGEXEXTRACT(B360, ""https://.*/issues/""), ""/issues/"", """")"),"https://api.github.com/repos/openshift-evangelists/oc-cluster-wrapper")</f>
        <v>https://api.github.com/repos/openshift-evangelists/oc-cluster-wrapper</v>
      </c>
    </row>
    <row r="361">
      <c r="A361" s="3" t="s">
        <v>464</v>
      </c>
      <c r="B361" s="3" t="s">
        <v>1363</v>
      </c>
      <c r="C361" s="1" t="s">
        <v>1364</v>
      </c>
      <c r="G361" s="5" t="str">
        <f>IFERROR(__xludf.DUMMYFUNCTION("SUBSTITUTE(REGEXEXTRACT(B361, ""https://.*/issues/""), ""/issues/"", """")"),"https://api.github.com/repos/xz64/license-webpack-plugin")</f>
        <v>https://api.github.com/repos/xz64/license-webpack-plugin</v>
      </c>
    </row>
    <row r="362">
      <c r="A362" s="3" t="s">
        <v>466</v>
      </c>
      <c r="B362" s="3" t="s">
        <v>1365</v>
      </c>
      <c r="C362" s="1" t="s">
        <v>1366</v>
      </c>
      <c r="G362" s="5" t="str">
        <f>IFERROR(__xludf.DUMMYFUNCTION("SUBSTITUTE(REGEXEXTRACT(B362, ""https://.*/issues/""), ""/issues/"", """")"),"https://api.github.com/repos/xz64/license-webpack-plugin")</f>
        <v>https://api.github.com/repos/xz64/license-webpack-plugin</v>
      </c>
    </row>
    <row r="363">
      <c r="A363" s="3" t="s">
        <v>467</v>
      </c>
      <c r="B363" s="3" t="s">
        <v>1367</v>
      </c>
      <c r="C363" s="1" t="s">
        <v>1368</v>
      </c>
      <c r="G363" s="5" t="str">
        <f>IFERROR(__xludf.DUMMYFUNCTION("SUBSTITUTE(REGEXEXTRACT(B363, ""https://.*/issues/""), ""/issues/"", """")"),"https://api.github.com/repos/xz64/license-webpack-plugin")</f>
        <v>https://api.github.com/repos/xz64/license-webpack-plugin</v>
      </c>
    </row>
    <row r="364">
      <c r="A364" s="3" t="s">
        <v>468</v>
      </c>
      <c r="B364" s="3" t="s">
        <v>1369</v>
      </c>
      <c r="C364" s="1" t="s">
        <v>1370</v>
      </c>
      <c r="G364" s="5" t="str">
        <f>IFERROR(__xludf.DUMMYFUNCTION("SUBSTITUTE(REGEXEXTRACT(B364, ""https://.*/issues/""), ""/issues/"", """")"),"https://api.github.com/repos/xz64/license-webpack-plugin")</f>
        <v>https://api.github.com/repos/xz64/license-webpack-plugin</v>
      </c>
    </row>
    <row r="365">
      <c r="A365" s="3" t="s">
        <v>469</v>
      </c>
      <c r="B365" s="3" t="s">
        <v>1371</v>
      </c>
      <c r="C365" s="1" t="s">
        <v>1372</v>
      </c>
      <c r="G365" s="5" t="str">
        <f>IFERROR(__xludf.DUMMYFUNCTION("SUBSTITUTE(REGEXEXTRACT(B365, ""https://.*/issues/""), ""/issues/"", """")"),"https://api.github.com/repos/xz64/license-webpack-plugin")</f>
        <v>https://api.github.com/repos/xz64/license-webpack-plugin</v>
      </c>
    </row>
    <row r="366">
      <c r="A366" s="3" t="s">
        <v>470</v>
      </c>
      <c r="B366" s="3" t="s">
        <v>1373</v>
      </c>
      <c r="C366" s="1" t="s">
        <v>1374</v>
      </c>
      <c r="G366" s="5" t="str">
        <f>IFERROR(__xludf.DUMMYFUNCTION("SUBSTITUTE(REGEXEXTRACT(B366, ""https://.*/issues/""), ""/issues/"", """")"),"https://api.github.com/repos/xz64/license-webpack-plugin")</f>
        <v>https://api.github.com/repos/xz64/license-webpack-plugin</v>
      </c>
    </row>
    <row r="367">
      <c r="A367" s="3" t="s">
        <v>471</v>
      </c>
      <c r="B367" s="3" t="s">
        <v>1375</v>
      </c>
      <c r="C367" s="1" t="s">
        <v>1376</v>
      </c>
      <c r="G367" s="5" t="str">
        <f>IFERROR(__xludf.DUMMYFUNCTION("SUBSTITUTE(REGEXEXTRACT(B367, ""https://.*/issues/""), ""/issues/"", """")"),"https://api.github.com/repos/jaspervdj/digestive-functors")</f>
        <v>https://api.github.com/repos/jaspervdj/digestive-functors</v>
      </c>
    </row>
    <row r="368">
      <c r="A368" s="3" t="s">
        <v>473</v>
      </c>
      <c r="B368" s="3" t="s">
        <v>1377</v>
      </c>
      <c r="C368" s="1" t="s">
        <v>1378</v>
      </c>
      <c r="G368" s="5" t="str">
        <f>IFERROR(__xludf.DUMMYFUNCTION("SUBSTITUTE(REGEXEXTRACT(B368, ""https://.*/issues/""), ""/issues/"", """")"),"https://api.github.com/repos/jaspervdj/digestive-functors")</f>
        <v>https://api.github.com/repos/jaspervdj/digestive-functors</v>
      </c>
    </row>
    <row r="369">
      <c r="A369" s="3" t="s">
        <v>474</v>
      </c>
      <c r="B369" s="3" t="s">
        <v>1379</v>
      </c>
      <c r="C369" s="1" t="s">
        <v>1380</v>
      </c>
      <c r="G369" s="5" t="str">
        <f>IFERROR(__xludf.DUMMYFUNCTION("SUBSTITUTE(REGEXEXTRACT(B369, ""https://.*/issues/""), ""/issues/"", """")"),"https://api.github.com/repos/jaspervdj/digestive-functors")</f>
        <v>https://api.github.com/repos/jaspervdj/digestive-functors</v>
      </c>
    </row>
    <row r="370">
      <c r="A370" s="3" t="s">
        <v>475</v>
      </c>
      <c r="B370" s="3" t="s">
        <v>1381</v>
      </c>
      <c r="C370" s="1" t="s">
        <v>1382</v>
      </c>
      <c r="G370" s="5" t="str">
        <f>IFERROR(__xludf.DUMMYFUNCTION("SUBSTITUTE(REGEXEXTRACT(B370, ""https://.*/issues/""), ""/issues/"", """")"),"https://api.github.com/repos/jaspervdj/digestive-functors")</f>
        <v>https://api.github.com/repos/jaspervdj/digestive-functors</v>
      </c>
    </row>
    <row r="371">
      <c r="A371" s="3" t="s">
        <v>476</v>
      </c>
      <c r="B371" s="3" t="s">
        <v>1383</v>
      </c>
      <c r="C371" s="1" t="s">
        <v>1384</v>
      </c>
      <c r="G371" s="5" t="str">
        <f>IFERROR(__xludf.DUMMYFUNCTION("SUBSTITUTE(REGEXEXTRACT(B371, ""https://.*/issues/""), ""/issues/"", """")"),"https://api.github.com/repos/jaspervdj/digestive-functors")</f>
        <v>https://api.github.com/repos/jaspervdj/digestive-functors</v>
      </c>
    </row>
    <row r="372">
      <c r="A372" s="3" t="s">
        <v>477</v>
      </c>
      <c r="B372" s="3" t="s">
        <v>1385</v>
      </c>
      <c r="C372" s="1" t="s">
        <v>1386</v>
      </c>
      <c r="G372" s="5" t="str">
        <f>IFERROR(__xludf.DUMMYFUNCTION("SUBSTITUTE(REGEXEXTRACT(B372, ""https://.*/issues/""), ""/issues/"", """")"),"https://api.github.com/repos/jaspervdj/digestive-functors")</f>
        <v>https://api.github.com/repos/jaspervdj/digestive-functors</v>
      </c>
    </row>
    <row r="373">
      <c r="A373" s="3" t="s">
        <v>478</v>
      </c>
      <c r="B373" s="3" t="s">
        <v>1387</v>
      </c>
      <c r="C373" s="1" t="s">
        <v>1388</v>
      </c>
      <c r="G373" s="5" t="str">
        <f>IFERROR(__xludf.DUMMYFUNCTION("SUBSTITUTE(REGEXEXTRACT(B373, ""https://.*/issues/""), ""/issues/"", """")"),"https://api.github.com/repos/jaspervdj/digestive-functors")</f>
        <v>https://api.github.com/repos/jaspervdj/digestive-functors</v>
      </c>
    </row>
    <row r="374">
      <c r="A374" s="3" t="s">
        <v>479</v>
      </c>
      <c r="B374" s="3" t="s">
        <v>1389</v>
      </c>
      <c r="C374" s="1" t="s">
        <v>1390</v>
      </c>
      <c r="G374" s="5" t="str">
        <f>IFERROR(__xludf.DUMMYFUNCTION("SUBSTITUTE(REGEXEXTRACT(B374, ""https://.*/issues/""), ""/issues/"", """")"),"https://api.github.com/repos/jaspervdj/digestive-functors")</f>
        <v>https://api.github.com/repos/jaspervdj/digestive-functors</v>
      </c>
    </row>
    <row r="375">
      <c r="A375" s="3" t="s">
        <v>480</v>
      </c>
      <c r="B375" s="3" t="s">
        <v>1391</v>
      </c>
      <c r="C375" s="1" t="s">
        <v>1392</v>
      </c>
      <c r="G375" s="5" t="str">
        <f>IFERROR(__xludf.DUMMYFUNCTION("SUBSTITUTE(REGEXEXTRACT(B375, ""https://.*/issues/""), ""/issues/"", """")"),"https://api.github.com/repos/microsoft/winstore-jscompat")</f>
        <v>https://api.github.com/repos/microsoft/winstore-jscompat</v>
      </c>
    </row>
    <row r="376">
      <c r="A376" s="3" t="s">
        <v>482</v>
      </c>
      <c r="B376" s="3" t="s">
        <v>1393</v>
      </c>
      <c r="C376" s="1" t="s">
        <v>1394</v>
      </c>
      <c r="G376" s="5" t="str">
        <f>IFERROR(__xludf.DUMMYFUNCTION("SUBSTITUTE(REGEXEXTRACT(B376, ""https://.*/issues/""), ""/issues/"", """")"),"https://api.github.com/repos/keolo/mixpanel_client")</f>
        <v>https://api.github.com/repos/keolo/mixpanel_client</v>
      </c>
    </row>
    <row r="377">
      <c r="A377" s="3" t="s">
        <v>484</v>
      </c>
      <c r="B377" s="3" t="s">
        <v>1395</v>
      </c>
      <c r="C377" s="1" t="s">
        <v>1396</v>
      </c>
      <c r="G377" s="5" t="str">
        <f>IFERROR(__xludf.DUMMYFUNCTION("SUBSTITUTE(REGEXEXTRACT(B377, ""https://.*/issues/""), ""/issues/"", """")"),"https://api.github.com/repos/fh1ch/node-bacstack")</f>
        <v>https://api.github.com/repos/fh1ch/node-bacstack</v>
      </c>
    </row>
    <row r="378">
      <c r="A378" s="3" t="s">
        <v>486</v>
      </c>
      <c r="B378" s="3" t="s">
        <v>1397</v>
      </c>
      <c r="C378" s="1" t="s">
        <v>1398</v>
      </c>
      <c r="G378" s="5" t="str">
        <f>IFERROR(__xludf.DUMMYFUNCTION("SUBSTITUTE(REGEXEXTRACT(B378, ""https://.*/issues/""), ""/issues/"", """")"),"https://api.github.com/repos/mozilla/i18n-abide")</f>
        <v>https://api.github.com/repos/mozilla/i18n-abide</v>
      </c>
    </row>
    <row r="379">
      <c r="A379" s="3" t="s">
        <v>488</v>
      </c>
      <c r="B379" s="3" t="s">
        <v>1399</v>
      </c>
      <c r="C379" s="1" t="s">
        <v>1400</v>
      </c>
      <c r="G379" s="5" t="str">
        <f>IFERROR(__xludf.DUMMYFUNCTION("SUBSTITUTE(REGEXEXTRACT(B379, ""https://.*/issues/""), ""/issues/"", """")"),"https://api.github.com/repos/mozilla/i18n-abide")</f>
        <v>https://api.github.com/repos/mozilla/i18n-abide</v>
      </c>
    </row>
    <row r="380">
      <c r="A380" s="3" t="s">
        <v>489</v>
      </c>
      <c r="B380" s="3" t="s">
        <v>1401</v>
      </c>
      <c r="C380" s="1" t="s">
        <v>1402</v>
      </c>
      <c r="G380" s="5" t="str">
        <f>IFERROR(__xludf.DUMMYFUNCTION("SUBSTITUTE(REGEXEXTRACT(B380, ""https://.*/issues/""), ""/issues/"", """")"),"https://api.github.com/repos/mozilla/i18n-abide")</f>
        <v>https://api.github.com/repos/mozilla/i18n-abide</v>
      </c>
    </row>
    <row r="381">
      <c r="A381" s="3" t="s">
        <v>490</v>
      </c>
      <c r="B381" s="3" t="s">
        <v>1403</v>
      </c>
      <c r="C381" s="1" t="s">
        <v>1404</v>
      </c>
      <c r="G381" s="5" t="str">
        <f>IFERROR(__xludf.DUMMYFUNCTION("SUBSTITUTE(REGEXEXTRACT(B381, ""https://.*/issues/""), ""/issues/"", """")"),"https://api.github.com/repos/mozilla/i18n-abide")</f>
        <v>https://api.github.com/repos/mozilla/i18n-abide</v>
      </c>
    </row>
    <row r="382">
      <c r="A382" s="3" t="s">
        <v>491</v>
      </c>
      <c r="B382" s="3" t="s">
        <v>1405</v>
      </c>
      <c r="C382" s="1" t="s">
        <v>1406</v>
      </c>
      <c r="G382" s="5" t="str">
        <f>IFERROR(__xludf.DUMMYFUNCTION("SUBSTITUTE(REGEXEXTRACT(B382, ""https://.*/issues/""), ""/issues/"", """")"),"https://api.github.com/repos/kalenjordan/custom-reports")</f>
        <v>https://api.github.com/repos/kalenjordan/custom-reports</v>
      </c>
    </row>
    <row r="383">
      <c r="A383" s="3" t="s">
        <v>493</v>
      </c>
      <c r="B383" s="3" t="s">
        <v>1407</v>
      </c>
      <c r="C383" s="1" t="s">
        <v>1408</v>
      </c>
      <c r="G383" s="5" t="str">
        <f>IFERROR(__xludf.DUMMYFUNCTION("SUBSTITUTE(REGEXEXTRACT(B383, ""https://.*/issues/""), ""/issues/"", """")"),"https://api.github.com/repos/kalenjordan/custom-reports")</f>
        <v>https://api.github.com/repos/kalenjordan/custom-reports</v>
      </c>
    </row>
    <row r="384">
      <c r="A384" s="3" t="s">
        <v>494</v>
      </c>
      <c r="B384" s="3" t="s">
        <v>1409</v>
      </c>
      <c r="C384" s="1" t="s">
        <v>1410</v>
      </c>
      <c r="G384" s="5" t="str">
        <f>IFERROR(__xludf.DUMMYFUNCTION("SUBSTITUTE(REGEXEXTRACT(B384, ""https://.*/issues/""), ""/issues/"", """")"),"https://api.github.com/repos/ckan/ckanapi")</f>
        <v>https://api.github.com/repos/ckan/ckanapi</v>
      </c>
    </row>
    <row r="385">
      <c r="A385" s="3" t="s">
        <v>496</v>
      </c>
      <c r="B385" s="3" t="s">
        <v>1411</v>
      </c>
      <c r="C385" s="1" t="s">
        <v>1412</v>
      </c>
      <c r="G385" s="5" t="str">
        <f>IFERROR(__xludf.DUMMYFUNCTION("SUBSTITUTE(REGEXEXTRACT(B385, ""https://.*/issues/""), ""/issues/"", """")"),"https://api.github.com/repos/ckan/ckanapi")</f>
        <v>https://api.github.com/repos/ckan/ckanapi</v>
      </c>
    </row>
    <row r="386">
      <c r="A386" s="3" t="s">
        <v>497</v>
      </c>
      <c r="B386" s="3" t="s">
        <v>1413</v>
      </c>
      <c r="C386" s="1" t="s">
        <v>1414</v>
      </c>
      <c r="G386" s="5" t="str">
        <f>IFERROR(__xludf.DUMMYFUNCTION("SUBSTITUTE(REGEXEXTRACT(B386, ""https://.*/issues/""), ""/issues/"", """")"),"https://api.github.com/repos/jhipster/jhipster-guides")</f>
        <v>https://api.github.com/repos/jhipster/jhipster-guides</v>
      </c>
    </row>
    <row r="387">
      <c r="A387" s="3" t="s">
        <v>499</v>
      </c>
      <c r="B387" s="3" t="s">
        <v>1415</v>
      </c>
      <c r="C387" s="1" t="s">
        <v>1416</v>
      </c>
      <c r="G387" s="5" t="str">
        <f>IFERROR(__xludf.DUMMYFUNCTION("SUBSTITUTE(REGEXEXTRACT(B387, ""https://.*/issues/""), ""/issues/"", """")"),"https://api.github.com/repos/jreinke/magento-elasticsearch")</f>
        <v>https://api.github.com/repos/jreinke/magento-elasticsearch</v>
      </c>
    </row>
    <row r="388">
      <c r="A388" s="3" t="s">
        <v>499</v>
      </c>
      <c r="B388" s="3" t="s">
        <v>1417</v>
      </c>
      <c r="C388" s="1" t="s">
        <v>1416</v>
      </c>
      <c r="G388" s="5" t="str">
        <f>IFERROR(__xludf.DUMMYFUNCTION("SUBSTITUTE(REGEXEXTRACT(B388, ""https://.*/issues/""), ""/issues/"", """")"),"https://api.github.com/repos/jreinke/magento-elasticsearch")</f>
        <v>https://api.github.com/repos/jreinke/magento-elasticsearch</v>
      </c>
    </row>
    <row r="389">
      <c r="A389" s="3" t="s">
        <v>501</v>
      </c>
      <c r="B389" s="3" t="s">
        <v>1418</v>
      </c>
      <c r="C389" s="1" t="s">
        <v>1419</v>
      </c>
      <c r="G389" s="5" t="str">
        <f>IFERROR(__xludf.DUMMYFUNCTION("SUBSTITUTE(REGEXEXTRACT(B389, ""https://.*/issues/""), ""/issues/"", """")"),"https://api.github.com/repos/jreinke/magento-elasticsearch")</f>
        <v>https://api.github.com/repos/jreinke/magento-elasticsearch</v>
      </c>
    </row>
    <row r="390">
      <c r="A390" s="3" t="s">
        <v>502</v>
      </c>
      <c r="B390" s="3" t="s">
        <v>1420</v>
      </c>
      <c r="C390" s="1" t="s">
        <v>1421</v>
      </c>
      <c r="G390" s="5" t="str">
        <f>IFERROR(__xludf.DUMMYFUNCTION("SUBSTITUTE(REGEXEXTRACT(B390, ""https://.*/issues/""), ""/issues/"", """")"),"https://api.github.com/repos/techsneeze/dmarcts-report-parser")</f>
        <v>https://api.github.com/repos/techsneeze/dmarcts-report-parser</v>
      </c>
    </row>
    <row r="391">
      <c r="A391" s="3" t="s">
        <v>504</v>
      </c>
      <c r="B391" s="3" t="s">
        <v>1422</v>
      </c>
      <c r="C391" s="1" t="s">
        <v>1423</v>
      </c>
      <c r="G391" s="5" t="str">
        <f>IFERROR(__xludf.DUMMYFUNCTION("SUBSTITUTE(REGEXEXTRACT(B391, ""https://.*/issues/""), ""/issues/"", """")"),"https://api.github.com/repos/techsneeze/dmarcts-report-parser")</f>
        <v>https://api.github.com/repos/techsneeze/dmarcts-report-parser</v>
      </c>
    </row>
    <row r="392">
      <c r="A392" s="3" t="s">
        <v>505</v>
      </c>
      <c r="B392" s="3" t="s">
        <v>1424</v>
      </c>
      <c r="C392" s="1" t="s">
        <v>1425</v>
      </c>
      <c r="G392" s="5" t="str">
        <f>IFERROR(__xludf.DUMMYFUNCTION("SUBSTITUTE(REGEXEXTRACT(B392, ""https://.*/issues/""), ""/issues/"", """")"),"https://api.github.com/repos/jasonrollins/shareplum")</f>
        <v>https://api.github.com/repos/jasonrollins/shareplum</v>
      </c>
    </row>
    <row r="393">
      <c r="A393" s="3" t="s">
        <v>507</v>
      </c>
      <c r="B393" s="3" t="s">
        <v>1426</v>
      </c>
      <c r="C393" s="1" t="s">
        <v>1427</v>
      </c>
      <c r="G393" s="5" t="str">
        <f>IFERROR(__xludf.DUMMYFUNCTION("SUBSTITUTE(REGEXEXTRACT(B393, ""https://.*/issues/""), ""/issues/"", """")"),"https://api.github.com/repos/fsprojects/Paket.VisualStudio")</f>
        <v>https://api.github.com/repos/fsprojects/Paket.VisualStudio</v>
      </c>
    </row>
    <row r="394">
      <c r="A394" s="3" t="s">
        <v>509</v>
      </c>
      <c r="B394" s="3" t="s">
        <v>1428</v>
      </c>
      <c r="C394" s="1" t="s">
        <v>1429</v>
      </c>
      <c r="G394" s="5" t="str">
        <f>IFERROR(__xludf.DUMMYFUNCTION("SUBSTITUTE(REGEXEXTRACT(B394, ""https://.*/issues/""), ""/issues/"", """")"),"https://api.github.com/repos/fsprojects/Paket.VisualStudio")</f>
        <v>https://api.github.com/repos/fsprojects/Paket.VisualStudio</v>
      </c>
    </row>
    <row r="395">
      <c r="A395" s="3" t="s">
        <v>510</v>
      </c>
      <c r="B395" s="3" t="s">
        <v>1430</v>
      </c>
      <c r="C395" s="1" t="s">
        <v>1431</v>
      </c>
      <c r="G395" s="5" t="str">
        <f>IFERROR(__xludf.DUMMYFUNCTION("SUBSTITUTE(REGEXEXTRACT(B395, ""https://.*/issues/""), ""/issues/"", """")"),"https://api.github.com/repos/fsprojects/Paket.VisualStudio")</f>
        <v>https://api.github.com/repos/fsprojects/Paket.VisualStudio</v>
      </c>
    </row>
    <row r="396">
      <c r="A396" s="3" t="s">
        <v>511</v>
      </c>
      <c r="B396" s="3" t="s">
        <v>1432</v>
      </c>
      <c r="C396" s="1" t="s">
        <v>1433</v>
      </c>
      <c r="G396" s="5" t="str">
        <f>IFERROR(__xludf.DUMMYFUNCTION("SUBSTITUTE(REGEXEXTRACT(B396, ""https://.*/issues/""), ""/issues/"", """")"),"https://api.github.com/repos/fsprojects/Paket.VisualStudio")</f>
        <v>https://api.github.com/repos/fsprojects/Paket.VisualStudio</v>
      </c>
    </row>
    <row r="397">
      <c r="A397" s="3" t="s">
        <v>512</v>
      </c>
      <c r="B397" s="3" t="s">
        <v>1434</v>
      </c>
      <c r="C397" s="1" t="s">
        <v>1435</v>
      </c>
      <c r="G397" s="5" t="str">
        <f>IFERROR(__xludf.DUMMYFUNCTION("SUBSTITUTE(REGEXEXTRACT(B397, ""https://.*/issues/""), ""/issues/"", """")"),"https://api.github.com/repos/fsprojects/Paket.VisualStudio")</f>
        <v>https://api.github.com/repos/fsprojects/Paket.VisualStudio</v>
      </c>
    </row>
    <row r="398">
      <c r="A398" s="3" t="s">
        <v>513</v>
      </c>
      <c r="B398" s="3" t="s">
        <v>1436</v>
      </c>
      <c r="C398" s="1" t="s">
        <v>1437</v>
      </c>
      <c r="G398" s="5" t="str">
        <f>IFERROR(__xludf.DUMMYFUNCTION("SUBSTITUTE(REGEXEXTRACT(B398, ""https://.*/issues/""), ""/issues/"", """")"),"https://api.github.com/repos/lintangtimur/ovoid")</f>
        <v>https://api.github.com/repos/lintangtimur/ovoid</v>
      </c>
    </row>
    <row r="399">
      <c r="A399" s="3" t="s">
        <v>515</v>
      </c>
      <c r="B399" s="3" t="s">
        <v>1438</v>
      </c>
      <c r="C399" s="1" t="s">
        <v>1439</v>
      </c>
      <c r="G399" s="5" t="str">
        <f>IFERROR(__xludf.DUMMYFUNCTION("SUBSTITUTE(REGEXEXTRACT(B399, ""https://.*/issues/""), ""/issues/"", """")"),"https://api.github.com/repos/commanderx16/x16-docs")</f>
        <v>https://api.github.com/repos/commanderx16/x16-docs</v>
      </c>
    </row>
    <row r="400">
      <c r="A400" s="3" t="s">
        <v>517</v>
      </c>
      <c r="B400" s="3" t="s">
        <v>1440</v>
      </c>
      <c r="C400" s="1" t="s">
        <v>1441</v>
      </c>
      <c r="G400" s="5" t="str">
        <f>IFERROR(__xludf.DUMMYFUNCTION("SUBSTITUTE(REGEXEXTRACT(B400, ""https://.*/issues/""), ""/issues/"", """")"),"https://api.github.com/repos/commanderx16/x16-docs")</f>
        <v>https://api.github.com/repos/commanderx16/x16-docs</v>
      </c>
    </row>
    <row r="401">
      <c r="A401" s="3" t="s">
        <v>518</v>
      </c>
      <c r="B401" s="3" t="s">
        <v>1442</v>
      </c>
      <c r="C401" s="1" t="s">
        <v>1443</v>
      </c>
      <c r="G401" s="5" t="str">
        <f>IFERROR(__xludf.DUMMYFUNCTION("SUBSTITUTE(REGEXEXTRACT(B401, ""https://.*/issues/""), ""/issues/"", """")"),"https://api.github.com/repos/commanderx16/x16-docs")</f>
        <v>https://api.github.com/repos/commanderx16/x16-docs</v>
      </c>
    </row>
    <row r="402">
      <c r="A402" s="3" t="s">
        <v>519</v>
      </c>
      <c r="B402" s="3" t="s">
        <v>1444</v>
      </c>
      <c r="C402" s="1" t="s">
        <v>1445</v>
      </c>
      <c r="G402" s="5" t="str">
        <f>IFERROR(__xludf.DUMMYFUNCTION("SUBSTITUTE(REGEXEXTRACT(B402, ""https://.*/issues/""), ""/issues/"", """")"),"https://api.github.com/repos/commanderx16/x16-docs")</f>
        <v>https://api.github.com/repos/commanderx16/x16-docs</v>
      </c>
    </row>
    <row r="403">
      <c r="A403" s="3" t="s">
        <v>520</v>
      </c>
      <c r="B403" s="3" t="s">
        <v>1446</v>
      </c>
      <c r="C403" s="1" t="s">
        <v>1447</v>
      </c>
      <c r="G403" s="5" t="str">
        <f>IFERROR(__xludf.DUMMYFUNCTION("SUBSTITUTE(REGEXEXTRACT(B403, ""https://.*/issues/""), ""/issues/"", """")"),"https://api.github.com/repos/uuazed/numerapi")</f>
        <v>https://api.github.com/repos/uuazed/numerapi</v>
      </c>
    </row>
    <row r="404">
      <c r="A404" s="3" t="s">
        <v>522</v>
      </c>
      <c r="B404" s="3" t="s">
        <v>1448</v>
      </c>
      <c r="C404" s="1" t="s">
        <v>1449</v>
      </c>
      <c r="G404" s="5" t="str">
        <f>IFERROR(__xludf.DUMMYFUNCTION("SUBSTITUTE(REGEXEXTRACT(B404, ""https://.*/issues/""), ""/issues/"", """")"),"https://api.github.com/repos/binxio/cfn-certificate-provider")</f>
        <v>https://api.github.com/repos/binxio/cfn-certificate-provider</v>
      </c>
    </row>
    <row r="405">
      <c r="A405" s="3" t="s">
        <v>524</v>
      </c>
      <c r="B405" s="3" t="s">
        <v>1450</v>
      </c>
      <c r="C405" s="1" t="s">
        <v>1451</v>
      </c>
      <c r="G405" s="5" t="str">
        <f>IFERROR(__xludf.DUMMYFUNCTION("SUBSTITUTE(REGEXEXTRACT(B405, ""https://.*/issues/""), ""/issues/"", """")"),"https://api.github.com/repos/algorand/go-algorand-sdk")</f>
        <v>https://api.github.com/repos/algorand/go-algorand-sdk</v>
      </c>
    </row>
    <row r="406">
      <c r="A406" s="3" t="s">
        <v>526</v>
      </c>
      <c r="B406" s="3" t="s">
        <v>1452</v>
      </c>
      <c r="C406" s="1" t="s">
        <v>1453</v>
      </c>
      <c r="G406" s="5" t="str">
        <f>IFERROR(__xludf.DUMMYFUNCTION("SUBSTITUTE(REGEXEXTRACT(B406, ""https://.*/issues/""), ""/issues/"", """")"),"https://api.github.com/repos/algorand/go-algorand-sdk")</f>
        <v>https://api.github.com/repos/algorand/go-algorand-sdk</v>
      </c>
    </row>
    <row r="407">
      <c r="A407" s="3" t="s">
        <v>527</v>
      </c>
      <c r="B407" s="3" t="s">
        <v>1454</v>
      </c>
      <c r="C407" s="1" t="s">
        <v>1455</v>
      </c>
      <c r="G407" s="5" t="str">
        <f>IFERROR(__xludf.DUMMYFUNCTION("SUBSTITUTE(REGEXEXTRACT(B407, ""https://.*/issues/""), ""/issues/"", """")"),"https://api.github.com/repos/sergeyt/meteor-typeahead")</f>
        <v>https://api.github.com/repos/sergeyt/meteor-typeahead</v>
      </c>
    </row>
    <row r="408">
      <c r="A408" s="3" t="s">
        <v>529</v>
      </c>
      <c r="B408" s="3" t="s">
        <v>1456</v>
      </c>
      <c r="C408" s="1" t="s">
        <v>1457</v>
      </c>
      <c r="G408" s="5" t="str">
        <f>IFERROR(__xludf.DUMMYFUNCTION("SUBSTITUTE(REGEXEXTRACT(B408, ""https://.*/issues/""), ""/issues/"", """")"),"https://api.github.com/repos/sergeyt/meteor-typeahead")</f>
        <v>https://api.github.com/repos/sergeyt/meteor-typeahead</v>
      </c>
    </row>
    <row r="409">
      <c r="A409" s="3" t="s">
        <v>530</v>
      </c>
      <c r="B409" s="3" t="s">
        <v>1458</v>
      </c>
      <c r="C409" s="1" t="s">
        <v>1459</v>
      </c>
      <c r="G409" s="5" t="str">
        <f>IFERROR(__xludf.DUMMYFUNCTION("SUBSTITUTE(REGEXEXTRACT(B409, ""https://.*/issues/""), ""/issues/"", """")"),"https://api.github.com/repos/sergeyt/meteor-typeahead")</f>
        <v>https://api.github.com/repos/sergeyt/meteor-typeahead</v>
      </c>
    </row>
    <row r="410">
      <c r="A410" s="3" t="s">
        <v>531</v>
      </c>
      <c r="B410" s="3" t="s">
        <v>1460</v>
      </c>
      <c r="C410" s="1" t="s">
        <v>1461</v>
      </c>
      <c r="G410" s="5" t="str">
        <f>IFERROR(__xludf.DUMMYFUNCTION("SUBSTITUTE(REGEXEXTRACT(B410, ""https://.*/issues/""), ""/issues/"", """")"),"https://api.github.com/repos/disqus/python-phabricator")</f>
        <v>https://api.github.com/repos/disqus/python-phabricator</v>
      </c>
    </row>
    <row r="411">
      <c r="A411" s="3" t="s">
        <v>533</v>
      </c>
      <c r="B411" s="3" t="s">
        <v>1462</v>
      </c>
      <c r="C411" s="1" t="s">
        <v>1463</v>
      </c>
      <c r="G411" s="5" t="str">
        <f>IFERROR(__xludf.DUMMYFUNCTION("SUBSTITUTE(REGEXEXTRACT(B411, ""https://.*/issues/""), ""/issues/"", """")"),"https://api.github.com/repos/disqus/python-phabricator")</f>
        <v>https://api.github.com/repos/disqus/python-phabricator</v>
      </c>
    </row>
    <row r="412">
      <c r="A412" s="3" t="s">
        <v>534</v>
      </c>
      <c r="B412" s="3" t="s">
        <v>1464</v>
      </c>
      <c r="C412" s="1" t="s">
        <v>1465</v>
      </c>
      <c r="G412" s="5" t="str">
        <f>IFERROR(__xludf.DUMMYFUNCTION("SUBSTITUTE(REGEXEXTRACT(B412, ""https://.*/issues/""), ""/issues/"", """")"),"https://api.github.com/repos/disqus/python-phabricator")</f>
        <v>https://api.github.com/repos/disqus/python-phabricator</v>
      </c>
    </row>
    <row r="413">
      <c r="A413" s="3" t="s">
        <v>535</v>
      </c>
      <c r="B413" s="3" t="s">
        <v>1466</v>
      </c>
      <c r="C413" s="1" t="s">
        <v>1467</v>
      </c>
      <c r="G413" s="5" t="str">
        <f>IFERROR(__xludf.DUMMYFUNCTION("SUBSTITUTE(REGEXEXTRACT(B413, ""https://.*/issues/""), ""/issues/"", """")"),"https://api.github.com/repos/disqus/python-phabricator")</f>
        <v>https://api.github.com/repos/disqus/python-phabricator</v>
      </c>
    </row>
    <row r="414">
      <c r="A414" s="3" t="s">
        <v>536</v>
      </c>
      <c r="B414" s="3" t="s">
        <v>1468</v>
      </c>
      <c r="C414" s="1" t="s">
        <v>1469</v>
      </c>
      <c r="G414" s="5" t="str">
        <f>IFERROR(__xludf.DUMMYFUNCTION("SUBSTITUTE(REGEXEXTRACT(B414, ""https://.*/issues/""), ""/issues/"", """")"),"https://api.github.com/repos/react-dnd/react-dnd-html5-backend")</f>
        <v>https://api.github.com/repos/react-dnd/react-dnd-html5-backend</v>
      </c>
    </row>
    <row r="415">
      <c r="A415" s="3" t="s">
        <v>538</v>
      </c>
      <c r="B415" s="3" t="s">
        <v>1470</v>
      </c>
      <c r="C415" s="1" t="s">
        <v>1471</v>
      </c>
      <c r="G415" s="5" t="str">
        <f>IFERROR(__xludf.DUMMYFUNCTION("SUBSTITUTE(REGEXEXTRACT(B415, ""https://.*/issues/""), ""/issues/"", """")"),"https://api.github.com/repos/react-dnd/react-dnd-html5-backend")</f>
        <v>https://api.github.com/repos/react-dnd/react-dnd-html5-backend</v>
      </c>
    </row>
    <row r="416">
      <c r="A416" s="3" t="s">
        <v>539</v>
      </c>
      <c r="B416" s="3" t="s">
        <v>1472</v>
      </c>
      <c r="C416" s="1" t="s">
        <v>1473</v>
      </c>
      <c r="G416" s="5" t="str">
        <f>IFERROR(__xludf.DUMMYFUNCTION("SUBSTITUTE(REGEXEXTRACT(B416, ""https://.*/issues/""), ""/issues/"", """")"),"https://api.github.com/repos/react-dnd/react-dnd-html5-backend")</f>
        <v>https://api.github.com/repos/react-dnd/react-dnd-html5-backend</v>
      </c>
    </row>
    <row r="417">
      <c r="A417" s="3" t="s">
        <v>540</v>
      </c>
      <c r="B417" s="3" t="s">
        <v>1474</v>
      </c>
      <c r="C417" s="1" t="s">
        <v>1475</v>
      </c>
      <c r="G417" s="5" t="str">
        <f>IFERROR(__xludf.DUMMYFUNCTION("SUBSTITUTE(REGEXEXTRACT(B417, ""https://.*/issues/""), ""/issues/"", """")"),"https://api.github.com/repos/LaurentMazare/deep-models")</f>
        <v>https://api.github.com/repos/LaurentMazare/deep-models</v>
      </c>
    </row>
    <row r="418">
      <c r="A418" s="3" t="s">
        <v>542</v>
      </c>
      <c r="B418" s="3" t="s">
        <v>1476</v>
      </c>
      <c r="C418" s="1" t="s">
        <v>1477</v>
      </c>
      <c r="G418" s="5" t="str">
        <f>IFERROR(__xludf.DUMMYFUNCTION("SUBSTITUTE(REGEXEXTRACT(B418, ""https://.*/issues/""), ""/issues/"", """")"),"https://api.github.com/repos/nfarina/homebridge-sonos")</f>
        <v>https://api.github.com/repos/nfarina/homebridge-sonos</v>
      </c>
    </row>
    <row r="419">
      <c r="A419" s="3" t="s">
        <v>544</v>
      </c>
      <c r="B419" s="3" t="s">
        <v>1478</v>
      </c>
      <c r="C419" s="1" t="s">
        <v>1479</v>
      </c>
      <c r="G419" s="5" t="str">
        <f>IFERROR(__xludf.DUMMYFUNCTION("SUBSTITUTE(REGEXEXTRACT(B419, ""https://.*/issues/""), ""/issues/"", """")"),"https://api.github.com/repos/dgraph-io/dgraph4j")</f>
        <v>https://api.github.com/repos/dgraph-io/dgraph4j</v>
      </c>
    </row>
    <row r="420">
      <c r="A420" s="3" t="s">
        <v>546</v>
      </c>
      <c r="B420" s="3" t="s">
        <v>1480</v>
      </c>
      <c r="C420" s="1" t="s">
        <v>1481</v>
      </c>
      <c r="G420" s="5" t="str">
        <f>IFERROR(__xludf.DUMMYFUNCTION("SUBSTITUTE(REGEXEXTRACT(B420, ""https://.*/issues/""), ""/issues/"", """")"),"https://api.github.com/repos/dgraph-io/dgraph4j")</f>
        <v>https://api.github.com/repos/dgraph-io/dgraph4j</v>
      </c>
    </row>
    <row r="421">
      <c r="A421" s="3" t="s">
        <v>547</v>
      </c>
      <c r="B421" s="3" t="s">
        <v>1482</v>
      </c>
      <c r="C421" s="1" t="s">
        <v>1483</v>
      </c>
      <c r="G421" s="5" t="str">
        <f>IFERROR(__xludf.DUMMYFUNCTION("SUBSTITUTE(REGEXEXTRACT(B421, ""https://.*/issues/""), ""/issues/"", """")"),"https://api.github.com/repos/python-intelhex/intelhex")</f>
        <v>https://api.github.com/repos/python-intelhex/intelhex</v>
      </c>
    </row>
    <row r="422">
      <c r="A422" s="3" t="s">
        <v>549</v>
      </c>
      <c r="B422" s="3" t="s">
        <v>1484</v>
      </c>
      <c r="C422" s="1" t="s">
        <v>1485</v>
      </c>
      <c r="G422" s="5" t="str">
        <f>IFERROR(__xludf.DUMMYFUNCTION("SUBSTITUTE(REGEXEXTRACT(B422, ""https://.*/issues/""), ""/issues/"", """")"),"https://api.github.com/repos/jhades/angularjs-gulp-example")</f>
        <v>https://api.github.com/repos/jhades/angularjs-gulp-example</v>
      </c>
    </row>
    <row r="423">
      <c r="A423" s="3" t="s">
        <v>551</v>
      </c>
      <c r="B423" s="3" t="s">
        <v>1486</v>
      </c>
      <c r="C423" s="1" t="s">
        <v>1487</v>
      </c>
      <c r="G423" s="5" t="str">
        <f>IFERROR(__xludf.DUMMYFUNCTION("SUBSTITUTE(REGEXEXTRACT(B423, ""https://.*/issues/""), ""/issues/"", """")"),"https://api.github.com/repos/somewherewarm/woocommerce-subscribe-all-the-things")</f>
        <v>https://api.github.com/repos/somewherewarm/woocommerce-subscribe-all-the-things</v>
      </c>
    </row>
    <row r="424">
      <c r="A424" s="3" t="s">
        <v>553</v>
      </c>
      <c r="B424" s="3" t="s">
        <v>1488</v>
      </c>
      <c r="C424" s="1" t="s">
        <v>1489</v>
      </c>
      <c r="G424" s="5" t="str">
        <f>IFERROR(__xludf.DUMMYFUNCTION("SUBSTITUTE(REGEXEXTRACT(B424, ""https://.*/issues/""), ""/issues/"", """")"),"https://api.github.com/repos/somewherewarm/woocommerce-subscribe-all-the-things")</f>
        <v>https://api.github.com/repos/somewherewarm/woocommerce-subscribe-all-the-things</v>
      </c>
    </row>
    <row r="425">
      <c r="A425" s="3" t="s">
        <v>554</v>
      </c>
      <c r="B425" s="3" t="s">
        <v>1490</v>
      </c>
      <c r="C425" s="1" t="s">
        <v>1491</v>
      </c>
      <c r="G425" s="5" t="str">
        <f>IFERROR(__xludf.DUMMYFUNCTION("SUBSTITUTE(REGEXEXTRACT(B425, ""https://.*/issues/""), ""/issues/"", """")"),"https://api.github.com/repos/somewherewarm/woocommerce-subscribe-all-the-things")</f>
        <v>https://api.github.com/repos/somewherewarm/woocommerce-subscribe-all-the-things</v>
      </c>
    </row>
    <row r="426">
      <c r="A426" s="3" t="s">
        <v>555</v>
      </c>
      <c r="B426" s="3" t="s">
        <v>1492</v>
      </c>
      <c r="C426" s="1" t="s">
        <v>1493</v>
      </c>
      <c r="G426" s="5" t="str">
        <f>IFERROR(__xludf.DUMMYFUNCTION("SUBSTITUTE(REGEXEXTRACT(B426, ""https://.*/issues/""), ""/issues/"", """")"),"https://api.github.com/repos/somewherewarm/woocommerce-subscribe-all-the-things")</f>
        <v>https://api.github.com/repos/somewherewarm/woocommerce-subscribe-all-the-things</v>
      </c>
    </row>
    <row r="427">
      <c r="A427" s="3" t="s">
        <v>556</v>
      </c>
      <c r="B427" s="3" t="s">
        <v>1494</v>
      </c>
      <c r="C427" s="1" t="s">
        <v>1495</v>
      </c>
      <c r="G427" s="5" t="str">
        <f>IFERROR(__xludf.DUMMYFUNCTION("SUBSTITUTE(REGEXEXTRACT(B427, ""https://.*/issues/""), ""/issues/"", """")"),"https://api.github.com/repos/somewherewarm/woocommerce-subscribe-all-the-things")</f>
        <v>https://api.github.com/repos/somewherewarm/woocommerce-subscribe-all-the-things</v>
      </c>
    </row>
    <row r="428">
      <c r="A428" s="3" t="s">
        <v>557</v>
      </c>
      <c r="B428" s="3" t="s">
        <v>1496</v>
      </c>
      <c r="C428" s="1" t="s">
        <v>1497</v>
      </c>
      <c r="G428" s="5" t="str">
        <f>IFERROR(__xludf.DUMMYFUNCTION("SUBSTITUTE(REGEXEXTRACT(B428, ""https://.*/issues/""), ""/issues/"", """")"),"https://api.github.com/repos/somewherewarm/woocommerce-subscribe-all-the-things")</f>
        <v>https://api.github.com/repos/somewherewarm/woocommerce-subscribe-all-the-things</v>
      </c>
    </row>
    <row r="429">
      <c r="A429" s="3" t="s">
        <v>558</v>
      </c>
      <c r="B429" s="3" t="s">
        <v>1498</v>
      </c>
      <c r="C429" s="1" t="s">
        <v>1499</v>
      </c>
      <c r="G429" s="5" t="str">
        <f>IFERROR(__xludf.DUMMYFUNCTION("SUBSTITUTE(REGEXEXTRACT(B429, ""https://.*/issues/""), ""/issues/"", """")"),"https://api.github.com/repos/somewherewarm/woocommerce-subscribe-all-the-things")</f>
        <v>https://api.github.com/repos/somewherewarm/woocommerce-subscribe-all-the-things</v>
      </c>
    </row>
    <row r="430">
      <c r="A430" s="3" t="s">
        <v>559</v>
      </c>
      <c r="B430" s="3" t="s">
        <v>1500</v>
      </c>
      <c r="C430" s="1" t="s">
        <v>1501</v>
      </c>
      <c r="G430" s="5" t="str">
        <f>IFERROR(__xludf.DUMMYFUNCTION("SUBSTITUTE(REGEXEXTRACT(B430, ""https://.*/issues/""), ""/issues/"", """")"),"https://api.github.com/repos/jansenfelipe/cpf-gratis")</f>
        <v>https://api.github.com/repos/jansenfelipe/cpf-gratis</v>
      </c>
    </row>
    <row r="431">
      <c r="A431" s="3" t="s">
        <v>561</v>
      </c>
      <c r="B431" s="3" t="s">
        <v>1502</v>
      </c>
      <c r="C431" s="1" t="s">
        <v>1503</v>
      </c>
      <c r="G431" s="5" t="str">
        <f>IFERROR(__xludf.DUMMYFUNCTION("SUBSTITUTE(REGEXEXTRACT(B431, ""https://.*/issues/""), ""/issues/"", """")"),"https://api.github.com/repos/colinmeinke/ghost-storage-adapter-s3")</f>
        <v>https://api.github.com/repos/colinmeinke/ghost-storage-adapter-s3</v>
      </c>
    </row>
    <row r="432">
      <c r="A432" s="3" t="s">
        <v>563</v>
      </c>
      <c r="B432" s="3" t="s">
        <v>1504</v>
      </c>
      <c r="C432" s="1" t="s">
        <v>1505</v>
      </c>
      <c r="G432" s="5" t="str">
        <f>IFERROR(__xludf.DUMMYFUNCTION("SUBSTITUTE(REGEXEXTRACT(B432, ""https://.*/issues/""), ""/issues/"", """")"),"https://api.github.com/repos/TeamHG-Memex/arachnado")</f>
        <v>https://api.github.com/repos/TeamHG-Memex/arachnado</v>
      </c>
    </row>
    <row r="433">
      <c r="A433" s="3" t="s">
        <v>565</v>
      </c>
      <c r="B433" s="3" t="s">
        <v>1506</v>
      </c>
      <c r="C433" s="1" t="s">
        <v>1507</v>
      </c>
      <c r="G433" s="5" t="str">
        <f>IFERROR(__xludf.DUMMYFUNCTION("SUBSTITUTE(REGEXEXTRACT(B433, ""https://.*/issues/""), ""/issues/"", """")"),"https://api.github.com/repos/alivx/CIS-Ubuntu-20.04-Ansible")</f>
        <v>https://api.github.com/repos/alivx/CIS-Ubuntu-20.04-Ansible</v>
      </c>
    </row>
    <row r="434">
      <c r="A434" s="3" t="s">
        <v>567</v>
      </c>
      <c r="B434" s="3" t="s">
        <v>1508</v>
      </c>
      <c r="C434" s="1" t="s">
        <v>1509</v>
      </c>
      <c r="G434" s="5" t="str">
        <f>IFERROR(__xludf.DUMMYFUNCTION("SUBSTITUTE(REGEXEXTRACT(B434, ""https://.*/issues/""), ""/issues/"", """")"),"https://api.github.com/repos/stevebest/passport-vkontakte")</f>
        <v>https://api.github.com/repos/stevebest/passport-vkontakte</v>
      </c>
    </row>
    <row r="435">
      <c r="A435" s="3" t="s">
        <v>567</v>
      </c>
      <c r="B435" s="3" t="s">
        <v>1510</v>
      </c>
      <c r="C435" s="1" t="s">
        <v>1509</v>
      </c>
      <c r="G435" s="5" t="str">
        <f>IFERROR(__xludf.DUMMYFUNCTION("SUBSTITUTE(REGEXEXTRACT(B435, ""https://.*/issues/""), ""/issues/"", """")"),"https://api.github.com/repos/stevebest/passport-vkontakte")</f>
        <v>https://api.github.com/repos/stevebest/passport-vkontakte</v>
      </c>
    </row>
    <row r="436">
      <c r="A436" s="3" t="s">
        <v>569</v>
      </c>
      <c r="B436" s="3" t="s">
        <v>1511</v>
      </c>
      <c r="C436" s="1" t="s">
        <v>1512</v>
      </c>
      <c r="G436" s="5" t="str">
        <f>IFERROR(__xludf.DUMMYFUNCTION("SUBSTITUTE(REGEXEXTRACT(B436, ""https://.*/issues/""), ""/issues/"", """")"),"https://api.github.com/repos/example42/puppi")</f>
        <v>https://api.github.com/repos/example42/puppi</v>
      </c>
    </row>
    <row r="437">
      <c r="A437" s="3" t="s">
        <v>571</v>
      </c>
      <c r="B437" s="3" t="s">
        <v>1513</v>
      </c>
      <c r="C437" s="1" t="s">
        <v>1514</v>
      </c>
      <c r="G437" s="5" t="str">
        <f>IFERROR(__xludf.DUMMYFUNCTION("SUBSTITUTE(REGEXEXTRACT(B437, ""https://.*/issues/""), ""/issues/"", """")"),"https://api.github.com/repos/example42/puppi")</f>
        <v>https://api.github.com/repos/example42/puppi</v>
      </c>
    </row>
    <row r="438">
      <c r="A438" s="3" t="s">
        <v>572</v>
      </c>
      <c r="B438" s="3" t="s">
        <v>1515</v>
      </c>
      <c r="C438" s="1" t="s">
        <v>1516</v>
      </c>
      <c r="G438" s="5" t="str">
        <f>IFERROR(__xludf.DUMMYFUNCTION("SUBSTITUTE(REGEXEXTRACT(B438, ""https://.*/issues/""), ""/issues/"", """")"),"https://api.github.com/repos/AmpersandJS/ampersand-state")</f>
        <v>https://api.github.com/repos/AmpersandJS/ampersand-state</v>
      </c>
    </row>
    <row r="439">
      <c r="A439" s="3" t="s">
        <v>574</v>
      </c>
      <c r="B439" s="3" t="s">
        <v>1517</v>
      </c>
      <c r="C439" s="1" t="s">
        <v>1518</v>
      </c>
      <c r="G439" s="5" t="str">
        <f>IFERROR(__xludf.DUMMYFUNCTION("SUBSTITUTE(REGEXEXTRACT(B439, ""https://.*/issues/""), ""/issues/"", """")"),"https://api.github.com/repos/AmpersandJS/ampersand-state")</f>
        <v>https://api.github.com/repos/AmpersandJS/ampersand-state</v>
      </c>
    </row>
    <row r="440">
      <c r="A440" s="3" t="s">
        <v>575</v>
      </c>
      <c r="B440" s="3" t="s">
        <v>1519</v>
      </c>
      <c r="C440" s="1" t="s">
        <v>1520</v>
      </c>
      <c r="G440" s="5" t="str">
        <f>IFERROR(__xludf.DUMMYFUNCTION("SUBSTITUTE(REGEXEXTRACT(B440, ""https://.*/issues/""), ""/issues/"", """")"),"https://api.github.com/repos/AmpersandJS/ampersand-state")</f>
        <v>https://api.github.com/repos/AmpersandJS/ampersand-state</v>
      </c>
    </row>
    <row r="441">
      <c r="A441" s="3" t="s">
        <v>576</v>
      </c>
      <c r="B441" s="3" t="s">
        <v>1521</v>
      </c>
      <c r="C441" s="1" t="s">
        <v>1522</v>
      </c>
      <c r="G441" s="5" t="str">
        <f>IFERROR(__xludf.DUMMYFUNCTION("SUBSTITUTE(REGEXEXTRACT(B441, ""https://.*/issues/""), ""/issues/"", """")"),"https://api.github.com/repos/AmpersandJS/ampersand-state")</f>
        <v>https://api.github.com/repos/AmpersandJS/ampersand-state</v>
      </c>
    </row>
    <row r="442">
      <c r="A442" s="3" t="s">
        <v>577</v>
      </c>
      <c r="B442" s="3" t="s">
        <v>1523</v>
      </c>
      <c r="C442" s="1" t="s">
        <v>1524</v>
      </c>
      <c r="G442" s="5" t="str">
        <f>IFERROR(__xludf.DUMMYFUNCTION("SUBSTITUTE(REGEXEXTRACT(B442, ""https://.*/issues/""), ""/issues/"", """")"),"https://api.github.com/repos/AmpersandJS/ampersand-state")</f>
        <v>https://api.github.com/repos/AmpersandJS/ampersand-state</v>
      </c>
    </row>
    <row r="443">
      <c r="A443" s="3" t="s">
        <v>578</v>
      </c>
      <c r="B443" s="3" t="s">
        <v>1525</v>
      </c>
      <c r="C443" s="1" t="s">
        <v>1526</v>
      </c>
      <c r="G443" s="5" t="str">
        <f>IFERROR(__xludf.DUMMYFUNCTION("SUBSTITUTE(REGEXEXTRACT(B443, ""https://.*/issues/""), ""/issues/"", """")"),"https://api.github.com/repos/rdy/fixture_builder")</f>
        <v>https://api.github.com/repos/rdy/fixture_builder</v>
      </c>
    </row>
    <row r="444">
      <c r="A444" s="3" t="s">
        <v>580</v>
      </c>
      <c r="B444" s="3" t="s">
        <v>1527</v>
      </c>
      <c r="C444" s="1" t="s">
        <v>1528</v>
      </c>
      <c r="G444" s="5" t="str">
        <f>IFERROR(__xludf.DUMMYFUNCTION("SUBSTITUTE(REGEXEXTRACT(B444, ""https://.*/issues/""), ""/issues/"", """")"),"https://api.github.com/repos/louwrentius/fio-plot")</f>
        <v>https://api.github.com/repos/louwrentius/fio-plot</v>
      </c>
    </row>
    <row r="445">
      <c r="A445" s="3" t="s">
        <v>582</v>
      </c>
      <c r="B445" s="3" t="s">
        <v>1529</v>
      </c>
      <c r="C445" s="1" t="s">
        <v>1530</v>
      </c>
      <c r="G445" s="5" t="str">
        <f>IFERROR(__xludf.DUMMYFUNCTION("SUBSTITUTE(REGEXEXTRACT(B445, ""https://.*/issues/""), ""/issues/"", """")"),"https://api.github.com/repos/fmtn/a")</f>
        <v>https://api.github.com/repos/fmtn/a</v>
      </c>
    </row>
    <row r="446">
      <c r="A446" s="3" t="s">
        <v>584</v>
      </c>
      <c r="B446" s="3" t="s">
        <v>1531</v>
      </c>
      <c r="C446" s="1" t="s">
        <v>1532</v>
      </c>
      <c r="G446" s="5" t="str">
        <f>IFERROR(__xludf.DUMMYFUNCTION("SUBSTITUTE(REGEXEXTRACT(B446, ""https://.*/issues/""), ""/issues/"", """")"),"https://api.github.com/repos/fmtn/a")</f>
        <v>https://api.github.com/repos/fmtn/a</v>
      </c>
    </row>
    <row r="447">
      <c r="A447" s="3" t="s">
        <v>585</v>
      </c>
      <c r="B447" s="3" t="s">
        <v>1533</v>
      </c>
      <c r="C447" s="1" t="s">
        <v>1534</v>
      </c>
      <c r="G447" s="5" t="str">
        <f>IFERROR(__xludf.DUMMYFUNCTION("SUBSTITUTE(REGEXEXTRACT(B447, ""https://.*/issues/""), ""/issues/"", """")"),"https://api.github.com/repos/fmtn/a")</f>
        <v>https://api.github.com/repos/fmtn/a</v>
      </c>
    </row>
    <row r="448">
      <c r="A448" s="3" t="s">
        <v>586</v>
      </c>
      <c r="B448" s="3" t="s">
        <v>1535</v>
      </c>
      <c r="C448" s="1" t="s">
        <v>1536</v>
      </c>
      <c r="G448" s="5" t="str">
        <f>IFERROR(__xludf.DUMMYFUNCTION("SUBSTITUTE(REGEXEXTRACT(B448, ""https://.*/issues/""), ""/issues/"", """")"),"https://api.github.com/repos/fmtn/a")</f>
        <v>https://api.github.com/repos/fmtn/a</v>
      </c>
    </row>
    <row r="449">
      <c r="A449" s="3" t="s">
        <v>587</v>
      </c>
      <c r="B449" s="3" t="s">
        <v>1537</v>
      </c>
      <c r="C449" s="1" t="s">
        <v>1538</v>
      </c>
      <c r="G449" s="5" t="str">
        <f>IFERROR(__xludf.DUMMYFUNCTION("SUBSTITUTE(REGEXEXTRACT(B449, ""https://.*/issues/""), ""/issues/"", """")"),"https://api.github.com/repos/fmtn/a")</f>
        <v>https://api.github.com/repos/fmtn/a</v>
      </c>
    </row>
    <row r="450">
      <c r="A450" s="3" t="s">
        <v>588</v>
      </c>
      <c r="B450" s="3" t="s">
        <v>1539</v>
      </c>
      <c r="C450" s="1" t="s">
        <v>1540</v>
      </c>
      <c r="G450" s="5" t="str">
        <f>IFERROR(__xludf.DUMMYFUNCTION("SUBSTITUTE(REGEXEXTRACT(B450, ""https://.*/issues/""), ""/issues/"", """")"),"https://api.github.com/repos/fmtn/a")</f>
        <v>https://api.github.com/repos/fmtn/a</v>
      </c>
    </row>
    <row r="451">
      <c r="A451" s="3" t="s">
        <v>589</v>
      </c>
      <c r="B451" s="3" t="s">
        <v>1541</v>
      </c>
      <c r="C451" s="1" t="s">
        <v>1542</v>
      </c>
      <c r="G451" s="5" t="str">
        <f>IFERROR(__xludf.DUMMYFUNCTION("SUBSTITUTE(REGEXEXTRACT(B451, ""https://.*/issues/""), ""/issues/"", """")"),"https://api.github.com/repos/spring-projects/spring-guice")</f>
        <v>https://api.github.com/repos/spring-projects/spring-guice</v>
      </c>
    </row>
    <row r="452">
      <c r="A452" s="3" t="s">
        <v>591</v>
      </c>
      <c r="B452" s="3" t="s">
        <v>1543</v>
      </c>
      <c r="C452" s="1" t="s">
        <v>1544</v>
      </c>
      <c r="G452" s="5" t="str">
        <f>IFERROR(__xludf.DUMMYFUNCTION("SUBSTITUTE(REGEXEXTRACT(B452, ""https://.*/issues/""), ""/issues/"", """")"),"https://api.github.com/repos/citruz/beacontools")</f>
        <v>https://api.github.com/repos/citruz/beacontools</v>
      </c>
    </row>
    <row r="453">
      <c r="A453" s="3" t="s">
        <v>593</v>
      </c>
      <c r="B453" s="3" t="s">
        <v>1545</v>
      </c>
      <c r="C453" s="1" t="s">
        <v>1546</v>
      </c>
      <c r="G453" s="5" t="str">
        <f>IFERROR(__xludf.DUMMYFUNCTION("SUBSTITUTE(REGEXEXTRACT(B453, ""https://.*/issues/""), ""/issues/"", """")"),"https://api.github.com/repos/citruz/beacontools")</f>
        <v>https://api.github.com/repos/citruz/beacontools</v>
      </c>
    </row>
    <row r="454">
      <c r="A454" s="3" t="s">
        <v>594</v>
      </c>
      <c r="B454" s="3" t="s">
        <v>1547</v>
      </c>
      <c r="C454" s="1" t="s">
        <v>1548</v>
      </c>
      <c r="G454" s="5" t="str">
        <f>IFERROR(__xludf.DUMMYFUNCTION("SUBSTITUTE(REGEXEXTRACT(B454, ""https://.*/issues/""), ""/issues/"", """")"),"https://api.github.com/repos/nricciar/wikicloth")</f>
        <v>https://api.github.com/repos/nricciar/wikicloth</v>
      </c>
    </row>
    <row r="455">
      <c r="A455" s="3" t="s">
        <v>596</v>
      </c>
      <c r="B455" s="3" t="s">
        <v>1549</v>
      </c>
      <c r="C455" s="1" t="s">
        <v>1550</v>
      </c>
      <c r="G455" s="5" t="str">
        <f>IFERROR(__xludf.DUMMYFUNCTION("SUBSTITUTE(REGEXEXTRACT(B455, ""https://.*/issues/""), ""/issues/"", """")"),"https://api.github.com/repos/nricciar/wikicloth")</f>
        <v>https://api.github.com/repos/nricciar/wikicloth</v>
      </c>
    </row>
    <row r="456">
      <c r="A456" s="3" t="s">
        <v>597</v>
      </c>
      <c r="B456" s="3" t="s">
        <v>1551</v>
      </c>
      <c r="C456" s="1" t="s">
        <v>1552</v>
      </c>
      <c r="G456" s="5" t="str">
        <f>IFERROR(__xludf.DUMMYFUNCTION("SUBSTITUTE(REGEXEXTRACT(B456, ""https://.*/issues/""), ""/issues/"", """")"),"https://api.github.com/repos/nricciar/wikicloth")</f>
        <v>https://api.github.com/repos/nricciar/wikicloth</v>
      </c>
    </row>
    <row r="457">
      <c r="A457" s="3" t="s">
        <v>598</v>
      </c>
      <c r="B457" s="3" t="s">
        <v>1553</v>
      </c>
      <c r="C457" s="1" t="s">
        <v>1554</v>
      </c>
      <c r="G457" s="5" t="str">
        <f>IFERROR(__xludf.DUMMYFUNCTION("SUBSTITUTE(REGEXEXTRACT(B457, ""https://.*/issues/""), ""/issues/"", """")"),"https://api.github.com/repos/nricciar/wikicloth")</f>
        <v>https://api.github.com/repos/nricciar/wikicloth</v>
      </c>
    </row>
    <row r="458">
      <c r="A458" s="3" t="s">
        <v>599</v>
      </c>
      <c r="B458" s="3" t="s">
        <v>1555</v>
      </c>
      <c r="C458" s="1" t="s">
        <v>1556</v>
      </c>
      <c r="G458" s="5" t="str">
        <f>IFERROR(__xludf.DUMMYFUNCTION("SUBSTITUTE(REGEXEXTRACT(B458, ""https://.*/issues/""), ""/issues/"", """")"),"https://api.github.com/repos/healthonnet/hon-lucene-synonyms")</f>
        <v>https://api.github.com/repos/healthonnet/hon-lucene-synonyms</v>
      </c>
    </row>
    <row r="459">
      <c r="A459" s="3" t="s">
        <v>601</v>
      </c>
      <c r="B459" s="3" t="s">
        <v>1557</v>
      </c>
      <c r="C459" s="1" t="s">
        <v>1558</v>
      </c>
      <c r="G459" s="5" t="str">
        <f>IFERROR(__xludf.DUMMYFUNCTION("SUBSTITUTE(REGEXEXTRACT(B459, ""https://.*/issues/""), ""/issues/"", """")"),"https://api.github.com/repos/healthonnet/hon-lucene-synonyms")</f>
        <v>https://api.github.com/repos/healthonnet/hon-lucene-synonyms</v>
      </c>
    </row>
    <row r="460">
      <c r="A460" s="3" t="s">
        <v>602</v>
      </c>
      <c r="B460" s="3" t="s">
        <v>1559</v>
      </c>
      <c r="C460" s="1" t="s">
        <v>1560</v>
      </c>
      <c r="G460" s="5" t="str">
        <f>IFERROR(__xludf.DUMMYFUNCTION("SUBSTITUTE(REGEXEXTRACT(B460, ""https://.*/issues/""), ""/issues/"", """")"),"https://api.github.com/repos/healthonnet/hon-lucene-synonyms")</f>
        <v>https://api.github.com/repos/healthonnet/hon-lucene-synonyms</v>
      </c>
    </row>
    <row r="461">
      <c r="A461" s="3" t="s">
        <v>603</v>
      </c>
      <c r="B461" s="3" t="s">
        <v>1561</v>
      </c>
      <c r="C461" s="1" t="s">
        <v>1562</v>
      </c>
      <c r="G461" s="5" t="str">
        <f>IFERROR(__xludf.DUMMYFUNCTION("SUBSTITUTE(REGEXEXTRACT(B461, ""https://.*/issues/""), ""/issues/"", """")"),"https://api.github.com/repos/healthonnet/hon-lucene-synonyms")</f>
        <v>https://api.github.com/repos/healthonnet/hon-lucene-synonyms</v>
      </c>
    </row>
    <row r="462">
      <c r="A462" s="3" t="s">
        <v>604</v>
      </c>
      <c r="B462" s="3" t="s">
        <v>1563</v>
      </c>
      <c r="C462" s="1" t="s">
        <v>1564</v>
      </c>
      <c r="G462" s="5" t="str">
        <f>IFERROR(__xludf.DUMMYFUNCTION("SUBSTITUTE(REGEXEXTRACT(B462, ""https://.*/issues/""), ""/issues/"", """")"),"https://api.github.com/repos/healthonnet/hon-lucene-synonyms")</f>
        <v>https://api.github.com/repos/healthonnet/hon-lucene-synonyms</v>
      </c>
    </row>
    <row r="463">
      <c r="A463" s="3" t="s">
        <v>605</v>
      </c>
      <c r="B463" s="3" t="s">
        <v>1565</v>
      </c>
      <c r="C463" s="1" t="s">
        <v>1566</v>
      </c>
      <c r="G463" s="5" t="str">
        <f>IFERROR(__xludf.DUMMYFUNCTION("SUBSTITUTE(REGEXEXTRACT(B463, ""https://.*/issues/""), ""/issues/"", """")"),"https://api.github.com/repos/healthonnet/hon-lucene-synonyms")</f>
        <v>https://api.github.com/repos/healthonnet/hon-lucene-synonyms</v>
      </c>
    </row>
    <row r="464">
      <c r="A464" s="3" t="s">
        <v>606</v>
      </c>
      <c r="B464" s="3" t="s">
        <v>1567</v>
      </c>
      <c r="C464" s="1" t="s">
        <v>1568</v>
      </c>
      <c r="G464" s="5" t="str">
        <f>IFERROR(__xludf.DUMMYFUNCTION("SUBSTITUTE(REGEXEXTRACT(B464, ""https://.*/issues/""), ""/issues/"", """")"),"https://api.github.com/repos/healthonnet/hon-lucene-synonyms")</f>
        <v>https://api.github.com/repos/healthonnet/hon-lucene-synonyms</v>
      </c>
    </row>
    <row r="465">
      <c r="A465" s="3" t="s">
        <v>607</v>
      </c>
      <c r="B465" s="3" t="s">
        <v>1569</v>
      </c>
      <c r="C465" s="1" t="s">
        <v>1570</v>
      </c>
      <c r="G465" s="5" t="str">
        <f>IFERROR(__xludf.DUMMYFUNCTION("SUBSTITUTE(REGEXEXTRACT(B465, ""https://.*/issues/""), ""/issues/"", """")"),"https://api.github.com/repos/healthonnet/hon-lucene-synonyms")</f>
        <v>https://api.github.com/repos/healthonnet/hon-lucene-synonyms</v>
      </c>
    </row>
    <row r="466">
      <c r="A466" s="3" t="s">
        <v>608</v>
      </c>
      <c r="B466" s="3" t="s">
        <v>1571</v>
      </c>
      <c r="C466" s="1" t="s">
        <v>1572</v>
      </c>
      <c r="G466" s="5" t="str">
        <f>IFERROR(__xludf.DUMMYFUNCTION("SUBSTITUTE(REGEXEXTRACT(B466, ""https://.*/issues/""), ""/issues/"", """")"),"https://api.github.com/repos/hpgrahsl/kafka-connect-mongodb")</f>
        <v>https://api.github.com/repos/hpgrahsl/kafka-connect-mongodb</v>
      </c>
    </row>
    <row r="467">
      <c r="A467" s="3" t="s">
        <v>610</v>
      </c>
      <c r="B467" s="3" t="s">
        <v>1573</v>
      </c>
      <c r="C467" s="1" t="s">
        <v>1574</v>
      </c>
      <c r="G467" s="5" t="str">
        <f>IFERROR(__xludf.DUMMYFUNCTION("SUBSTITUTE(REGEXEXTRACT(B467, ""https://.*/issues/""), ""/issues/"", """")"),"https://api.github.com/repos/snoyberg/yaml")</f>
        <v>https://api.github.com/repos/snoyberg/yaml</v>
      </c>
    </row>
    <row r="468">
      <c r="A468" s="3" t="s">
        <v>612</v>
      </c>
      <c r="B468" s="3" t="s">
        <v>1575</v>
      </c>
      <c r="C468" s="1" t="s">
        <v>1576</v>
      </c>
      <c r="G468" s="5" t="str">
        <f>IFERROR(__xludf.DUMMYFUNCTION("SUBSTITUTE(REGEXEXTRACT(B468, ""https://.*/issues/""), ""/issues/"", """")"),"https://api.github.com/repos/snoyberg/yaml")</f>
        <v>https://api.github.com/repos/snoyberg/yaml</v>
      </c>
    </row>
    <row r="469">
      <c r="A469" s="3" t="s">
        <v>613</v>
      </c>
      <c r="B469" s="3" t="s">
        <v>1577</v>
      </c>
      <c r="C469" s="1" t="s">
        <v>1578</v>
      </c>
      <c r="G469" s="5" t="str">
        <f>IFERROR(__xludf.DUMMYFUNCTION("SUBSTITUTE(REGEXEXTRACT(B469, ""https://.*/issues/""), ""/issues/"", """")"),"https://api.github.com/repos/snoyberg/yaml")</f>
        <v>https://api.github.com/repos/snoyberg/yaml</v>
      </c>
    </row>
    <row r="470">
      <c r="A470" s="3" t="s">
        <v>614</v>
      </c>
      <c r="B470" s="3" t="s">
        <v>1579</v>
      </c>
      <c r="C470" s="1" t="s">
        <v>1580</v>
      </c>
      <c r="G470" s="5" t="str">
        <f>IFERROR(__xludf.DUMMYFUNCTION("SUBSTITUTE(REGEXEXTRACT(B470, ""https://.*/issues/""), ""/issues/"", """")"),"https://api.github.com/repos/snoyberg/yaml")</f>
        <v>https://api.github.com/repos/snoyberg/yaml</v>
      </c>
    </row>
    <row r="471">
      <c r="A471" s="3" t="s">
        <v>615</v>
      </c>
      <c r="B471" s="3" t="s">
        <v>1581</v>
      </c>
      <c r="C471" s="1" t="s">
        <v>1582</v>
      </c>
      <c r="G471" s="5" t="str">
        <f>IFERROR(__xludf.DUMMYFUNCTION("SUBSTITUTE(REGEXEXTRACT(B471, ""https://.*/issues/""), ""/issues/"", """")"),"https://api.github.com/repos/snoyberg/yaml")</f>
        <v>https://api.github.com/repos/snoyberg/yaml</v>
      </c>
    </row>
    <row r="472">
      <c r="A472" s="3" t="s">
        <v>616</v>
      </c>
      <c r="B472" s="3" t="s">
        <v>1583</v>
      </c>
      <c r="C472" s="1" t="s">
        <v>1584</v>
      </c>
      <c r="G472" s="5" t="str">
        <f>IFERROR(__xludf.DUMMYFUNCTION("SUBSTITUTE(REGEXEXTRACT(B472, ""https://.*/issues/""), ""/issues/"", """")"),"https://api.github.com/repos/snoyberg/yaml")</f>
        <v>https://api.github.com/repos/snoyberg/yaml</v>
      </c>
    </row>
    <row r="473">
      <c r="A473" s="3" t="s">
        <v>617</v>
      </c>
      <c r="B473" s="3" t="s">
        <v>1585</v>
      </c>
      <c r="C473" s="1" t="s">
        <v>1586</v>
      </c>
      <c r="G473" s="5" t="str">
        <f>IFERROR(__xludf.DUMMYFUNCTION("SUBSTITUTE(REGEXEXTRACT(B473, ""https://.*/issues/""), ""/issues/"", """")"),"https://api.github.com/repos/snoyberg/yaml")</f>
        <v>https://api.github.com/repos/snoyberg/yaml</v>
      </c>
    </row>
    <row r="474">
      <c r="A474" s="3" t="s">
        <v>618</v>
      </c>
      <c r="B474" s="3" t="s">
        <v>1587</v>
      </c>
      <c r="C474" s="1" t="s">
        <v>1588</v>
      </c>
      <c r="G474" s="5" t="str">
        <f>IFERROR(__xludf.DUMMYFUNCTION("SUBSTITUTE(REGEXEXTRACT(B474, ""https://.*/issues/""), ""/issues/"", """")"),"https://api.github.com/repos/snoyberg/yaml")</f>
        <v>https://api.github.com/repos/snoyberg/yaml</v>
      </c>
    </row>
    <row r="475">
      <c r="A475" s="3" t="s">
        <v>619</v>
      </c>
      <c r="B475" s="3" t="s">
        <v>1589</v>
      </c>
      <c r="C475" s="1" t="s">
        <v>1590</v>
      </c>
      <c r="G475" s="5" t="str">
        <f>IFERROR(__xludf.DUMMYFUNCTION("SUBSTITUTE(REGEXEXTRACT(B475, ""https://.*/issues/""), ""/issues/"", """")"),"https://api.github.com/repos/snoyberg/yaml")</f>
        <v>https://api.github.com/repos/snoyberg/yaml</v>
      </c>
    </row>
    <row r="476">
      <c r="A476" s="3" t="s">
        <v>620</v>
      </c>
      <c r="B476" s="3" t="s">
        <v>1591</v>
      </c>
      <c r="C476" s="1" t="s">
        <v>1592</v>
      </c>
      <c r="G476" s="5" t="str">
        <f>IFERROR(__xludf.DUMMYFUNCTION("SUBSTITUTE(REGEXEXTRACT(B476, ""https://.*/issues/""), ""/issues/"", """")"),"https://api.github.com/repos/snoyberg/yaml")</f>
        <v>https://api.github.com/repos/snoyberg/yaml</v>
      </c>
    </row>
    <row r="477">
      <c r="A477" s="3" t="s">
        <v>621</v>
      </c>
      <c r="B477" s="3" t="s">
        <v>1593</v>
      </c>
      <c r="C477" s="1" t="s">
        <v>1594</v>
      </c>
      <c r="G477" s="5" t="str">
        <f>IFERROR(__xludf.DUMMYFUNCTION("SUBSTITUTE(REGEXEXTRACT(B477, ""https://.*/issues/""), ""/issues/"", """")"),"https://api.github.com/repos/snoyberg/yaml")</f>
        <v>https://api.github.com/repos/snoyberg/yaml</v>
      </c>
    </row>
    <row r="478">
      <c r="A478" s="3" t="s">
        <v>622</v>
      </c>
      <c r="B478" s="3" t="s">
        <v>1595</v>
      </c>
      <c r="C478" s="1" t="s">
        <v>1596</v>
      </c>
      <c r="G478" s="5" t="str">
        <f>IFERROR(__xludf.DUMMYFUNCTION("SUBSTITUTE(REGEXEXTRACT(B478, ""https://.*/issues/""), ""/issues/"", """")"),"https://api.github.com/repos/snoyberg/yaml")</f>
        <v>https://api.github.com/repos/snoyberg/yaml</v>
      </c>
    </row>
    <row r="479">
      <c r="A479" s="3" t="s">
        <v>623</v>
      </c>
      <c r="B479" s="3" t="s">
        <v>1597</v>
      </c>
      <c r="C479" s="1" t="s">
        <v>1598</v>
      </c>
      <c r="G479" s="5" t="str">
        <f>IFERROR(__xludf.DUMMYFUNCTION("SUBSTITUTE(REGEXEXTRACT(B479, ""https://.*/issues/""), ""/issues/"", """")"),"https://api.github.com/repos/snoyberg/yaml")</f>
        <v>https://api.github.com/repos/snoyberg/yaml</v>
      </c>
    </row>
    <row r="480">
      <c r="A480" s="3" t="s">
        <v>624</v>
      </c>
      <c r="B480" s="3" t="s">
        <v>1599</v>
      </c>
      <c r="C480" s="1" t="s">
        <v>1600</v>
      </c>
      <c r="G480" s="5" t="str">
        <f>IFERROR(__xludf.DUMMYFUNCTION("SUBSTITUTE(REGEXEXTRACT(B480, ""https://.*/issues/""), ""/issues/"", """")"),"https://api.github.com/repos/ChrisMuir/Zillow")</f>
        <v>https://api.github.com/repos/ChrisMuir/Zillow</v>
      </c>
    </row>
    <row r="481">
      <c r="A481" s="3" t="s">
        <v>626</v>
      </c>
      <c r="B481" s="3" t="s">
        <v>1601</v>
      </c>
      <c r="C481" s="1" t="s">
        <v>1602</v>
      </c>
      <c r="G481" s="5" t="str">
        <f>IFERROR(__xludf.DUMMYFUNCTION("SUBSTITUTE(REGEXEXTRACT(B481, ""https://.*/issues/""), ""/issues/"", """")"),"https://api.github.com/repos/randomdrake/nasa-apod-desktop")</f>
        <v>https://api.github.com/repos/randomdrake/nasa-apod-desktop</v>
      </c>
    </row>
    <row r="482">
      <c r="A482" s="3" t="s">
        <v>628</v>
      </c>
      <c r="B482" s="3" t="s">
        <v>1603</v>
      </c>
      <c r="C482" s="1" t="s">
        <v>1604</v>
      </c>
      <c r="G482" s="5" t="str">
        <f>IFERROR(__xludf.DUMMYFUNCTION("SUBSTITUTE(REGEXEXTRACT(B482, ""https://.*/issues/""), ""/issues/"", """")"),"https://api.github.com/repos/Pegase745/sqlalchemy-datatables")</f>
        <v>https://api.github.com/repos/Pegase745/sqlalchemy-datatables</v>
      </c>
    </row>
    <row r="483">
      <c r="A483" s="3" t="s">
        <v>630</v>
      </c>
      <c r="B483" s="3" t="s">
        <v>1605</v>
      </c>
      <c r="C483" s="1" t="s">
        <v>1606</v>
      </c>
      <c r="G483" s="5" t="str">
        <f>IFERROR(__xludf.DUMMYFUNCTION("SUBSTITUTE(REGEXEXTRACT(B483, ""https://.*/issues/""), ""/issues/"", """")"),"https://api.github.com/repos/irontec/angular-bootstrap-simple-chat")</f>
        <v>https://api.github.com/repos/irontec/angular-bootstrap-simple-chat</v>
      </c>
    </row>
    <row r="484">
      <c r="A484" s="3" t="s">
        <v>632</v>
      </c>
      <c r="B484" s="3" t="s">
        <v>1607</v>
      </c>
      <c r="C484" s="1" t="s">
        <v>1608</v>
      </c>
      <c r="G484" s="5" t="str">
        <f>IFERROR(__xludf.DUMMYFUNCTION("SUBSTITUTE(REGEXEXTRACT(B484, ""https://.*/issues/""), ""/issues/"", """")"),"https://api.github.com/repos/meshtastic/Meshtastic-python")</f>
        <v>https://api.github.com/repos/meshtastic/Meshtastic-python</v>
      </c>
    </row>
    <row r="485">
      <c r="A485" s="3" t="s">
        <v>634</v>
      </c>
      <c r="B485" s="3" t="s">
        <v>1609</v>
      </c>
      <c r="C485" s="1" t="s">
        <v>1610</v>
      </c>
      <c r="G485" s="5" t="str">
        <f>IFERROR(__xludf.DUMMYFUNCTION("SUBSTITUTE(REGEXEXTRACT(B485, ""https://.*/issues/""), ""/issues/"", """")"),"https://api.github.com/repos/meshtastic/Meshtastic-python")</f>
        <v>https://api.github.com/repos/meshtastic/Meshtastic-python</v>
      </c>
    </row>
    <row r="486">
      <c r="A486" s="3" t="s">
        <v>635</v>
      </c>
      <c r="B486" s="3" t="s">
        <v>1611</v>
      </c>
      <c r="C486" s="1" t="s">
        <v>1612</v>
      </c>
      <c r="G486" s="5" t="str">
        <f>IFERROR(__xludf.DUMMYFUNCTION("SUBSTITUTE(REGEXEXTRACT(B486, ""https://.*/issues/""), ""/issues/"", """")"),"https://api.github.com/repos/meshtastic/Meshtastic-python")</f>
        <v>https://api.github.com/repos/meshtastic/Meshtastic-python</v>
      </c>
    </row>
    <row r="487">
      <c r="A487" s="3" t="s">
        <v>636</v>
      </c>
      <c r="B487" s="3" t="s">
        <v>1613</v>
      </c>
      <c r="C487" s="1" t="s">
        <v>1614</v>
      </c>
      <c r="G487" s="5" t="str">
        <f>IFERROR(__xludf.DUMMYFUNCTION("SUBSTITUTE(REGEXEXTRACT(B487, ""https://.*/issues/""), ""/issues/"", """")"),"https://api.github.com/repos/meshtastic/Meshtastic-python")</f>
        <v>https://api.github.com/repos/meshtastic/Meshtastic-python</v>
      </c>
    </row>
    <row r="488">
      <c r="A488" s="3" t="s">
        <v>637</v>
      </c>
      <c r="B488" s="3" t="s">
        <v>1615</v>
      </c>
      <c r="C488" s="1" t="s">
        <v>1616</v>
      </c>
      <c r="G488" s="5" t="str">
        <f>IFERROR(__xludf.DUMMYFUNCTION("SUBSTITUTE(REGEXEXTRACT(B488, ""https://.*/issues/""), ""/issues/"", """")"),"https://api.github.com/repos/meshtastic/Meshtastic-python")</f>
        <v>https://api.github.com/repos/meshtastic/Meshtastic-python</v>
      </c>
    </row>
    <row r="489">
      <c r="A489" s="3" t="s">
        <v>638</v>
      </c>
      <c r="B489" s="3" t="s">
        <v>1617</v>
      </c>
      <c r="C489" s="1" t="s">
        <v>1618</v>
      </c>
      <c r="G489" s="5" t="str">
        <f>IFERROR(__xludf.DUMMYFUNCTION("SUBSTITUTE(REGEXEXTRACT(B489, ""https://.*/issues/""), ""/issues/"", """")"),"https://api.github.com/repos/meshtastic/Meshtastic-python")</f>
        <v>https://api.github.com/repos/meshtastic/Meshtastic-python</v>
      </c>
    </row>
    <row r="490">
      <c r="A490" s="3" t="s">
        <v>639</v>
      </c>
      <c r="B490" s="3" t="s">
        <v>1619</v>
      </c>
      <c r="C490" s="1" t="s">
        <v>1620</v>
      </c>
      <c r="G490" s="5" t="str">
        <f>IFERROR(__xludf.DUMMYFUNCTION("SUBSTITUTE(REGEXEXTRACT(B490, ""https://.*/issues/""), ""/issues/"", """")"),"https://api.github.com/repos/meshtastic/Meshtastic-python")</f>
        <v>https://api.github.com/repos/meshtastic/Meshtastic-python</v>
      </c>
    </row>
    <row r="491">
      <c r="A491" s="3" t="s">
        <v>640</v>
      </c>
      <c r="B491" s="3" t="s">
        <v>1621</v>
      </c>
      <c r="C491" s="1" t="s">
        <v>1622</v>
      </c>
      <c r="G491" s="5" t="str">
        <f>IFERROR(__xludf.DUMMYFUNCTION("SUBSTITUTE(REGEXEXTRACT(B491, ""https://.*/issues/""), ""/issues/"", """")"),"https://api.github.com/repos/meshtastic/Meshtastic-python")</f>
        <v>https://api.github.com/repos/meshtastic/Meshtastic-python</v>
      </c>
    </row>
    <row r="492">
      <c r="A492" s="3" t="s">
        <v>641</v>
      </c>
      <c r="B492" s="3" t="s">
        <v>1623</v>
      </c>
      <c r="C492" s="1" t="s">
        <v>1624</v>
      </c>
      <c r="G492" s="5" t="str">
        <f>IFERROR(__xludf.DUMMYFUNCTION("SUBSTITUTE(REGEXEXTRACT(B492, ""https://.*/issues/""), ""/issues/"", """")"),"https://api.github.com/repos/meshtastic/Meshtastic-python")</f>
        <v>https://api.github.com/repos/meshtastic/Meshtastic-python</v>
      </c>
    </row>
    <row r="493">
      <c r="A493" s="3" t="s">
        <v>642</v>
      </c>
      <c r="B493" s="3" t="s">
        <v>1625</v>
      </c>
      <c r="C493" s="1" t="s">
        <v>1626</v>
      </c>
      <c r="G493" s="5" t="str">
        <f>IFERROR(__xludf.DUMMYFUNCTION("SUBSTITUTE(REGEXEXTRACT(B493, ""https://.*/issues/""), ""/issues/"", """")"),"https://api.github.com/repos/meshtastic/Meshtastic-python")</f>
        <v>https://api.github.com/repos/meshtastic/Meshtastic-python</v>
      </c>
    </row>
    <row r="494">
      <c r="A494" s="3" t="s">
        <v>643</v>
      </c>
      <c r="B494" s="3" t="s">
        <v>1627</v>
      </c>
      <c r="C494" s="1" t="s">
        <v>1113</v>
      </c>
      <c r="G494" s="5" t="str">
        <f>IFERROR(__xludf.DUMMYFUNCTION("SUBSTITUTE(REGEXEXTRACT(B494, ""https://.*/issues/""), ""/issues/"", """")"),"https://api.github.com/repos/meshtastic/Meshtastic-python")</f>
        <v>https://api.github.com/repos/meshtastic/Meshtastic-python</v>
      </c>
    </row>
    <row r="495">
      <c r="A495" s="3" t="s">
        <v>644</v>
      </c>
      <c r="B495" s="3" t="s">
        <v>1628</v>
      </c>
      <c r="C495" s="1" t="s">
        <v>1629</v>
      </c>
      <c r="G495" s="5" t="str">
        <f>IFERROR(__xludf.DUMMYFUNCTION("SUBSTITUTE(REGEXEXTRACT(B495, ""https://.*/issues/""), ""/issues/"", """")"),"https://api.github.com/repos/meshtastic/Meshtastic-python")</f>
        <v>https://api.github.com/repos/meshtastic/Meshtastic-python</v>
      </c>
    </row>
    <row r="496">
      <c r="A496" s="3" t="s">
        <v>645</v>
      </c>
      <c r="B496" s="3" t="s">
        <v>1630</v>
      </c>
      <c r="C496" s="1" t="s">
        <v>1631</v>
      </c>
      <c r="G496" s="5" t="str">
        <f>IFERROR(__xludf.DUMMYFUNCTION("SUBSTITUTE(REGEXEXTRACT(B496, ""https://.*/issues/""), ""/issues/"", """")"),"https://api.github.com/repos/meshtastic/Meshtastic-python")</f>
        <v>https://api.github.com/repos/meshtastic/Meshtastic-python</v>
      </c>
    </row>
    <row r="497">
      <c r="A497" s="3" t="s">
        <v>646</v>
      </c>
      <c r="B497" s="3" t="s">
        <v>1632</v>
      </c>
      <c r="C497" s="1" t="s">
        <v>1633</v>
      </c>
      <c r="G497" s="5" t="str">
        <f>IFERROR(__xludf.DUMMYFUNCTION("SUBSTITUTE(REGEXEXTRACT(B497, ""https://.*/issues/""), ""/issues/"", """")"),"https://api.github.com/repos/meshtastic/Meshtastic-python")</f>
        <v>https://api.github.com/repos/meshtastic/Meshtastic-python</v>
      </c>
    </row>
    <row r="498">
      <c r="A498" s="3" t="s">
        <v>647</v>
      </c>
      <c r="B498" s="3" t="s">
        <v>1634</v>
      </c>
      <c r="C498" s="1" t="s">
        <v>1635</v>
      </c>
      <c r="G498" s="5" t="str">
        <f>IFERROR(__xludf.DUMMYFUNCTION("SUBSTITUTE(REGEXEXTRACT(B498, ""https://.*/issues/""), ""/issues/"", """")"),"https://api.github.com/repos/meshtastic/Meshtastic-python")</f>
        <v>https://api.github.com/repos/meshtastic/Meshtastic-python</v>
      </c>
    </row>
    <row r="499">
      <c r="A499" s="3" t="s">
        <v>648</v>
      </c>
      <c r="B499" s="3" t="s">
        <v>1636</v>
      </c>
      <c r="C499" s="1" t="s">
        <v>1637</v>
      </c>
      <c r="G499" s="5" t="str">
        <f>IFERROR(__xludf.DUMMYFUNCTION("SUBSTITUTE(REGEXEXTRACT(B499, ""https://.*/issues/""), ""/issues/"", """")"),"https://api.github.com/repos/meshtastic/Meshtastic-python")</f>
        <v>https://api.github.com/repos/meshtastic/Meshtastic-python</v>
      </c>
    </row>
    <row r="500">
      <c r="A500" s="3" t="s">
        <v>649</v>
      </c>
      <c r="B500" s="3" t="s">
        <v>1638</v>
      </c>
      <c r="C500" s="1" t="s">
        <v>1639</v>
      </c>
      <c r="G500" s="5" t="str">
        <f>IFERROR(__xludf.DUMMYFUNCTION("SUBSTITUTE(REGEXEXTRACT(B500, ""https://.*/issues/""), ""/issues/"", """")"),"https://api.github.com/repos/meshtastic/Meshtastic-python")</f>
        <v>https://api.github.com/repos/meshtastic/Meshtastic-python</v>
      </c>
    </row>
    <row r="501">
      <c r="A501" s="3" t="s">
        <v>650</v>
      </c>
      <c r="B501" s="3" t="s">
        <v>1640</v>
      </c>
      <c r="C501" s="1" t="s">
        <v>1641</v>
      </c>
      <c r="G501" s="5" t="str">
        <f>IFERROR(__xludf.DUMMYFUNCTION("SUBSTITUTE(REGEXEXTRACT(B501, ""https://.*/issues/""), ""/issues/"", """")"),"https://api.github.com/repos/meshtastic/Meshtastic-python")</f>
        <v>https://api.github.com/repos/meshtastic/Meshtastic-python</v>
      </c>
    </row>
    <row r="502">
      <c r="A502" s="3" t="s">
        <v>651</v>
      </c>
      <c r="B502" s="3" t="s">
        <v>1642</v>
      </c>
      <c r="C502" s="1" t="s">
        <v>1643</v>
      </c>
      <c r="G502" s="5" t="str">
        <f>IFERROR(__xludf.DUMMYFUNCTION("SUBSTITUTE(REGEXEXTRACT(B502, ""https://.*/issues/""), ""/issues/"", """")"),"https://api.github.com/repos/meshtastic/Meshtastic-python")</f>
        <v>https://api.github.com/repos/meshtastic/Meshtastic-python</v>
      </c>
    </row>
    <row r="505">
      <c r="A505" s="2">
        <f>IFERROR(__xludf.DUMMYFUNCTION("COUNTUNIQUE(A2:A502)"),494.0)</f>
        <v>494</v>
      </c>
      <c r="B505" s="2">
        <f>IFERROR(__xludf.DUMMYFUNCTION("COUNTUNIQUE(B2:B502)"),498.0)</f>
        <v>498</v>
      </c>
      <c r="C505" s="2">
        <f>IFERROR(__xludf.DUMMYFUNCTION("COUNTUNIQUE(C2:C502)"),491.0)</f>
        <v>491</v>
      </c>
      <c r="G505" s="2">
        <f>IFERROR(__xludf.DUMMYFUNCTION("COUNTUNIQUE(G2:G502)"),154.0)</f>
        <v>154</v>
      </c>
    </row>
    <row r="506">
      <c r="B506" s="5" t="str">
        <f>IFERROR(__xludf.DUMMYFUNCTION("SUBSTITUTE(REGEXEXTRACT(B500, ""https://.*/issues/""), ""/issues/"", """")"),"https://api.github.com/repos/meshtastic/Meshtastic-python")</f>
        <v>https://api.github.com/repos/meshtastic/Meshtastic-python</v>
      </c>
    </row>
    <row r="507">
      <c r="B507" s="2" t="str">
        <f>SUBSTITUTE("","/issues/","")</f>
        <v/>
      </c>
    </row>
  </sheetData>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 r:id="rId85" ref="A44"/>
    <hyperlink r:id="rId86" ref="B44"/>
    <hyperlink r:id="rId87" ref="A45"/>
    <hyperlink r:id="rId88" ref="B45"/>
    <hyperlink r:id="rId89" ref="A46"/>
    <hyperlink r:id="rId90" ref="B46"/>
    <hyperlink r:id="rId91" ref="A47"/>
    <hyperlink r:id="rId92" ref="B47"/>
    <hyperlink r:id="rId93" ref="A48"/>
    <hyperlink r:id="rId94" ref="B48"/>
    <hyperlink r:id="rId95" ref="A49"/>
    <hyperlink r:id="rId96" ref="B49"/>
    <hyperlink r:id="rId97" ref="A50"/>
    <hyperlink r:id="rId98" ref="B50"/>
    <hyperlink r:id="rId99" ref="A51"/>
    <hyperlink r:id="rId100" ref="B51"/>
    <hyperlink r:id="rId101" ref="A52"/>
    <hyperlink r:id="rId102" ref="B52"/>
    <hyperlink r:id="rId103" ref="A53"/>
    <hyperlink r:id="rId104" ref="B53"/>
    <hyperlink r:id="rId105" ref="A54"/>
    <hyperlink r:id="rId106" ref="B54"/>
    <hyperlink r:id="rId107" ref="A55"/>
    <hyperlink r:id="rId108" ref="B55"/>
    <hyperlink r:id="rId109" ref="A56"/>
    <hyperlink r:id="rId110" ref="B56"/>
    <hyperlink r:id="rId111" ref="A57"/>
    <hyperlink r:id="rId112" ref="B57"/>
    <hyperlink r:id="rId113" ref="A58"/>
    <hyperlink r:id="rId114" ref="B58"/>
    <hyperlink r:id="rId115" ref="A59"/>
    <hyperlink r:id="rId116" ref="B59"/>
    <hyperlink r:id="rId117" ref="A60"/>
    <hyperlink r:id="rId118" ref="B60"/>
    <hyperlink r:id="rId119" ref="A61"/>
    <hyperlink r:id="rId120" ref="B61"/>
    <hyperlink r:id="rId121" ref="A62"/>
    <hyperlink r:id="rId122" ref="B62"/>
    <hyperlink r:id="rId123" ref="A63"/>
    <hyperlink r:id="rId124" ref="B63"/>
    <hyperlink r:id="rId125" ref="A64"/>
    <hyperlink r:id="rId126" ref="B64"/>
    <hyperlink r:id="rId127" ref="A65"/>
    <hyperlink r:id="rId128" ref="B65"/>
    <hyperlink r:id="rId129" ref="A66"/>
    <hyperlink r:id="rId130" ref="B66"/>
    <hyperlink r:id="rId131" ref="A67"/>
    <hyperlink r:id="rId132" ref="B67"/>
    <hyperlink r:id="rId133" ref="A68"/>
    <hyperlink r:id="rId134" ref="B68"/>
    <hyperlink r:id="rId135" ref="A69"/>
    <hyperlink r:id="rId136" ref="B69"/>
    <hyperlink r:id="rId137" ref="A70"/>
    <hyperlink r:id="rId138" ref="B70"/>
    <hyperlink r:id="rId139" ref="A71"/>
    <hyperlink r:id="rId140" ref="B71"/>
    <hyperlink r:id="rId141" ref="A72"/>
    <hyperlink r:id="rId142" ref="B72"/>
    <hyperlink r:id="rId143" ref="A73"/>
    <hyperlink r:id="rId144" ref="B73"/>
    <hyperlink r:id="rId145" ref="A74"/>
    <hyperlink r:id="rId146" ref="B74"/>
    <hyperlink r:id="rId147" ref="A75"/>
    <hyperlink r:id="rId148" ref="B75"/>
    <hyperlink r:id="rId149" ref="A76"/>
    <hyperlink r:id="rId150" ref="B76"/>
    <hyperlink r:id="rId151" ref="A77"/>
    <hyperlink r:id="rId152" ref="B77"/>
    <hyperlink r:id="rId153" ref="A78"/>
    <hyperlink r:id="rId154" ref="B78"/>
    <hyperlink r:id="rId155" ref="A79"/>
    <hyperlink r:id="rId156" ref="B79"/>
    <hyperlink r:id="rId157" ref="A80"/>
    <hyperlink r:id="rId158" ref="B80"/>
    <hyperlink r:id="rId159" ref="A81"/>
    <hyperlink r:id="rId160" ref="B81"/>
    <hyperlink r:id="rId161" ref="A82"/>
    <hyperlink r:id="rId162" ref="B82"/>
    <hyperlink r:id="rId163" ref="A83"/>
    <hyperlink r:id="rId164" ref="B83"/>
    <hyperlink r:id="rId165" ref="A84"/>
    <hyperlink r:id="rId166" ref="B84"/>
    <hyperlink r:id="rId167" ref="A85"/>
    <hyperlink r:id="rId168" ref="B85"/>
    <hyperlink r:id="rId169" ref="A86"/>
    <hyperlink r:id="rId170" ref="B86"/>
    <hyperlink r:id="rId171" ref="A87"/>
    <hyperlink r:id="rId172" ref="B87"/>
    <hyperlink r:id="rId173" ref="A88"/>
    <hyperlink r:id="rId174" ref="B88"/>
    <hyperlink r:id="rId175" ref="A89"/>
    <hyperlink r:id="rId176" ref="B89"/>
    <hyperlink r:id="rId177" ref="A90"/>
    <hyperlink r:id="rId178" ref="B90"/>
    <hyperlink r:id="rId179" ref="A91"/>
    <hyperlink r:id="rId180" ref="B91"/>
    <hyperlink r:id="rId181" ref="A92"/>
    <hyperlink r:id="rId182" ref="B92"/>
    <hyperlink r:id="rId183" ref="A93"/>
    <hyperlink r:id="rId184" ref="B93"/>
    <hyperlink r:id="rId185" ref="A94"/>
    <hyperlink r:id="rId186" ref="B94"/>
    <hyperlink r:id="rId187" ref="A95"/>
    <hyperlink r:id="rId188" ref="B95"/>
    <hyperlink r:id="rId189" ref="A96"/>
    <hyperlink r:id="rId190" ref="B96"/>
    <hyperlink r:id="rId191" ref="A97"/>
    <hyperlink r:id="rId192" ref="B97"/>
    <hyperlink r:id="rId193" ref="A98"/>
    <hyperlink r:id="rId194" ref="B98"/>
    <hyperlink r:id="rId195" ref="A99"/>
    <hyperlink r:id="rId196" ref="B99"/>
    <hyperlink r:id="rId197" ref="A100"/>
    <hyperlink r:id="rId198" ref="B100"/>
    <hyperlink r:id="rId199" ref="A101"/>
    <hyperlink r:id="rId200" ref="B101"/>
    <hyperlink r:id="rId201" ref="A102"/>
    <hyperlink r:id="rId202" ref="B102"/>
    <hyperlink r:id="rId203" ref="A103"/>
    <hyperlink r:id="rId204" ref="B103"/>
    <hyperlink r:id="rId205" ref="A104"/>
    <hyperlink r:id="rId206" ref="B104"/>
    <hyperlink r:id="rId207" ref="A105"/>
    <hyperlink r:id="rId208" ref="B105"/>
    <hyperlink r:id="rId209" ref="A106"/>
    <hyperlink r:id="rId210" ref="B106"/>
    <hyperlink r:id="rId211" ref="A107"/>
    <hyperlink r:id="rId212" ref="B107"/>
    <hyperlink r:id="rId213" ref="A108"/>
    <hyperlink r:id="rId214" ref="B108"/>
    <hyperlink r:id="rId215" ref="A109"/>
    <hyperlink r:id="rId216" ref="B109"/>
    <hyperlink r:id="rId217" ref="A110"/>
    <hyperlink r:id="rId218" ref="B110"/>
    <hyperlink r:id="rId219" ref="A111"/>
    <hyperlink r:id="rId220" ref="B111"/>
    <hyperlink r:id="rId221" ref="A112"/>
    <hyperlink r:id="rId222" ref="B112"/>
    <hyperlink r:id="rId223" ref="A113"/>
    <hyperlink r:id="rId224" ref="B113"/>
    <hyperlink r:id="rId225" ref="A114"/>
    <hyperlink r:id="rId226" ref="B114"/>
    <hyperlink r:id="rId227" ref="A115"/>
    <hyperlink r:id="rId228" ref="B115"/>
    <hyperlink r:id="rId229" ref="A116"/>
    <hyperlink r:id="rId230" ref="B116"/>
    <hyperlink r:id="rId231" ref="A117"/>
    <hyperlink r:id="rId232" ref="B117"/>
    <hyperlink r:id="rId233" ref="A118"/>
    <hyperlink r:id="rId234" ref="B118"/>
    <hyperlink r:id="rId235" ref="A119"/>
    <hyperlink r:id="rId236" ref="B119"/>
    <hyperlink r:id="rId237" ref="A120"/>
    <hyperlink r:id="rId238" ref="B120"/>
    <hyperlink r:id="rId239" ref="A121"/>
    <hyperlink r:id="rId240" ref="B121"/>
    <hyperlink r:id="rId241" ref="A122"/>
    <hyperlink r:id="rId242" ref="B122"/>
    <hyperlink r:id="rId243" ref="A123"/>
    <hyperlink r:id="rId244" ref="B123"/>
    <hyperlink r:id="rId245" ref="A124"/>
    <hyperlink r:id="rId246" ref="B124"/>
    <hyperlink r:id="rId247" ref="A125"/>
    <hyperlink r:id="rId248" ref="B125"/>
    <hyperlink r:id="rId249" ref="A126"/>
    <hyperlink r:id="rId250" ref="B126"/>
    <hyperlink r:id="rId251" ref="A127"/>
    <hyperlink r:id="rId252" ref="B127"/>
    <hyperlink r:id="rId253" ref="A128"/>
    <hyperlink r:id="rId254" ref="B128"/>
    <hyperlink r:id="rId255" ref="A129"/>
    <hyperlink r:id="rId256" ref="B129"/>
    <hyperlink r:id="rId257" ref="A130"/>
    <hyperlink r:id="rId258" ref="B130"/>
    <hyperlink r:id="rId259" ref="A131"/>
    <hyperlink r:id="rId260" ref="B131"/>
    <hyperlink r:id="rId261" ref="A132"/>
    <hyperlink r:id="rId262" ref="B132"/>
    <hyperlink r:id="rId263" ref="A133"/>
    <hyperlink r:id="rId264" ref="B133"/>
    <hyperlink r:id="rId265" ref="A134"/>
    <hyperlink r:id="rId266" ref="B134"/>
    <hyperlink r:id="rId267" ref="A135"/>
    <hyperlink r:id="rId268" ref="B135"/>
    <hyperlink r:id="rId269" ref="A136"/>
    <hyperlink r:id="rId270" ref="B136"/>
    <hyperlink r:id="rId271" ref="A137"/>
    <hyperlink r:id="rId272" ref="B137"/>
    <hyperlink r:id="rId273" ref="A138"/>
    <hyperlink r:id="rId274" ref="B138"/>
    <hyperlink r:id="rId275" ref="A139"/>
    <hyperlink r:id="rId276" ref="B139"/>
    <hyperlink r:id="rId277" ref="A140"/>
    <hyperlink r:id="rId278" ref="B140"/>
    <hyperlink r:id="rId279" ref="A141"/>
    <hyperlink r:id="rId280" ref="B141"/>
    <hyperlink r:id="rId281" ref="A142"/>
    <hyperlink r:id="rId282" ref="B142"/>
    <hyperlink r:id="rId283" ref="A143"/>
    <hyperlink r:id="rId284" ref="B143"/>
    <hyperlink r:id="rId285" ref="A144"/>
    <hyperlink r:id="rId286" ref="B144"/>
    <hyperlink r:id="rId287" ref="A145"/>
    <hyperlink r:id="rId288" ref="B145"/>
    <hyperlink r:id="rId289" ref="A146"/>
    <hyperlink r:id="rId290" ref="B146"/>
    <hyperlink r:id="rId291" ref="A147"/>
    <hyperlink r:id="rId292" ref="B147"/>
    <hyperlink r:id="rId293" ref="A148"/>
    <hyperlink r:id="rId294" ref="B148"/>
    <hyperlink r:id="rId295" ref="A149"/>
    <hyperlink r:id="rId296" ref="B149"/>
    <hyperlink r:id="rId297" ref="A150"/>
    <hyperlink r:id="rId298" ref="B150"/>
    <hyperlink r:id="rId299" ref="A151"/>
    <hyperlink r:id="rId300" ref="B151"/>
    <hyperlink r:id="rId301" ref="A152"/>
    <hyperlink r:id="rId302" ref="B152"/>
    <hyperlink r:id="rId303" ref="A153"/>
    <hyperlink r:id="rId304" ref="B153"/>
    <hyperlink r:id="rId305" ref="A154"/>
    <hyperlink r:id="rId306" ref="B154"/>
    <hyperlink r:id="rId307" ref="A155"/>
    <hyperlink r:id="rId308" ref="B155"/>
    <hyperlink r:id="rId309" ref="A156"/>
    <hyperlink r:id="rId310" ref="B156"/>
    <hyperlink r:id="rId311" ref="A157"/>
    <hyperlink r:id="rId312" ref="B157"/>
    <hyperlink r:id="rId313" ref="A158"/>
    <hyperlink r:id="rId314" ref="B158"/>
    <hyperlink r:id="rId315" ref="A159"/>
    <hyperlink r:id="rId316" ref="B159"/>
    <hyperlink r:id="rId317" ref="A160"/>
    <hyperlink r:id="rId318" ref="B160"/>
    <hyperlink r:id="rId319" ref="A161"/>
    <hyperlink r:id="rId320" ref="B161"/>
    <hyperlink r:id="rId321" ref="A162"/>
    <hyperlink r:id="rId322" ref="B162"/>
    <hyperlink r:id="rId323" ref="A163"/>
    <hyperlink r:id="rId324" ref="B163"/>
    <hyperlink r:id="rId325" ref="A164"/>
    <hyperlink r:id="rId326" ref="B164"/>
    <hyperlink r:id="rId327" ref="A165"/>
    <hyperlink r:id="rId328" ref="B165"/>
    <hyperlink r:id="rId329" ref="A166"/>
    <hyperlink r:id="rId330" ref="B166"/>
    <hyperlink r:id="rId331" ref="A167"/>
    <hyperlink r:id="rId332" ref="B167"/>
    <hyperlink r:id="rId333" ref="A168"/>
    <hyperlink r:id="rId334" ref="B168"/>
    <hyperlink r:id="rId335" ref="A169"/>
    <hyperlink r:id="rId336" ref="B169"/>
    <hyperlink r:id="rId337" ref="A170"/>
    <hyperlink r:id="rId338" ref="B170"/>
    <hyperlink r:id="rId339" ref="A171"/>
    <hyperlink r:id="rId340" ref="B171"/>
    <hyperlink r:id="rId341" ref="A172"/>
    <hyperlink r:id="rId342" ref="B172"/>
    <hyperlink r:id="rId343" ref="A173"/>
    <hyperlink r:id="rId344" ref="B173"/>
    <hyperlink r:id="rId345" ref="A174"/>
    <hyperlink r:id="rId346" ref="B174"/>
    <hyperlink r:id="rId347" ref="A175"/>
    <hyperlink r:id="rId348" ref="B175"/>
    <hyperlink r:id="rId349" ref="A176"/>
    <hyperlink r:id="rId350" ref="B176"/>
    <hyperlink r:id="rId351" ref="A177"/>
    <hyperlink r:id="rId352" ref="B177"/>
    <hyperlink r:id="rId353" ref="A178"/>
    <hyperlink r:id="rId354" ref="B178"/>
    <hyperlink r:id="rId355" ref="A179"/>
    <hyperlink r:id="rId356" ref="B179"/>
    <hyperlink r:id="rId357" ref="A180"/>
    <hyperlink r:id="rId358" ref="B180"/>
    <hyperlink r:id="rId359" ref="A181"/>
    <hyperlink r:id="rId360" ref="B181"/>
    <hyperlink r:id="rId361" ref="A182"/>
    <hyperlink r:id="rId362" ref="B182"/>
    <hyperlink r:id="rId363" ref="A183"/>
    <hyperlink r:id="rId364" ref="B183"/>
    <hyperlink r:id="rId365" ref="A184"/>
    <hyperlink r:id="rId366" ref="B184"/>
    <hyperlink r:id="rId367" ref="A185"/>
    <hyperlink r:id="rId368" ref="B185"/>
    <hyperlink r:id="rId369" ref="A186"/>
    <hyperlink r:id="rId370" ref="B186"/>
    <hyperlink r:id="rId371" ref="A187"/>
    <hyperlink r:id="rId372" ref="B187"/>
    <hyperlink r:id="rId373" ref="A188"/>
    <hyperlink r:id="rId374" ref="B188"/>
    <hyperlink r:id="rId375" ref="A189"/>
    <hyperlink r:id="rId376" ref="B189"/>
    <hyperlink r:id="rId377" ref="A190"/>
    <hyperlink r:id="rId378" ref="B190"/>
    <hyperlink r:id="rId379" ref="A191"/>
    <hyperlink r:id="rId380" ref="B191"/>
    <hyperlink r:id="rId381" ref="A192"/>
    <hyperlink r:id="rId382" ref="B192"/>
    <hyperlink r:id="rId383" ref="A193"/>
    <hyperlink r:id="rId384" ref="B193"/>
    <hyperlink r:id="rId385" ref="A194"/>
    <hyperlink r:id="rId386" ref="B194"/>
    <hyperlink r:id="rId387" ref="A195"/>
    <hyperlink r:id="rId388" ref="B195"/>
    <hyperlink r:id="rId389" ref="A196"/>
    <hyperlink r:id="rId390" ref="B196"/>
    <hyperlink r:id="rId391" ref="A197"/>
    <hyperlink r:id="rId392" ref="B197"/>
    <hyperlink r:id="rId393" ref="A198"/>
    <hyperlink r:id="rId394" ref="B198"/>
    <hyperlink r:id="rId395" ref="A199"/>
    <hyperlink r:id="rId396" ref="B199"/>
    <hyperlink r:id="rId397" ref="A200"/>
    <hyperlink r:id="rId398" ref="B200"/>
    <hyperlink r:id="rId399" ref="A201"/>
    <hyperlink r:id="rId400" ref="B201"/>
    <hyperlink r:id="rId401" ref="A202"/>
    <hyperlink r:id="rId402" ref="B202"/>
    <hyperlink r:id="rId403" ref="A203"/>
    <hyperlink r:id="rId404" ref="B203"/>
    <hyperlink r:id="rId405" ref="A204"/>
    <hyperlink r:id="rId406" ref="B204"/>
    <hyperlink r:id="rId407" ref="A205"/>
    <hyperlink r:id="rId408" ref="B205"/>
    <hyperlink r:id="rId409" ref="A206"/>
    <hyperlink r:id="rId410" ref="B206"/>
    <hyperlink r:id="rId411" ref="A207"/>
    <hyperlink r:id="rId412" ref="B207"/>
    <hyperlink r:id="rId413" ref="A208"/>
    <hyperlink r:id="rId414" ref="B208"/>
    <hyperlink r:id="rId415" ref="A209"/>
    <hyperlink r:id="rId416" ref="B209"/>
    <hyperlink r:id="rId417" ref="A210"/>
    <hyperlink r:id="rId418" ref="B210"/>
    <hyperlink r:id="rId419" ref="A211"/>
    <hyperlink r:id="rId420" ref="B211"/>
    <hyperlink r:id="rId421" ref="A212"/>
    <hyperlink r:id="rId422" ref="B212"/>
    <hyperlink r:id="rId423" ref="A213"/>
    <hyperlink r:id="rId424" ref="B213"/>
    <hyperlink r:id="rId425" ref="A214"/>
    <hyperlink r:id="rId426" ref="B214"/>
    <hyperlink r:id="rId427" ref="A215"/>
    <hyperlink r:id="rId428" ref="B215"/>
    <hyperlink r:id="rId429" ref="A216"/>
    <hyperlink r:id="rId430" ref="B216"/>
    <hyperlink r:id="rId431" ref="A217"/>
    <hyperlink r:id="rId432" ref="B217"/>
    <hyperlink r:id="rId433" ref="A218"/>
    <hyperlink r:id="rId434" ref="B218"/>
    <hyperlink r:id="rId435" ref="A219"/>
    <hyperlink r:id="rId436" ref="B219"/>
    <hyperlink r:id="rId437" ref="A220"/>
    <hyperlink r:id="rId438" ref="B220"/>
    <hyperlink r:id="rId439" ref="A221"/>
    <hyperlink r:id="rId440" ref="B221"/>
    <hyperlink r:id="rId441" ref="A222"/>
    <hyperlink r:id="rId442" ref="B222"/>
    <hyperlink r:id="rId443" ref="A223"/>
    <hyperlink r:id="rId444" ref="B223"/>
    <hyperlink r:id="rId445" ref="A224"/>
    <hyperlink r:id="rId446" ref="B224"/>
    <hyperlink r:id="rId447" ref="A225"/>
    <hyperlink r:id="rId448" ref="B225"/>
    <hyperlink r:id="rId449" ref="A226"/>
    <hyperlink r:id="rId450" ref="B226"/>
    <hyperlink r:id="rId451" ref="A227"/>
    <hyperlink r:id="rId452" ref="B227"/>
    <hyperlink r:id="rId453" ref="A228"/>
    <hyperlink r:id="rId454" ref="B228"/>
    <hyperlink r:id="rId455" ref="A229"/>
    <hyperlink r:id="rId456" ref="B229"/>
    <hyperlink r:id="rId457" ref="A230"/>
    <hyperlink r:id="rId458" ref="B230"/>
    <hyperlink r:id="rId459" ref="A231"/>
    <hyperlink r:id="rId460" ref="B231"/>
    <hyperlink r:id="rId461" ref="A232"/>
    <hyperlink r:id="rId462" ref="B232"/>
    <hyperlink r:id="rId463" ref="A233"/>
    <hyperlink r:id="rId464" ref="B233"/>
    <hyperlink r:id="rId465" ref="A234"/>
    <hyperlink r:id="rId466" ref="B234"/>
    <hyperlink r:id="rId467" ref="A235"/>
    <hyperlink r:id="rId468" ref="B235"/>
    <hyperlink r:id="rId469" ref="A236"/>
    <hyperlink r:id="rId470" ref="B236"/>
    <hyperlink r:id="rId471" ref="A237"/>
    <hyperlink r:id="rId472" ref="B237"/>
    <hyperlink r:id="rId473" ref="A238"/>
    <hyperlink r:id="rId474" ref="B238"/>
    <hyperlink r:id="rId475" ref="A239"/>
    <hyperlink r:id="rId476" ref="B239"/>
    <hyperlink r:id="rId477" ref="A240"/>
    <hyperlink r:id="rId478" ref="B240"/>
    <hyperlink r:id="rId479" ref="A241"/>
    <hyperlink r:id="rId480" ref="B241"/>
    <hyperlink r:id="rId481" ref="A242"/>
    <hyperlink r:id="rId482" ref="B242"/>
    <hyperlink r:id="rId483" ref="A243"/>
    <hyperlink r:id="rId484" ref="B243"/>
    <hyperlink r:id="rId485" ref="A244"/>
    <hyperlink r:id="rId486" ref="B244"/>
    <hyperlink r:id="rId487" ref="A245"/>
    <hyperlink r:id="rId488" ref="B245"/>
    <hyperlink r:id="rId489" ref="A246"/>
    <hyperlink r:id="rId490" ref="B246"/>
    <hyperlink r:id="rId491" ref="A247"/>
    <hyperlink r:id="rId492" ref="B247"/>
    <hyperlink r:id="rId493" ref="A248"/>
    <hyperlink r:id="rId494" ref="B248"/>
    <hyperlink r:id="rId495" ref="A249"/>
    <hyperlink r:id="rId496" ref="B249"/>
    <hyperlink r:id="rId497" ref="A250"/>
    <hyperlink r:id="rId498" ref="B250"/>
    <hyperlink r:id="rId499" ref="A251"/>
    <hyperlink r:id="rId500" ref="B251"/>
    <hyperlink r:id="rId501" ref="A252"/>
    <hyperlink r:id="rId502" ref="B252"/>
    <hyperlink r:id="rId503" ref="A253"/>
    <hyperlink r:id="rId504" ref="B253"/>
    <hyperlink r:id="rId505" ref="A254"/>
    <hyperlink r:id="rId506" ref="B254"/>
    <hyperlink r:id="rId507" ref="A255"/>
    <hyperlink r:id="rId508" ref="B255"/>
    <hyperlink r:id="rId509" ref="A256"/>
    <hyperlink r:id="rId510" ref="B256"/>
    <hyperlink r:id="rId511" ref="A257"/>
    <hyperlink r:id="rId512" ref="B257"/>
    <hyperlink r:id="rId513" ref="A258"/>
    <hyperlink r:id="rId514" ref="B258"/>
    <hyperlink r:id="rId515" ref="A259"/>
    <hyperlink r:id="rId516" ref="B259"/>
    <hyperlink r:id="rId517" ref="A260"/>
    <hyperlink r:id="rId518" ref="B260"/>
    <hyperlink r:id="rId519" ref="A261"/>
    <hyperlink r:id="rId520" ref="B261"/>
    <hyperlink r:id="rId521" ref="A262"/>
    <hyperlink r:id="rId522" ref="B262"/>
    <hyperlink r:id="rId523" ref="A263"/>
    <hyperlink r:id="rId524" ref="B263"/>
    <hyperlink r:id="rId525" ref="A264"/>
    <hyperlink r:id="rId526" ref="B264"/>
    <hyperlink r:id="rId527" ref="A265"/>
    <hyperlink r:id="rId528" ref="B265"/>
    <hyperlink r:id="rId529" ref="A266"/>
    <hyperlink r:id="rId530" ref="B266"/>
    <hyperlink r:id="rId531" ref="A267"/>
    <hyperlink r:id="rId532" ref="B267"/>
    <hyperlink r:id="rId533" ref="A268"/>
    <hyperlink r:id="rId534" ref="B268"/>
    <hyperlink r:id="rId535" ref="A269"/>
    <hyperlink r:id="rId536" ref="B269"/>
    <hyperlink r:id="rId537" ref="A270"/>
    <hyperlink r:id="rId538" ref="B270"/>
    <hyperlink r:id="rId539" ref="A271"/>
    <hyperlink r:id="rId540" ref="B271"/>
    <hyperlink r:id="rId541" ref="A272"/>
    <hyperlink r:id="rId542" ref="B272"/>
    <hyperlink r:id="rId543" ref="A273"/>
    <hyperlink r:id="rId544" ref="B273"/>
    <hyperlink r:id="rId545" ref="A274"/>
    <hyperlink r:id="rId546" ref="B274"/>
    <hyperlink r:id="rId547" ref="A275"/>
    <hyperlink r:id="rId548" ref="B275"/>
    <hyperlink r:id="rId549" ref="A276"/>
    <hyperlink r:id="rId550" ref="B276"/>
    <hyperlink r:id="rId551" ref="A277"/>
    <hyperlink r:id="rId552" ref="B277"/>
    <hyperlink r:id="rId553" ref="A278"/>
    <hyperlink r:id="rId554" ref="B278"/>
    <hyperlink r:id="rId555" ref="A279"/>
    <hyperlink r:id="rId556" ref="B279"/>
    <hyperlink r:id="rId557" ref="A280"/>
    <hyperlink r:id="rId558" ref="B280"/>
    <hyperlink r:id="rId559" ref="A281"/>
    <hyperlink r:id="rId560" ref="B281"/>
    <hyperlink r:id="rId561" ref="A282"/>
    <hyperlink r:id="rId562" ref="B282"/>
    <hyperlink r:id="rId563" ref="A283"/>
    <hyperlink r:id="rId564" ref="B283"/>
    <hyperlink r:id="rId565" ref="A284"/>
    <hyperlink r:id="rId566" ref="B284"/>
    <hyperlink r:id="rId567" ref="A285"/>
    <hyperlink r:id="rId568" ref="B285"/>
    <hyperlink r:id="rId569" ref="A286"/>
    <hyperlink r:id="rId570" ref="B286"/>
    <hyperlink r:id="rId571" ref="A287"/>
    <hyperlink r:id="rId572" ref="B287"/>
    <hyperlink r:id="rId573" ref="A288"/>
    <hyperlink r:id="rId574" ref="B288"/>
    <hyperlink r:id="rId575" ref="A289"/>
    <hyperlink r:id="rId576" ref="B289"/>
    <hyperlink r:id="rId577" ref="A290"/>
    <hyperlink r:id="rId578" ref="B290"/>
    <hyperlink r:id="rId579" ref="A291"/>
    <hyperlink r:id="rId580" ref="B291"/>
    <hyperlink r:id="rId581" ref="A292"/>
    <hyperlink r:id="rId582" ref="B292"/>
    <hyperlink r:id="rId583" ref="A293"/>
    <hyperlink r:id="rId584" ref="B293"/>
    <hyperlink r:id="rId585" ref="A294"/>
    <hyperlink r:id="rId586" ref="B294"/>
    <hyperlink r:id="rId587" ref="A295"/>
    <hyperlink r:id="rId588" ref="B295"/>
    <hyperlink r:id="rId589" ref="A296"/>
    <hyperlink r:id="rId590" ref="B296"/>
    <hyperlink r:id="rId591" ref="A297"/>
    <hyperlink r:id="rId592" ref="B297"/>
    <hyperlink r:id="rId593" ref="A298"/>
    <hyperlink r:id="rId594" ref="B298"/>
    <hyperlink r:id="rId595" ref="A299"/>
    <hyperlink r:id="rId596" ref="B299"/>
    <hyperlink r:id="rId597" ref="A300"/>
    <hyperlink r:id="rId598" ref="B300"/>
    <hyperlink r:id="rId599" ref="A301"/>
    <hyperlink r:id="rId600" ref="B301"/>
    <hyperlink r:id="rId601" ref="A302"/>
    <hyperlink r:id="rId602" ref="B302"/>
    <hyperlink r:id="rId603" ref="A303"/>
    <hyperlink r:id="rId604" ref="B303"/>
    <hyperlink r:id="rId605" ref="A304"/>
    <hyperlink r:id="rId606" ref="B304"/>
    <hyperlink r:id="rId607" ref="A305"/>
    <hyperlink r:id="rId608" ref="B305"/>
    <hyperlink r:id="rId609" ref="A306"/>
    <hyperlink r:id="rId610" ref="B306"/>
    <hyperlink r:id="rId611" ref="A307"/>
    <hyperlink r:id="rId612" ref="B307"/>
    <hyperlink r:id="rId613" ref="A308"/>
    <hyperlink r:id="rId614" ref="B308"/>
    <hyperlink r:id="rId615" ref="A309"/>
    <hyperlink r:id="rId616" ref="B309"/>
    <hyperlink r:id="rId617" ref="A310"/>
    <hyperlink r:id="rId618" ref="B310"/>
    <hyperlink r:id="rId619" ref="A311"/>
    <hyperlink r:id="rId620" ref="B311"/>
    <hyperlink r:id="rId621" ref="A312"/>
    <hyperlink r:id="rId622" ref="B312"/>
    <hyperlink r:id="rId623" ref="A313"/>
    <hyperlink r:id="rId624" ref="B313"/>
    <hyperlink r:id="rId625" ref="A314"/>
    <hyperlink r:id="rId626" ref="B314"/>
    <hyperlink r:id="rId627" ref="A315"/>
    <hyperlink r:id="rId628" ref="B315"/>
    <hyperlink r:id="rId629" ref="A316"/>
    <hyperlink r:id="rId630" ref="B316"/>
    <hyperlink r:id="rId631" ref="A317"/>
    <hyperlink r:id="rId632" ref="B317"/>
    <hyperlink r:id="rId633" ref="A318"/>
    <hyperlink r:id="rId634" ref="B318"/>
    <hyperlink r:id="rId635" ref="A319"/>
    <hyperlink r:id="rId636" ref="B319"/>
    <hyperlink r:id="rId637" ref="A320"/>
    <hyperlink r:id="rId638" ref="B320"/>
    <hyperlink r:id="rId639" ref="A321"/>
    <hyperlink r:id="rId640" ref="B321"/>
    <hyperlink r:id="rId641" ref="A322"/>
    <hyperlink r:id="rId642" ref="B322"/>
    <hyperlink r:id="rId643" ref="A323"/>
    <hyperlink r:id="rId644" ref="B323"/>
    <hyperlink r:id="rId645" ref="A324"/>
    <hyperlink r:id="rId646" ref="B324"/>
    <hyperlink r:id="rId647" ref="A325"/>
    <hyperlink r:id="rId648" ref="B325"/>
    <hyperlink r:id="rId649" ref="A326"/>
    <hyperlink r:id="rId650" ref="B326"/>
    <hyperlink r:id="rId651" ref="A327"/>
    <hyperlink r:id="rId652" ref="B327"/>
    <hyperlink r:id="rId653" ref="A328"/>
    <hyperlink r:id="rId654" ref="B328"/>
    <hyperlink r:id="rId655" ref="A329"/>
    <hyperlink r:id="rId656" ref="B329"/>
    <hyperlink r:id="rId657" ref="A330"/>
    <hyperlink r:id="rId658" ref="B330"/>
    <hyperlink r:id="rId659" ref="A331"/>
    <hyperlink r:id="rId660" ref="B331"/>
    <hyperlink r:id="rId661" ref="A332"/>
    <hyperlink r:id="rId662" ref="B332"/>
    <hyperlink r:id="rId663" ref="A333"/>
    <hyperlink r:id="rId664" ref="B333"/>
    <hyperlink r:id="rId665" ref="A334"/>
    <hyperlink r:id="rId666" ref="B334"/>
    <hyperlink r:id="rId667" ref="A335"/>
    <hyperlink r:id="rId668" ref="B335"/>
    <hyperlink r:id="rId669" ref="A336"/>
    <hyperlink r:id="rId670" ref="B336"/>
    <hyperlink r:id="rId671" ref="A337"/>
    <hyperlink r:id="rId672" ref="B337"/>
    <hyperlink r:id="rId673" ref="A338"/>
    <hyperlink r:id="rId674" ref="B338"/>
    <hyperlink r:id="rId675" ref="A339"/>
    <hyperlink r:id="rId676" ref="B339"/>
    <hyperlink r:id="rId677" ref="A340"/>
    <hyperlink r:id="rId678" ref="B340"/>
    <hyperlink r:id="rId679" ref="A341"/>
    <hyperlink r:id="rId680" ref="B341"/>
    <hyperlink r:id="rId681" ref="A342"/>
    <hyperlink r:id="rId682" ref="B342"/>
    <hyperlink r:id="rId683" ref="A343"/>
    <hyperlink r:id="rId684" ref="B343"/>
    <hyperlink r:id="rId685" ref="A344"/>
    <hyperlink r:id="rId686" ref="B344"/>
    <hyperlink r:id="rId687" ref="A345"/>
    <hyperlink r:id="rId688" ref="B345"/>
    <hyperlink r:id="rId689" ref="A346"/>
    <hyperlink r:id="rId690" ref="B346"/>
    <hyperlink r:id="rId691" ref="A347"/>
    <hyperlink r:id="rId692" ref="B347"/>
    <hyperlink r:id="rId693" ref="A348"/>
    <hyperlink r:id="rId694" ref="B348"/>
    <hyperlink r:id="rId695" ref="A349"/>
    <hyperlink r:id="rId696" ref="B349"/>
    <hyperlink r:id="rId697" ref="A350"/>
    <hyperlink r:id="rId698" ref="B350"/>
    <hyperlink r:id="rId699" ref="A351"/>
    <hyperlink r:id="rId700" ref="B351"/>
    <hyperlink r:id="rId701" ref="A352"/>
    <hyperlink r:id="rId702" ref="B352"/>
    <hyperlink r:id="rId703" ref="A353"/>
    <hyperlink r:id="rId704" ref="B353"/>
    <hyperlink r:id="rId705" ref="A354"/>
    <hyperlink r:id="rId706" ref="B354"/>
    <hyperlink r:id="rId707" ref="A355"/>
    <hyperlink r:id="rId708" ref="B355"/>
    <hyperlink r:id="rId709" ref="A356"/>
    <hyperlink r:id="rId710" ref="B356"/>
    <hyperlink r:id="rId711" ref="A357"/>
    <hyperlink r:id="rId712" ref="B357"/>
    <hyperlink r:id="rId713" ref="A358"/>
    <hyperlink r:id="rId714" ref="B358"/>
    <hyperlink r:id="rId715" ref="A359"/>
    <hyperlink r:id="rId716" ref="B359"/>
    <hyperlink r:id="rId717" ref="A360"/>
    <hyperlink r:id="rId718" ref="B360"/>
    <hyperlink r:id="rId719" ref="A361"/>
    <hyperlink r:id="rId720" ref="B361"/>
    <hyperlink r:id="rId721" ref="A362"/>
    <hyperlink r:id="rId722" ref="B362"/>
    <hyperlink r:id="rId723" ref="A363"/>
    <hyperlink r:id="rId724" ref="B363"/>
    <hyperlink r:id="rId725" ref="A364"/>
    <hyperlink r:id="rId726" ref="B364"/>
    <hyperlink r:id="rId727" ref="A365"/>
    <hyperlink r:id="rId728" ref="B365"/>
    <hyperlink r:id="rId729" ref="A366"/>
    <hyperlink r:id="rId730" ref="B366"/>
    <hyperlink r:id="rId731" ref="A367"/>
    <hyperlink r:id="rId732" ref="B367"/>
    <hyperlink r:id="rId733" ref="A368"/>
    <hyperlink r:id="rId734" ref="B368"/>
    <hyperlink r:id="rId735" ref="A369"/>
    <hyperlink r:id="rId736" ref="B369"/>
    <hyperlink r:id="rId737" ref="A370"/>
    <hyperlink r:id="rId738" ref="B370"/>
    <hyperlink r:id="rId739" ref="A371"/>
    <hyperlink r:id="rId740" ref="B371"/>
    <hyperlink r:id="rId741" ref="A372"/>
    <hyperlink r:id="rId742" ref="B372"/>
    <hyperlink r:id="rId743" ref="A373"/>
    <hyperlink r:id="rId744" ref="B373"/>
    <hyperlink r:id="rId745" ref="A374"/>
    <hyperlink r:id="rId746" ref="B374"/>
    <hyperlink r:id="rId747" ref="A375"/>
    <hyperlink r:id="rId748" ref="B375"/>
    <hyperlink r:id="rId749" ref="A376"/>
    <hyperlink r:id="rId750" ref="B376"/>
    <hyperlink r:id="rId751" ref="A377"/>
    <hyperlink r:id="rId752" ref="B377"/>
    <hyperlink r:id="rId753" ref="A378"/>
    <hyperlink r:id="rId754" ref="B378"/>
    <hyperlink r:id="rId755" ref="A379"/>
    <hyperlink r:id="rId756" ref="B379"/>
    <hyperlink r:id="rId757" ref="A380"/>
    <hyperlink r:id="rId758" ref="B380"/>
    <hyperlink r:id="rId759" ref="A381"/>
    <hyperlink r:id="rId760" ref="B381"/>
    <hyperlink r:id="rId761" ref="A382"/>
    <hyperlink r:id="rId762" ref="B382"/>
    <hyperlink r:id="rId763" ref="A383"/>
    <hyperlink r:id="rId764" ref="B383"/>
    <hyperlink r:id="rId765" ref="A384"/>
    <hyperlink r:id="rId766" ref="B384"/>
    <hyperlink r:id="rId767" ref="A385"/>
    <hyperlink r:id="rId768" ref="B385"/>
    <hyperlink r:id="rId769" ref="A386"/>
    <hyperlink r:id="rId770" ref="B386"/>
    <hyperlink r:id="rId771" ref="A387"/>
    <hyperlink r:id="rId772" ref="B387"/>
    <hyperlink r:id="rId773" ref="A388"/>
    <hyperlink r:id="rId774" ref="B388"/>
    <hyperlink r:id="rId775" ref="A389"/>
    <hyperlink r:id="rId776" ref="B389"/>
    <hyperlink r:id="rId777" ref="A390"/>
    <hyperlink r:id="rId778" ref="B390"/>
    <hyperlink r:id="rId779" ref="A391"/>
    <hyperlink r:id="rId780" ref="B391"/>
    <hyperlink r:id="rId781" ref="A392"/>
    <hyperlink r:id="rId782" ref="B392"/>
    <hyperlink r:id="rId783" ref="A393"/>
    <hyperlink r:id="rId784" ref="B393"/>
    <hyperlink r:id="rId785" ref="A394"/>
    <hyperlink r:id="rId786" ref="B394"/>
    <hyperlink r:id="rId787" ref="A395"/>
    <hyperlink r:id="rId788" ref="B395"/>
    <hyperlink r:id="rId789" ref="A396"/>
    <hyperlink r:id="rId790" ref="B396"/>
    <hyperlink r:id="rId791" ref="A397"/>
    <hyperlink r:id="rId792" ref="B397"/>
    <hyperlink r:id="rId793" ref="A398"/>
    <hyperlink r:id="rId794" ref="B398"/>
    <hyperlink r:id="rId795" ref="A399"/>
    <hyperlink r:id="rId796" ref="B399"/>
    <hyperlink r:id="rId797" ref="A400"/>
    <hyperlink r:id="rId798" ref="B400"/>
    <hyperlink r:id="rId799" ref="A401"/>
    <hyperlink r:id="rId800" ref="B401"/>
    <hyperlink r:id="rId801" ref="A402"/>
    <hyperlink r:id="rId802" ref="B402"/>
    <hyperlink r:id="rId803" ref="A403"/>
    <hyperlink r:id="rId804" ref="B403"/>
    <hyperlink r:id="rId805" ref="A404"/>
    <hyperlink r:id="rId806" ref="B404"/>
    <hyperlink r:id="rId807" ref="A405"/>
    <hyperlink r:id="rId808" ref="B405"/>
    <hyperlink r:id="rId809" ref="A406"/>
    <hyperlink r:id="rId810" ref="B406"/>
    <hyperlink r:id="rId811" ref="A407"/>
    <hyperlink r:id="rId812" ref="B407"/>
    <hyperlink r:id="rId813" ref="A408"/>
    <hyperlink r:id="rId814" ref="B408"/>
    <hyperlink r:id="rId815" ref="A409"/>
    <hyperlink r:id="rId816" ref="B409"/>
    <hyperlink r:id="rId817" ref="A410"/>
    <hyperlink r:id="rId818" ref="B410"/>
    <hyperlink r:id="rId819" ref="A411"/>
    <hyperlink r:id="rId820" ref="B411"/>
    <hyperlink r:id="rId821" ref="A412"/>
    <hyperlink r:id="rId822" ref="B412"/>
    <hyperlink r:id="rId823" ref="A413"/>
    <hyperlink r:id="rId824" ref="B413"/>
    <hyperlink r:id="rId825" ref="A414"/>
    <hyperlink r:id="rId826" ref="B414"/>
    <hyperlink r:id="rId827" ref="A415"/>
    <hyperlink r:id="rId828" ref="B415"/>
    <hyperlink r:id="rId829" ref="A416"/>
    <hyperlink r:id="rId830" ref="B416"/>
    <hyperlink r:id="rId831" ref="A417"/>
    <hyperlink r:id="rId832" ref="B417"/>
    <hyperlink r:id="rId833" ref="A418"/>
    <hyperlink r:id="rId834" ref="B418"/>
    <hyperlink r:id="rId835" ref="A419"/>
    <hyperlink r:id="rId836" ref="B419"/>
    <hyperlink r:id="rId837" ref="A420"/>
    <hyperlink r:id="rId838" ref="B420"/>
    <hyperlink r:id="rId839" ref="A421"/>
    <hyperlink r:id="rId840" ref="B421"/>
    <hyperlink r:id="rId841" ref="A422"/>
    <hyperlink r:id="rId842" ref="B422"/>
    <hyperlink r:id="rId843" ref="A423"/>
    <hyperlink r:id="rId844" ref="B423"/>
    <hyperlink r:id="rId845" ref="A424"/>
    <hyperlink r:id="rId846" ref="B424"/>
    <hyperlink r:id="rId847" ref="A425"/>
    <hyperlink r:id="rId848" ref="B425"/>
    <hyperlink r:id="rId849" ref="A426"/>
    <hyperlink r:id="rId850" ref="B426"/>
    <hyperlink r:id="rId851" ref="A427"/>
    <hyperlink r:id="rId852" ref="B427"/>
    <hyperlink r:id="rId853" ref="A428"/>
    <hyperlink r:id="rId854" ref="B428"/>
    <hyperlink r:id="rId855" ref="A429"/>
    <hyperlink r:id="rId856" ref="B429"/>
    <hyperlink r:id="rId857" ref="A430"/>
    <hyperlink r:id="rId858" ref="B430"/>
    <hyperlink r:id="rId859" ref="A431"/>
    <hyperlink r:id="rId860" ref="B431"/>
    <hyperlink r:id="rId861" ref="A432"/>
    <hyperlink r:id="rId862" ref="B432"/>
    <hyperlink r:id="rId863" ref="A433"/>
    <hyperlink r:id="rId864" ref="B433"/>
    <hyperlink r:id="rId865" ref="A434"/>
    <hyperlink r:id="rId866" ref="B434"/>
    <hyperlink r:id="rId867" ref="A435"/>
    <hyperlink r:id="rId868" ref="B435"/>
    <hyperlink r:id="rId869" ref="A436"/>
    <hyperlink r:id="rId870" ref="B436"/>
    <hyperlink r:id="rId871" ref="A437"/>
    <hyperlink r:id="rId872" ref="B437"/>
    <hyperlink r:id="rId873" ref="A438"/>
    <hyperlink r:id="rId874" ref="B438"/>
    <hyperlink r:id="rId875" ref="A439"/>
    <hyperlink r:id="rId876" ref="B439"/>
    <hyperlink r:id="rId877" ref="A440"/>
    <hyperlink r:id="rId878" ref="B440"/>
    <hyperlink r:id="rId879" ref="A441"/>
    <hyperlink r:id="rId880" ref="B441"/>
    <hyperlink r:id="rId881" ref="A442"/>
    <hyperlink r:id="rId882" ref="B442"/>
    <hyperlink r:id="rId883" ref="A443"/>
    <hyperlink r:id="rId884" ref="B443"/>
    <hyperlink r:id="rId885" ref="A444"/>
    <hyperlink r:id="rId886" ref="B444"/>
    <hyperlink r:id="rId887" ref="A445"/>
    <hyperlink r:id="rId888" ref="B445"/>
    <hyperlink r:id="rId889" ref="A446"/>
    <hyperlink r:id="rId890" ref="B446"/>
    <hyperlink r:id="rId891" ref="A447"/>
    <hyperlink r:id="rId892" ref="B447"/>
    <hyperlink r:id="rId893" ref="A448"/>
    <hyperlink r:id="rId894" ref="B448"/>
    <hyperlink r:id="rId895" ref="A449"/>
    <hyperlink r:id="rId896" ref="B449"/>
    <hyperlink r:id="rId897" ref="A450"/>
    <hyperlink r:id="rId898" ref="B450"/>
    <hyperlink r:id="rId899" ref="A451"/>
    <hyperlink r:id="rId900" ref="B451"/>
    <hyperlink r:id="rId901" ref="A452"/>
    <hyperlink r:id="rId902" ref="B452"/>
    <hyperlink r:id="rId903" ref="A453"/>
    <hyperlink r:id="rId904" ref="B453"/>
    <hyperlink r:id="rId905" ref="A454"/>
    <hyperlink r:id="rId906" ref="B454"/>
    <hyperlink r:id="rId907" ref="A455"/>
    <hyperlink r:id="rId908" ref="B455"/>
    <hyperlink r:id="rId909" ref="A456"/>
    <hyperlink r:id="rId910" ref="B456"/>
    <hyperlink r:id="rId911" ref="A457"/>
    <hyperlink r:id="rId912" ref="B457"/>
    <hyperlink r:id="rId913" ref="A458"/>
    <hyperlink r:id="rId914" ref="B458"/>
    <hyperlink r:id="rId915" ref="A459"/>
    <hyperlink r:id="rId916" ref="B459"/>
    <hyperlink r:id="rId917" ref="A460"/>
    <hyperlink r:id="rId918" ref="B460"/>
    <hyperlink r:id="rId919" ref="A461"/>
    <hyperlink r:id="rId920" ref="B461"/>
    <hyperlink r:id="rId921" ref="A462"/>
    <hyperlink r:id="rId922" ref="B462"/>
    <hyperlink r:id="rId923" ref="A463"/>
    <hyperlink r:id="rId924" ref="B463"/>
    <hyperlink r:id="rId925" ref="A464"/>
    <hyperlink r:id="rId926" ref="B464"/>
    <hyperlink r:id="rId927" ref="A465"/>
    <hyperlink r:id="rId928" ref="B465"/>
    <hyperlink r:id="rId929" ref="A466"/>
    <hyperlink r:id="rId930" ref="B466"/>
    <hyperlink r:id="rId931" ref="A467"/>
    <hyperlink r:id="rId932" ref="B467"/>
    <hyperlink r:id="rId933" ref="A468"/>
    <hyperlink r:id="rId934" ref="B468"/>
    <hyperlink r:id="rId935" ref="A469"/>
    <hyperlink r:id="rId936" ref="B469"/>
    <hyperlink r:id="rId937" ref="A470"/>
    <hyperlink r:id="rId938" ref="B470"/>
    <hyperlink r:id="rId939" ref="A471"/>
    <hyperlink r:id="rId940" ref="B471"/>
    <hyperlink r:id="rId941" ref="A472"/>
    <hyperlink r:id="rId942" ref="B472"/>
    <hyperlink r:id="rId943" ref="A473"/>
    <hyperlink r:id="rId944" ref="B473"/>
    <hyperlink r:id="rId945" ref="A474"/>
    <hyperlink r:id="rId946" ref="B474"/>
    <hyperlink r:id="rId947" ref="A475"/>
    <hyperlink r:id="rId948" ref="B475"/>
    <hyperlink r:id="rId949" ref="A476"/>
    <hyperlink r:id="rId950" ref="B476"/>
    <hyperlink r:id="rId951" ref="A477"/>
    <hyperlink r:id="rId952" ref="B477"/>
    <hyperlink r:id="rId953" ref="A478"/>
    <hyperlink r:id="rId954" ref="B478"/>
    <hyperlink r:id="rId955" ref="A479"/>
    <hyperlink r:id="rId956" ref="B479"/>
    <hyperlink r:id="rId957" ref="A480"/>
    <hyperlink r:id="rId958" ref="B480"/>
    <hyperlink r:id="rId959" ref="A481"/>
    <hyperlink r:id="rId960" ref="B481"/>
    <hyperlink r:id="rId961" ref="A482"/>
    <hyperlink r:id="rId962" ref="B482"/>
    <hyperlink r:id="rId963" ref="A483"/>
    <hyperlink r:id="rId964" ref="B483"/>
    <hyperlink r:id="rId965" ref="A484"/>
    <hyperlink r:id="rId966" ref="B484"/>
    <hyperlink r:id="rId967" ref="A485"/>
    <hyperlink r:id="rId968" ref="B485"/>
    <hyperlink r:id="rId969" ref="A486"/>
    <hyperlink r:id="rId970" ref="B486"/>
    <hyperlink r:id="rId971" ref="A487"/>
    <hyperlink r:id="rId972" ref="B487"/>
    <hyperlink r:id="rId973" ref="A488"/>
    <hyperlink r:id="rId974" ref="B488"/>
    <hyperlink r:id="rId975" ref="A489"/>
    <hyperlink r:id="rId976" ref="B489"/>
    <hyperlink r:id="rId977" ref="A490"/>
    <hyperlink r:id="rId978" ref="B490"/>
    <hyperlink r:id="rId979" ref="A491"/>
    <hyperlink r:id="rId980" ref="B491"/>
    <hyperlink r:id="rId981" ref="A492"/>
    <hyperlink r:id="rId982" ref="B492"/>
    <hyperlink r:id="rId983" ref="A493"/>
    <hyperlink r:id="rId984" ref="B493"/>
    <hyperlink r:id="rId985" ref="A494"/>
    <hyperlink r:id="rId986" ref="B494"/>
    <hyperlink r:id="rId987" ref="A495"/>
    <hyperlink r:id="rId988" ref="B495"/>
    <hyperlink r:id="rId989" ref="A496"/>
    <hyperlink r:id="rId990" ref="B496"/>
    <hyperlink r:id="rId991" ref="A497"/>
    <hyperlink r:id="rId992" ref="B497"/>
    <hyperlink r:id="rId993" ref="A498"/>
    <hyperlink r:id="rId994" ref="B498"/>
    <hyperlink r:id="rId995" ref="A499"/>
    <hyperlink r:id="rId996" ref="B499"/>
    <hyperlink r:id="rId997" ref="A500"/>
    <hyperlink r:id="rId998" ref="B500"/>
    <hyperlink r:id="rId999" ref="A501"/>
    <hyperlink r:id="rId1000" ref="B501"/>
    <hyperlink r:id="rId1001" ref="A502"/>
    <hyperlink r:id="rId1002" ref="B502"/>
  </hyperlinks>
  <drawing r:id="rId1003"/>
</worksheet>
</file>