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92693\HOME\git\ici-automatiseret-test2\src\testdata\"/>
    </mc:Choice>
  </mc:AlternateContent>
  <bookViews>
    <workbookView xWindow="0" yWindow="0" windowWidth="15300" windowHeight="4890" activeTab="1"/>
  </bookViews>
  <sheets>
    <sheet name="Fordring_template" sheetId="66" r:id="rId1"/>
    <sheet name="NewTestCaseTemplate" sheetId="73" r:id="rId2"/>
    <sheet name="TC_Opret_IndbetalingskontrolALL" sheetId="20" r:id="rId3"/>
    <sheet name="TC_Opret_Indbetalingskontrol_ID" sheetId="8" r:id="rId4"/>
    <sheet name="TC_Brevgenerering" sheetId="10" r:id="rId5"/>
    <sheet name="TC_VAL_108_Fordring" sheetId="67" r:id="rId6"/>
    <sheet name="TC_VAL_108" sheetId="63" r:id="rId7"/>
    <sheet name="H_Påkrav_Fordring (3)" sheetId="65" r:id="rId8"/>
    <sheet name="TC_VAL_170_Fordring" sheetId="57" r:id="rId9"/>
    <sheet name="TC_VAL_170" sheetId="56" r:id="rId10"/>
    <sheet name="TC_VAL_171_Fordring" sheetId="51" r:id="rId11"/>
    <sheet name="TC_VAL_171" sheetId="52" r:id="rId12"/>
    <sheet name="TC_VAL_251_Fordring" sheetId="49" r:id="rId13"/>
    <sheet name="TC_VAL_251" sheetId="50" r:id="rId14"/>
    <sheet name="TC_VAL_257_Fordring" sheetId="69" r:id="rId15"/>
    <sheet name="TC_VAL_257" sheetId="68" r:id="rId16"/>
    <sheet name="TC_VAL_260_Fordring" sheetId="71" r:id="rId17"/>
    <sheet name="TC_VAL_332_Fordring" sheetId="47" r:id="rId18"/>
    <sheet name="VAL_938" sheetId="58" r:id="rId19"/>
    <sheet name="TC_VAL_332" sheetId="48" r:id="rId20"/>
    <sheet name="TC_VAL_902_Fordring" sheetId="41" r:id="rId21"/>
    <sheet name="TC_VAL_902" sheetId="42" r:id="rId22"/>
    <sheet name="TC_VAL_938_Fordring" sheetId="53" r:id="rId23"/>
    <sheet name="TC_VAL_296_Fordring" sheetId="70" r:id="rId24"/>
    <sheet name="TC_VAL_938" sheetId="54" r:id="rId25"/>
    <sheet name="H_Påkrav_Fordring (2)" sheetId="64" r:id="rId26"/>
    <sheet name="H_Påkrav_Fordring" sheetId="35" r:id="rId27"/>
    <sheet name="H_Påkrav" sheetId="24" r:id="rId28"/>
    <sheet name="H_OCR_Fordring" sheetId="28" r:id="rId29"/>
    <sheet name="H_OCR" sheetId="26" r:id="rId30"/>
    <sheet name="H_Betalingsevne_Afdrag_Fordring" sheetId="30" r:id="rId31"/>
    <sheet name="H_Betalingsevne_Afdrag" sheetId="29" r:id="rId32"/>
    <sheet name="H_Nedskriv_Fordring" sheetId="32" r:id="rId33"/>
    <sheet name="H_Nedskriv" sheetId="31" r:id="rId34"/>
    <sheet name="H_Afskriv_Fordring" sheetId="36" r:id="rId35"/>
    <sheet name="H_Afskriv" sheetId="38" r:id="rId36"/>
    <sheet name="VAL_171" sheetId="60" r:id="rId37"/>
    <sheet name="H_Indbetaling_Fordring" sheetId="33" r:id="rId38"/>
    <sheet name="H_Indbetaling" sheetId="34" r:id="rId39"/>
    <sheet name="H_Tilbagesend_Fordring" sheetId="39" r:id="rId40"/>
    <sheet name="H_Tilbagesend" sheetId="40" r:id="rId4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 i="71" l="1"/>
  <c r="AU2" i="71" l="1"/>
  <c r="G3" i="71"/>
  <c r="AT5" i="71" l="1"/>
  <c r="AT6" i="71"/>
  <c r="AT7" i="71"/>
  <c r="AT8" i="71"/>
  <c r="AT4" i="71"/>
  <c r="R8" i="71" l="1"/>
  <c r="R7" i="71"/>
  <c r="R6" i="71"/>
  <c r="R5" i="71"/>
  <c r="R4" i="71"/>
  <c r="S6" i="71"/>
  <c r="G4" i="71" l="1"/>
  <c r="S5" i="71"/>
  <c r="G2" i="70"/>
  <c r="S4" i="70" s="1"/>
  <c r="R4" i="70"/>
  <c r="R5" i="70"/>
  <c r="R6" i="70"/>
  <c r="R7" i="70"/>
  <c r="R3" i="70"/>
  <c r="S8" i="71" l="1"/>
  <c r="S7" i="71"/>
  <c r="G5" i="71"/>
  <c r="G6" i="71" s="1"/>
  <c r="G7" i="71" s="1"/>
  <c r="G8" i="71" s="1"/>
  <c r="S5" i="70"/>
  <c r="G3" i="70"/>
  <c r="G4" i="70" s="1"/>
  <c r="G5" i="70" s="1"/>
  <c r="G6" i="70" s="1"/>
  <c r="G7" i="70" s="1"/>
  <c r="O2" i="68"/>
  <c r="P2" i="68" s="1"/>
  <c r="M2" i="68"/>
  <c r="N2" i="68" s="1"/>
  <c r="G2" i="71" l="1"/>
  <c r="BB2" i="71" s="1"/>
  <c r="S7" i="70"/>
  <c r="S6" i="70"/>
  <c r="G2" i="69"/>
  <c r="I2" i="68" s="1"/>
  <c r="B2" i="68"/>
  <c r="G2" i="57" l="1"/>
  <c r="E2" i="56" l="1"/>
  <c r="B2" i="56"/>
  <c r="G3" i="57"/>
  <c r="R3" i="57"/>
  <c r="G3" i="67" l="1"/>
  <c r="B2" i="63" l="1"/>
  <c r="G4" i="67" l="1"/>
  <c r="R4" i="67"/>
  <c r="R3" i="67"/>
  <c r="S4" i="67"/>
  <c r="S3" i="67"/>
</calcChain>
</file>

<file path=xl/comments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0.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ADHC: Ad Hoc
APAY: Auto Pay
LOCK: Lockbox
CASH: Online Cashiering</t>
        </r>
      </text>
    </comment>
    <comment ref="G1" authorId="0" shapeId="0">
      <text>
        <r>
          <rPr>
            <sz val="9"/>
            <color indexed="81"/>
            <rFont val="Tahoma"/>
            <family val="2"/>
          </rPr>
          <t>Muligheder:
30 = Balanced
20 = Balancing in Progress
10 = Open</t>
        </r>
      </text>
    </comment>
    <comment ref="J1" authorId="0" shapeId="0">
      <text>
        <r>
          <rPr>
            <sz val="9"/>
            <color indexed="81"/>
            <rFont val="Tahoma"/>
            <family val="2"/>
          </rPr>
          <t>Muligheder:
DEML = Påkrav</t>
        </r>
      </text>
    </comment>
    <comment ref="K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I2" authorId="0" shapeId="0">
      <text>
        <r>
          <rPr>
            <sz val="9"/>
            <color indexed="81"/>
            <rFont val="Tahoma"/>
            <family val="2"/>
          </rPr>
          <t>Muligheder:
DK-PAYACC = Indbetal på konto
DK-PAYOCR = Indbetal på OCR linje</t>
        </r>
      </text>
    </comment>
  </commentList>
</comments>
</file>

<file path=xl/comments1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2.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13.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4.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 ref="M1" authorId="0" shapeId="0">
      <text>
        <r>
          <rPr>
            <sz val="9"/>
            <color indexed="81"/>
            <rFont val="Tahoma"/>
            <family val="2"/>
          </rPr>
          <t>Muligheder:
ADHC: Ad Hoc
APAY: Auto Pay
LOCK: Lockbox
CASH: Online Cashiering</t>
        </r>
      </text>
    </comment>
    <comment ref="N1" authorId="0" shapeId="0">
      <text>
        <r>
          <rPr>
            <sz val="9"/>
            <color indexed="81"/>
            <rFont val="Tahoma"/>
            <family val="2"/>
          </rPr>
          <t>Muligheder:
30 = Balanced
20 = Balancing in Progress
10 = Open</t>
        </r>
      </text>
    </comment>
    <comment ref="Q1" authorId="0" shapeId="0">
      <text>
        <r>
          <rPr>
            <sz val="9"/>
            <color indexed="81"/>
            <rFont val="Tahoma"/>
            <family val="2"/>
          </rPr>
          <t>Muligheder:
OBLG = Fordring
ACCT = Konto
CASE = Sag</t>
        </r>
      </text>
    </comment>
    <comment ref="R1" authorId="0" shapeId="0">
      <text>
        <r>
          <rPr>
            <sz val="9"/>
            <color indexed="81"/>
            <rFont val="Tahoma"/>
            <family val="2"/>
          </rPr>
          <t>Muligheder:</t>
        </r>
        <r>
          <rPr>
            <sz val="9"/>
            <color indexed="81"/>
            <rFont val="Tahoma"/>
            <charset val="1"/>
          </rPr>
          <t xml:space="preserve">
FIX = Fast beløb
PRC = Procent</t>
        </r>
      </text>
    </comment>
    <comment ref="S1" authorId="0" shapeId="0">
      <text>
        <r>
          <rPr>
            <sz val="9"/>
            <color indexed="81"/>
            <rFont val="Tahoma"/>
            <family val="2"/>
          </rPr>
          <t>Muligheder:</t>
        </r>
        <r>
          <rPr>
            <sz val="9"/>
            <color indexed="81"/>
            <rFont val="Tahoma"/>
            <charset val="1"/>
          </rPr>
          <t xml:space="preserve">
OTH = Andet
DTH = Død / dødsbo-behandling
REM = Eftergivelse
WAT = Fejlagtig pålignet
OTD = Forældelse
DBS = Gældssanering
BNR = Konkurs
CRA = Kreditordning
RCS = Rekonstruktion
COD = Tvangsopløsning</t>
        </r>
      </text>
    </comment>
    <comment ref="P2" authorId="0" shapeId="0">
      <text>
        <r>
          <rPr>
            <sz val="9"/>
            <color indexed="81"/>
            <rFont val="Tahoma"/>
            <family val="2"/>
          </rPr>
          <t>Muligheder:
DK-PAYACC = Indbetal på konto
DK-PAYOCR = Indbetal på OCR linje</t>
        </r>
      </text>
    </comment>
  </commentList>
</comments>
</file>

<file path=xl/comments15.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R2" authorId="0" shapeId="0">
      <text>
        <r>
          <rPr>
            <b/>
            <sz val="9"/>
            <color indexed="81"/>
            <rFont val="Tahoma"/>
            <charset val="1"/>
          </rPr>
          <t>Min konvention for CPR: 0505xxyyyy
hvor xx er fortløbende værdier til test, typisk startende fra 60, og yyyy er test case nummer. 
Denne celle bliver refereret til af tilnkyttede ark, som også sørger for unikke fordrings-ID'er.</t>
        </r>
      </text>
    </comment>
  </commentList>
</comments>
</file>

<file path=xl/comments16.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List>
</comments>
</file>

<file path=xl/comments17.xml><?xml version="1.0" encoding="utf-8"?>
<comments xmlns="http://schemas.openxmlformats.org/spreadsheetml/2006/main">
  <authors>
    <author>Jakob RB. Jensen</author>
    <author>Jakob Rahr Bork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W1" authorId="1"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AZ1" authorId="1" shapeId="0">
      <text>
        <r>
          <rPr>
            <sz val="9"/>
            <color indexed="81"/>
            <rFont val="Tahoma"/>
            <family val="2"/>
          </rPr>
          <t>Muligheder:</t>
        </r>
        <r>
          <rPr>
            <sz val="9"/>
            <color indexed="81"/>
            <rFont val="Tahoma"/>
            <charset val="1"/>
          </rPr>
          <t xml:space="preserve">
BDG = Budget
LUP = Lookup</t>
        </r>
      </text>
    </comment>
    <comment ref="BA1" authorId="1"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BC1" authorId="1"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BE1" authorId="1" shapeId="0">
      <text>
        <r>
          <rPr>
            <sz val="9"/>
            <color indexed="81"/>
            <rFont val="Tahoma"/>
            <family val="2"/>
          </rPr>
          <t>Muligheder:</t>
        </r>
        <r>
          <rPr>
            <sz val="9"/>
            <color indexed="81"/>
            <rFont val="Tahoma"/>
            <charset val="1"/>
          </rPr>
          <t xml:space="preserve">
CSA = Opret adresse for afdragsordning
DBD = Samme som skyldners kontaktadresse</t>
        </r>
      </text>
    </comment>
    <comment ref="BF1" authorId="1" shapeId="0">
      <text>
        <r>
          <rPr>
            <sz val="9"/>
            <color indexed="81"/>
            <rFont val="Tahoma"/>
            <family val="2"/>
          </rPr>
          <t>Muligheder:
ADHC: Ad Hoc
APAY: Auto Pay
LOCK: Lockbox
CASH: Online Cashiering</t>
        </r>
      </text>
    </comment>
    <comment ref="BG1" authorId="1" shapeId="0">
      <text>
        <r>
          <rPr>
            <sz val="9"/>
            <color indexed="81"/>
            <rFont val="Tahoma"/>
            <family val="2"/>
          </rPr>
          <t>Muligheder:
30 = Balanced
20 = Balancing in Progress
10 = Open</t>
        </r>
      </text>
    </comment>
    <comment ref="BJ1" authorId="1" shapeId="0">
      <text>
        <r>
          <rPr>
            <sz val="9"/>
            <color indexed="81"/>
            <rFont val="Tahoma"/>
            <family val="2"/>
          </rPr>
          <t>Muligheder:
OBLG = Fordring
ACCT = Konto
CASE = Sag</t>
        </r>
      </text>
    </comment>
    <comment ref="A2" authorId="0" shapeId="0">
      <text>
        <r>
          <rPr>
            <b/>
            <sz val="9"/>
            <color indexed="81"/>
            <rFont val="Tahoma"/>
            <charset val="1"/>
          </rPr>
          <t xml:space="preserve">Morten:
</t>
        </r>
        <r>
          <rPr>
            <sz val="9"/>
            <color indexed="81"/>
            <rFont val="Tahoma"/>
            <family val="2"/>
          </rPr>
          <t>Denne fordring skal have oprettet en aktiv afdragsordning fastsat efter tabeltræk.</t>
        </r>
      </text>
    </comment>
    <comment ref="BI2" authorId="1" shapeId="0">
      <text>
        <r>
          <rPr>
            <sz val="9"/>
            <color indexed="81"/>
            <rFont val="Tahoma"/>
            <family val="2"/>
          </rPr>
          <t>Muligheder:
DK-PAYACC = Indbetal på konto
DK-PAYOCR = Indbetal på OCR linje</t>
        </r>
      </text>
    </comment>
    <comment ref="R4" authorId="0" shapeId="0">
      <text>
        <r>
          <rPr>
            <b/>
            <sz val="9"/>
            <color indexed="81"/>
            <rFont val="Tahoma"/>
            <charset val="1"/>
          </rPr>
          <t>Min konvention for CPR: 0505xxyyyy
hvor xx er fortløbende værdier til test, typisk startende fra 60, og yyyy er test case nummer. 
Denne celle bliver refereret til af tilnkyttede ark, som også sørger for unikke fordrings-ID'er.</t>
        </r>
      </text>
    </comment>
    <comment ref="F5" authorId="0" shapeId="0">
      <text>
        <r>
          <rPr>
            <b/>
            <sz val="9"/>
            <color indexed="81"/>
            <rFont val="Tahoma"/>
            <family val="2"/>
          </rPr>
          <t>Renteopkrævning</t>
        </r>
      </text>
    </comment>
    <comment ref="F6" authorId="0" shapeId="0">
      <text>
        <r>
          <rPr>
            <b/>
            <sz val="9"/>
            <color indexed="81"/>
            <rFont val="Tahoma"/>
            <family val="2"/>
          </rPr>
          <t xml:space="preserve">Oprkævningsgebyr
</t>
        </r>
      </text>
    </comment>
  </commentList>
</comments>
</file>

<file path=xl/comments18.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9.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2.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0.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 ref="M1" authorId="0" shapeId="0">
      <text>
        <r>
          <rPr>
            <sz val="9"/>
            <color indexed="81"/>
            <rFont val="Tahoma"/>
            <family val="2"/>
          </rPr>
          <t>Muligheder:
ADHC: Ad Hoc
APAY: Auto Pay
LOCK: Lockbox
CASH: Online Cashiering</t>
        </r>
      </text>
    </comment>
    <comment ref="N1" authorId="0" shapeId="0">
      <text>
        <r>
          <rPr>
            <sz val="9"/>
            <color indexed="81"/>
            <rFont val="Tahoma"/>
            <family val="2"/>
          </rPr>
          <t>Muligheder:
30 = Balanced
20 = Balancing in Progress
10 = Open</t>
        </r>
      </text>
    </comment>
    <comment ref="Q1" authorId="0" shapeId="0">
      <text>
        <r>
          <rPr>
            <sz val="9"/>
            <color indexed="81"/>
            <rFont val="Tahoma"/>
            <family val="2"/>
          </rPr>
          <t>Muligheder:
OBLG = Fordring
ACCT = Konto
CASE = Sag</t>
        </r>
      </text>
    </comment>
    <comment ref="P2" authorId="0" shapeId="0">
      <text>
        <r>
          <rPr>
            <sz val="9"/>
            <color indexed="81"/>
            <rFont val="Tahoma"/>
            <family val="2"/>
          </rPr>
          <t>Muligheder:
DK-PAYACC = Indbetal på konto
DK-PAYOCR = Indbetal på OCR linje</t>
        </r>
      </text>
    </comment>
  </commentList>
</comments>
</file>

<file path=xl/comments2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2.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ADHC: Ad Hoc
APAY: Auto Pay
LOCK: Lockbox
CASH: Online Cashiering</t>
        </r>
      </text>
    </comment>
    <comment ref="G1" authorId="0" shapeId="0">
      <text>
        <r>
          <rPr>
            <sz val="9"/>
            <color indexed="81"/>
            <rFont val="Tahoma"/>
            <family val="2"/>
          </rPr>
          <t>Muligheder:
30 = Balanced
20 = Balancing in Progress
10 = Open</t>
        </r>
      </text>
    </comment>
    <comment ref="I2" authorId="0" shapeId="0">
      <text>
        <r>
          <rPr>
            <sz val="9"/>
            <color indexed="81"/>
            <rFont val="Tahoma"/>
            <family val="2"/>
          </rPr>
          <t>Muligheder:
DK-PAYACC = Indbetal på konto
DK-PAYOCR = Indbetal på OCR linje</t>
        </r>
      </text>
    </comment>
  </commentList>
</comments>
</file>

<file path=xl/comments23.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4.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R3" authorId="0" shapeId="0">
      <text>
        <r>
          <rPr>
            <b/>
            <sz val="9"/>
            <color indexed="81"/>
            <rFont val="Tahoma"/>
            <charset val="1"/>
          </rPr>
          <t>Min konvention for CPR: 0505xxyyyy
hvor xx er fortløbende værdier til test, typisk startende fra 60, og yyyy er test case nummer. 
Denne celle bliver refereret til af tilnkyttede ark, som også sørger for unikke fordrings-ID'er.</t>
        </r>
      </text>
    </comment>
    <comment ref="F4" authorId="0" shapeId="0">
      <text>
        <r>
          <rPr>
            <b/>
            <sz val="9"/>
            <color indexed="81"/>
            <rFont val="Tahoma"/>
            <family val="2"/>
          </rPr>
          <t>Renteopkrævning</t>
        </r>
      </text>
    </comment>
    <comment ref="F5" authorId="0" shapeId="0">
      <text>
        <r>
          <rPr>
            <b/>
            <sz val="9"/>
            <color indexed="81"/>
            <rFont val="Tahoma"/>
            <family val="2"/>
          </rPr>
          <t xml:space="preserve">Oprkævningsgebyr
</t>
        </r>
      </text>
    </comment>
  </commentList>
</comments>
</file>

<file path=xl/comments25.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26.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7.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P2" authorId="0" shapeId="0">
      <text>
        <r>
          <rPr>
            <b/>
            <sz val="9"/>
            <color indexed="81"/>
            <rFont val="Tahoma"/>
            <charset val="1"/>
          </rPr>
          <t>Muligheder:</t>
        </r>
        <r>
          <rPr>
            <sz val="9"/>
            <color indexed="81"/>
            <rFont val="Tahoma"/>
            <charset val="1"/>
          </rPr>
          <t xml:space="preserve">
'true
'false</t>
        </r>
      </text>
    </comment>
  </commentList>
</comments>
</file>

<file path=xl/comments28.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29.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xml><?xml version="1.0" encoding="utf-8"?>
<comments xmlns="http://schemas.openxmlformats.org/spreadsheetml/2006/main">
  <authors>
    <author>Jakob Rahr Bork Jensen</author>
  </authors>
  <commentList>
    <comment ref="B1" authorId="0" shapeId="0">
      <text>
        <r>
          <rPr>
            <sz val="9"/>
            <color indexed="81"/>
            <rFont val="Tahoma"/>
            <family val="2"/>
          </rPr>
          <t>Muligheder:
ADHC: Ad Hoc
APAY: Auto Pay
LOCK: Lockbox
CASH: Online Cashiering</t>
        </r>
      </text>
    </comment>
    <comment ref="C1" authorId="0" shapeId="0">
      <text>
        <r>
          <rPr>
            <sz val="9"/>
            <color indexed="81"/>
            <rFont val="Tahoma"/>
            <family val="2"/>
          </rPr>
          <t>Muligheder:
BNK = Indb. Udland
BNKU = 3. mands indb.
BS = Div. indb. (KMD)
FIK = Indbetaling OCR
KUB = 3. mands indb.
NETS = NETS
OCR = Indbetaling OCR
SAP38 = NETS handles payments and bills
SKB = NETS
TM = Indbetaling OCR
WSS = Web Self Service</t>
        </r>
      </text>
    </comment>
    <comment ref="D1" authorId="0" shapeId="0">
      <text>
        <r>
          <rPr>
            <sz val="9"/>
            <color indexed="81"/>
            <rFont val="Tahoma"/>
            <family val="2"/>
          </rPr>
          <t>Muligheder:
30 = Balanced
20 = Balancing in Progress
10 = Open</t>
        </r>
      </text>
    </comment>
  </commentList>
</comments>
</file>

<file path=xl/comments30.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OBLG = Fordring
ACCT = Konto
CASE = Sag</t>
        </r>
      </text>
    </comment>
    <comment ref="G1" authorId="0" shapeId="0">
      <text>
        <r>
          <rPr>
            <sz val="9"/>
            <color indexed="81"/>
            <rFont val="Tahoma"/>
            <family val="2"/>
          </rPr>
          <t>Muligheder:
0 = Alle fordringer
1+ = NrFordring</t>
        </r>
      </text>
    </comment>
    <comment ref="H1" authorId="0" shapeId="0">
      <text>
        <r>
          <rPr>
            <sz val="9"/>
            <color indexed="81"/>
            <rFont val="Tahoma"/>
            <family val="2"/>
          </rPr>
          <t>Muligheder:
ADHC: Ad Hoc
APAY: Auto Pay
LOCK: Lockbox
CASH: Online Cashiering</t>
        </r>
      </text>
    </comment>
    <comment ref="I1" authorId="0" shapeId="0">
      <text>
        <r>
          <rPr>
            <sz val="9"/>
            <color indexed="81"/>
            <rFont val="Tahoma"/>
            <family val="2"/>
          </rPr>
          <t>Muligheder:
30 = Balanced
20 = Balancing in Progress
10 = Open</t>
        </r>
      </text>
    </comment>
    <comment ref="K2" authorId="0" shapeId="0">
      <text>
        <r>
          <rPr>
            <sz val="9"/>
            <color indexed="81"/>
            <rFont val="Tahoma"/>
            <family val="2"/>
          </rPr>
          <t>Muligheder:
DK-PAYACC = Indbetal på konto
DK-PAYOCR = Indbetal på OCR linje</t>
        </r>
      </text>
    </comment>
    <comment ref="M2" authorId="0" shapeId="0">
      <text>
        <r>
          <rPr>
            <sz val="9"/>
            <color indexed="81"/>
            <rFont val="Tahoma"/>
            <family val="2"/>
          </rPr>
          <t>Muligheder:
DK-PAYACC = Indbetal på konto
DK-PAYOCR = Indbetal på OCR linje</t>
        </r>
      </text>
    </comment>
  </commentList>
</comments>
</file>

<file path=xl/comments3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2.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 ref="M1" authorId="0" shapeId="0">
      <text>
        <r>
          <rPr>
            <sz val="9"/>
            <color indexed="81"/>
            <rFont val="Tahoma"/>
            <family val="2"/>
          </rPr>
          <t>Muligheder:
ADHC: Ad Hoc
APAY: Auto Pay
LOCK: Lockbox
CASH: Online Cashiering</t>
        </r>
      </text>
    </comment>
    <comment ref="N1" authorId="0" shapeId="0">
      <text>
        <r>
          <rPr>
            <sz val="9"/>
            <color indexed="81"/>
            <rFont val="Tahoma"/>
            <family val="2"/>
          </rPr>
          <t>Muligheder:
30 = Balanced
20 = Balancing in Progress
10 = Open</t>
        </r>
      </text>
    </comment>
    <comment ref="Q1" authorId="0" shapeId="0">
      <text>
        <r>
          <rPr>
            <sz val="9"/>
            <color indexed="81"/>
            <rFont val="Tahoma"/>
            <family val="2"/>
          </rPr>
          <t>Muligheder:
OBLG = Fordring
ACCT = Konto
CASE = Sag</t>
        </r>
      </text>
    </comment>
    <comment ref="P2" authorId="0" shapeId="0">
      <text>
        <r>
          <rPr>
            <sz val="9"/>
            <color indexed="81"/>
            <rFont val="Tahoma"/>
            <family val="2"/>
          </rPr>
          <t>Muligheder:
DK-PAYACC = Indbetal på konto
DK-PAYOCR = Indbetal på OCR linje</t>
        </r>
      </text>
    </comment>
  </commentList>
</comments>
</file>

<file path=xl/comments33.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4.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DK-MODTAG: Opret fordring
DK-NEDSKRIV: Nedskriv fordring</t>
        </r>
      </text>
    </comment>
    <comment ref="H1" authorId="0" shapeId="0">
      <text>
        <r>
          <rPr>
            <sz val="9"/>
            <color indexed="81"/>
            <rFont val="Tahoma"/>
            <family val="2"/>
          </rPr>
          <t>Muligheder:</t>
        </r>
        <r>
          <rPr>
            <sz val="9"/>
            <color indexed="81"/>
            <rFont val="Tahoma"/>
            <charset val="1"/>
          </rPr>
          <t xml:space="preserve">
ANDN = ANDN
FEJL = Fejl
FAST = Hurtig
HABO = HÆBO
HAFO = HÆFO
INDB = Indbetaling
LIHE = LIHE
REGU = Regulering
TRVE = TRVE</t>
        </r>
      </text>
    </comment>
  </commentList>
</comments>
</file>

<file path=xl/comments35.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6.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FIX = Fast beløb
PRC = Procent</t>
        </r>
      </text>
    </comment>
    <comment ref="E1" authorId="0" shapeId="0">
      <text>
        <r>
          <rPr>
            <sz val="9"/>
            <color indexed="81"/>
            <rFont val="Tahoma"/>
            <family val="2"/>
          </rPr>
          <t>Muligheder:</t>
        </r>
        <r>
          <rPr>
            <sz val="9"/>
            <color indexed="81"/>
            <rFont val="Tahoma"/>
            <charset val="1"/>
          </rPr>
          <t xml:space="preserve">
OTH = Andet
DTH = Død / dødsbo-behandling
REM = Eftergivelse
WAT = Fejlagtig pålignet
OTD = Forældelse
DBS = Gældssanering
BNR = Konkurs
CRA = Kreditordning
RCS = Rekonstruktion
COD = Tvangsopløsning</t>
        </r>
      </text>
    </comment>
  </commentList>
</comments>
</file>

<file path=xl/comments37.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38.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9.xml><?xml version="1.0" encoding="utf-8"?>
<comments xmlns="http://schemas.openxmlformats.org/spreadsheetml/2006/main">
  <authors>
    <author>Jakob Rahr Bork Jensen</author>
  </authors>
  <commentList>
    <comment ref="D1" authorId="0" shapeId="0">
      <text>
        <r>
          <rPr>
            <sz val="9"/>
            <color indexed="81"/>
            <rFont val="Tahoma"/>
            <family val="2"/>
          </rPr>
          <t>Muligheder:
ADHC: Ad Hoc
APAY: Auto Pay
LOCK: Lockbox
CASH: Online Cashiering</t>
        </r>
      </text>
    </comment>
    <comment ref="E1" authorId="0" shapeId="0">
      <text>
        <r>
          <rPr>
            <sz val="9"/>
            <color indexed="81"/>
            <rFont val="Tahoma"/>
            <family val="2"/>
          </rPr>
          <t>Muligheder:
30 = Balanced
20 = Balancing in Progress
10 = Open</t>
        </r>
      </text>
    </comment>
    <comment ref="I2" authorId="0" shapeId="0">
      <text>
        <r>
          <rPr>
            <sz val="9"/>
            <color indexed="81"/>
            <rFont val="Tahoma"/>
            <family val="2"/>
          </rPr>
          <t>Muligheder:
DK-PAYACC = Indbetal på konto
DK-PAYOCR = Indbetal på OCR linje</t>
        </r>
      </text>
    </comment>
  </commentList>
</comments>
</file>

<file path=xl/comments4.xml><?xml version="1.0" encoding="utf-8"?>
<comments xmlns="http://schemas.openxmlformats.org/spreadsheetml/2006/main">
  <authors>
    <author>Jakob Rahr Bork Jensen</author>
  </authors>
  <commentList>
    <comment ref="B1" authorId="0" shapeId="0">
      <text>
        <r>
          <rPr>
            <sz val="9"/>
            <color indexed="81"/>
            <rFont val="Tahoma"/>
            <family val="2"/>
          </rPr>
          <t>Muligheder:
ADHC: Ad Hoc
APAY: Auto Pay
LOCK: Lockbox
CASH: Online Cashiering</t>
        </r>
      </text>
    </comment>
    <comment ref="C1" authorId="0" shapeId="0">
      <text>
        <r>
          <rPr>
            <sz val="9"/>
            <color indexed="81"/>
            <rFont val="Tahoma"/>
            <family val="2"/>
          </rPr>
          <t>Muligheder:
BNK = Indb. Udland
BNKU = 3. mands indb.
BS = Div. indb. (KMD)
FIK = Indbetaling OCR
KUB = 3. mands indb.
NETS = NETS
OCR = Indbetaling OCR
SAP38 = NETS handles payments and bills
SKB = NETS
TM = Indbetaling OCR
WSS = Web Self Service</t>
        </r>
      </text>
    </comment>
    <comment ref="D1" authorId="0" shapeId="0">
      <text>
        <r>
          <rPr>
            <sz val="9"/>
            <color indexed="81"/>
            <rFont val="Tahoma"/>
            <family val="2"/>
          </rPr>
          <t>Muligheder:
30 = Balanced
20 = Balancing in Progress
10 = Open</t>
        </r>
      </text>
    </comment>
  </commentList>
</comments>
</file>

<file path=xl/comments40.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41.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01 = Afdragsordning
04 = Fejl
06 = Henstand
03 = Hæftelse forkert
05 = Klage over fordring
02 = Modregning</t>
        </r>
      </text>
    </comment>
  </commentList>
</comments>
</file>

<file path=xl/comments5.xml><?xml version="1.0" encoding="utf-8"?>
<comments xmlns="http://schemas.openxmlformats.org/spreadsheetml/2006/main">
  <authors>
    <author>Jakob Rahr Bork Jensen</author>
  </authors>
  <commentList>
    <comment ref="D1" authorId="0" shapeId="0">
      <text>
        <r>
          <rPr>
            <sz val="9"/>
            <color indexed="81"/>
            <rFont val="Tahoma"/>
            <family val="2"/>
          </rPr>
          <t>Muligheder:
BFLT = Brief Letter
DCLT = Decision Letter
FDLT = First Demand Letter
FTXT = Free Text
RCLT = Recommendation Letter
RMLT = Reminder Letter</t>
        </r>
      </text>
    </comment>
    <comment ref="E1" authorId="0" shapeId="0">
      <text>
        <r>
          <rPr>
            <sz val="9"/>
            <color indexed="81"/>
            <rFont val="Tahoma"/>
            <family val="2"/>
          </rPr>
          <t>Muligheder:
FTXT:
IND0906DIV01 = Free Text Letter</t>
        </r>
      </text>
    </comment>
  </commentList>
</comments>
</file>

<file path=xl/comments6.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P1" authorId="0" shapeId="0">
      <text>
        <r>
          <rPr>
            <b/>
            <sz val="9"/>
            <color indexed="81"/>
            <rFont val="Tahoma"/>
            <family val="2"/>
          </rPr>
          <t>'true, hvis pågældende felter skal afkrydses</t>
        </r>
      </text>
    </comment>
    <comment ref="F3" authorId="0" shapeId="0">
      <text>
        <r>
          <rPr>
            <b/>
            <sz val="9"/>
            <color indexed="81"/>
            <rFont val="Tahoma"/>
            <family val="2"/>
          </rPr>
          <t>Renteopkrævning</t>
        </r>
      </text>
    </comment>
    <comment ref="F4" authorId="0" shapeId="0">
      <text>
        <r>
          <rPr>
            <b/>
            <sz val="9"/>
            <color indexed="81"/>
            <rFont val="Tahoma"/>
            <family val="2"/>
          </rPr>
          <t xml:space="preserve">Oprkævningsgebyr
</t>
        </r>
      </text>
    </comment>
  </commentList>
</comments>
</file>

<file path=xl/comments7.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ADHC: Ad Hoc
APAY: Auto Pay
LOCK: Lockbox
CASH: Online Cashiering</t>
        </r>
      </text>
    </comment>
    <comment ref="G1" authorId="0" shapeId="0">
      <text>
        <r>
          <rPr>
            <sz val="9"/>
            <color indexed="81"/>
            <rFont val="Tahoma"/>
            <family val="2"/>
          </rPr>
          <t>Muligheder:
30 = Balanced
20 = Balancing in Progress
10 = Open</t>
        </r>
      </text>
    </comment>
    <comment ref="J1" authorId="0" shapeId="0">
      <text>
        <r>
          <rPr>
            <sz val="9"/>
            <color indexed="81"/>
            <rFont val="Tahoma"/>
            <family val="2"/>
          </rPr>
          <t>Muligheder:
DEML = Påkrav</t>
        </r>
      </text>
    </comment>
    <comment ref="K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L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I2" authorId="0" shapeId="0">
      <text>
        <r>
          <rPr>
            <sz val="9"/>
            <color indexed="81"/>
            <rFont val="Tahoma"/>
            <family val="2"/>
          </rPr>
          <t>Muligheder:
DK-PAYACC = Indbetal på konto
DK-PAYOCR = Indbetal på OCR linje</t>
        </r>
      </text>
    </comment>
  </commentList>
</comments>
</file>

<file path=xl/comments8.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P2" authorId="0" shapeId="0">
      <text>
        <r>
          <rPr>
            <b/>
            <sz val="9"/>
            <color indexed="81"/>
            <rFont val="Tahoma"/>
            <charset val="1"/>
          </rPr>
          <t>Muligheder:</t>
        </r>
        <r>
          <rPr>
            <sz val="9"/>
            <color indexed="81"/>
            <rFont val="Tahoma"/>
            <charset val="1"/>
          </rPr>
          <t xml:space="preserve">
'true
'false</t>
        </r>
      </text>
    </comment>
  </commentList>
</comments>
</file>

<file path=xl/comments9.xml><?xml version="1.0" encoding="utf-8"?>
<comments xmlns="http://schemas.openxmlformats.org/spreadsheetml/2006/main">
  <authors>
    <author>Jakob RB. Jensen</author>
    <author>Morten Schiøler</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E3" authorId="1" shapeId="0">
      <text>
        <r>
          <rPr>
            <b/>
            <sz val="9"/>
            <color indexed="81"/>
            <rFont val="Tahoma"/>
            <charset val="1"/>
          </rPr>
          <t>Morten Schiøler:</t>
        </r>
        <r>
          <rPr>
            <sz val="9"/>
            <color indexed="81"/>
            <rFont val="Tahoma"/>
            <charset val="1"/>
          </rPr>
          <t xml:space="preserve">
Politiet
</t>
        </r>
      </text>
    </comment>
    <comment ref="F3" authorId="1" shapeId="0">
      <text>
        <r>
          <rPr>
            <b/>
            <sz val="9"/>
            <color indexed="81"/>
            <rFont val="Tahoma"/>
            <charset val="1"/>
          </rPr>
          <t>Morten Schiøler:</t>
        </r>
        <r>
          <rPr>
            <sz val="9"/>
            <color indexed="81"/>
            <rFont val="Tahoma"/>
            <charset val="1"/>
          </rPr>
          <t xml:space="preserve">
Parkeringsafgift
</t>
        </r>
      </text>
    </comment>
  </commentList>
</comments>
</file>

<file path=xl/sharedStrings.xml><?xml version="1.0" encoding="utf-8"?>
<sst xmlns="http://schemas.openxmlformats.org/spreadsheetml/2006/main" count="2152" uniqueCount="227">
  <si>
    <t>Kundenummer</t>
  </si>
  <si>
    <t>IdType</t>
  </si>
  <si>
    <t>CPR</t>
  </si>
  <si>
    <t>Fordringstype</t>
  </si>
  <si>
    <t>DK-MODTAG</t>
  </si>
  <si>
    <t>FordringshaverID</t>
  </si>
  <si>
    <t>FordringstypeKode</t>
  </si>
  <si>
    <t>FordringsID</t>
  </si>
  <si>
    <t>Forfaldsdato</t>
  </si>
  <si>
    <t>SidsteBetalingsdato</t>
  </si>
  <si>
    <t>ValutaKode</t>
  </si>
  <si>
    <t>Beløb</t>
  </si>
  <si>
    <t>PeriodeFraDato</t>
  </si>
  <si>
    <t>PeriodeTilDato</t>
  </si>
  <si>
    <t>PersonCPRNummer</t>
  </si>
  <si>
    <t>1000</t>
  </si>
  <si>
    <t>01-01-2017</t>
  </si>
  <si>
    <t>DKK</t>
  </si>
  <si>
    <t>Formularkilde</t>
  </si>
  <si>
    <t>WSS</t>
  </si>
  <si>
    <t>LIMEDIE</t>
  </si>
  <si>
    <t>PeriodeType</t>
  </si>
  <si>
    <t>1</t>
  </si>
  <si>
    <t>RenteregelNummer</t>
  </si>
  <si>
    <t>001</t>
  </si>
  <si>
    <t>RentesatsRegel</t>
  </si>
  <si>
    <t>07</t>
  </si>
  <si>
    <t>Rentesats</t>
  </si>
  <si>
    <t>2,0</t>
  </si>
  <si>
    <t>08-01-2017</t>
  </si>
  <si>
    <t>TC_Opret_Fordring_IS_7966</t>
  </si>
  <si>
    <t>DageTilModtagelsesdato</t>
  </si>
  <si>
    <t>0</t>
  </si>
  <si>
    <t>1,0</t>
  </si>
  <si>
    <t>Inddrivelsesskridt</t>
  </si>
  <si>
    <t>DEML</t>
  </si>
  <si>
    <t>TypeAfBrev</t>
  </si>
  <si>
    <t>IndbetalingskildeType</t>
  </si>
  <si>
    <t>ADHC</t>
  </si>
  <si>
    <t>IndbetalingskontrolStatus</t>
  </si>
  <si>
    <t>10</t>
  </si>
  <si>
    <t>750</t>
  </si>
  <si>
    <t>Dækningsregel</t>
  </si>
  <si>
    <t>0505602000</t>
  </si>
  <si>
    <t>DK-PAYOCR</t>
  </si>
  <si>
    <t>FTXT</t>
  </si>
  <si>
    <t>Kundekontakttype</t>
  </si>
  <si>
    <t>IND0906DIV01</t>
  </si>
  <si>
    <t>Afdragsordning</t>
  </si>
  <si>
    <t>Afdragsordningsfrekvens</t>
  </si>
  <si>
    <t>MON</t>
  </si>
  <si>
    <t>200</t>
  </si>
  <si>
    <t>Adressetype</t>
  </si>
  <si>
    <t>DBD</t>
  </si>
  <si>
    <t>Betalingsevne</t>
  </si>
  <si>
    <t>CALCPAYABILITY</t>
  </si>
  <si>
    <t>BDG</t>
  </si>
  <si>
    <t>Afskrivningsmulighed</t>
  </si>
  <si>
    <t>FIX</t>
  </si>
  <si>
    <t>Afskrivningsårsag</t>
  </si>
  <si>
    <t>REM</t>
  </si>
  <si>
    <t>500</t>
  </si>
  <si>
    <t>DK-NEDSKRIV</t>
  </si>
  <si>
    <t>AktionsID</t>
  </si>
  <si>
    <t>Årsagskode</t>
  </si>
  <si>
    <t>REGU</t>
  </si>
  <si>
    <t>Valutakode</t>
  </si>
  <si>
    <t>Begrundelse</t>
  </si>
  <si>
    <t>04</t>
  </si>
  <si>
    <t>DK-PAYACC</t>
  </si>
  <si>
    <t>Indbetalingskilde</t>
  </si>
  <si>
    <t>BNK</t>
  </si>
  <si>
    <t>BNKU</t>
  </si>
  <si>
    <t>BS</t>
  </si>
  <si>
    <t>FIK</t>
  </si>
  <si>
    <t>KUB</t>
  </si>
  <si>
    <t>NETS</t>
  </si>
  <si>
    <t>OCR</t>
  </si>
  <si>
    <t>SAP38</t>
  </si>
  <si>
    <t>SKB</t>
  </si>
  <si>
    <t>TM</t>
  </si>
  <si>
    <t>Inkluder</t>
  </si>
  <si>
    <t>H_Påkrav</t>
  </si>
  <si>
    <t>2500</t>
  </si>
  <si>
    <t>H_Opret_Fordring_Påkrav</t>
  </si>
  <si>
    <t>02-02-2017</t>
  </si>
  <si>
    <t>10-02-2017</t>
  </si>
  <si>
    <t>H_Opret_Fordring_OCR</t>
  </si>
  <si>
    <t>09-02-2017</t>
  </si>
  <si>
    <t>ACCT</t>
  </si>
  <si>
    <t>OBLG</t>
  </si>
  <si>
    <t>Inkluder2</t>
  </si>
  <si>
    <t>H_OCR</t>
  </si>
  <si>
    <t>Beløb2</t>
  </si>
  <si>
    <t>Dækningsregel2</t>
  </si>
  <si>
    <t>2750</t>
  </si>
  <si>
    <t>01-03-2017</t>
  </si>
  <si>
    <t>BeløbBetal</t>
  </si>
  <si>
    <t>BeløbAfdrag</t>
  </si>
  <si>
    <t>PAB</t>
  </si>
  <si>
    <t>BeløbIndbetal</t>
  </si>
  <si>
    <t>BeløbTabel</t>
  </si>
  <si>
    <t>250</t>
  </si>
  <si>
    <t>CASE</t>
  </si>
  <si>
    <t>1234</t>
  </si>
  <si>
    <t>H_Indbetaling_Fordring</t>
  </si>
  <si>
    <t>02-01-2017</t>
  </si>
  <si>
    <t>09-01-2017</t>
  </si>
  <si>
    <t>02-03-2017</t>
  </si>
  <si>
    <t>H_Indbetaling</t>
  </si>
  <si>
    <t>Beløb1</t>
  </si>
  <si>
    <t>1100</t>
  </si>
  <si>
    <t>Beløb3</t>
  </si>
  <si>
    <t>FordringsID2</t>
  </si>
  <si>
    <t>H_Betalingsevne_Afdrag_Fordring</t>
  </si>
  <si>
    <t>H_Betalingsevne_Afdrag</t>
  </si>
  <si>
    <t>H_Nedskriv</t>
  </si>
  <si>
    <t>H_Nedskriv_Fordring</t>
  </si>
  <si>
    <t>100</t>
  </si>
  <si>
    <t>H_Tilbagesend_Fordring</t>
  </si>
  <si>
    <t>H_Tilbagesend</t>
  </si>
  <si>
    <t>IND0704AFD01</t>
  </si>
  <si>
    <t>1229</t>
  </si>
  <si>
    <t>12345678900001</t>
  </si>
  <si>
    <t>12345678900002</t>
  </si>
  <si>
    <t>0505600000</t>
  </si>
  <si>
    <t>12345678902001</t>
  </si>
  <si>
    <t>12345678902002</t>
  </si>
  <si>
    <t>0505601000</t>
  </si>
  <si>
    <t>0505603000</t>
  </si>
  <si>
    <t>12345678903500</t>
  </si>
  <si>
    <t>0505603500</t>
  </si>
  <si>
    <t>12345678904001</t>
  </si>
  <si>
    <t>12345678904002</t>
  </si>
  <si>
    <t>0505604000</t>
  </si>
  <si>
    <t>12345678905000</t>
  </si>
  <si>
    <t>0505605000</t>
  </si>
  <si>
    <t>109020001</t>
  </si>
  <si>
    <t>0505600902</t>
  </si>
  <si>
    <t>109020002</t>
  </si>
  <si>
    <t>12345678902015</t>
  </si>
  <si>
    <t>0505602015</t>
  </si>
  <si>
    <t>LUP</t>
  </si>
  <si>
    <t>PAL</t>
  </si>
  <si>
    <t>12345678902020</t>
  </si>
  <si>
    <t>1200</t>
  </si>
  <si>
    <t>0505602020</t>
  </si>
  <si>
    <t>0505600008</t>
  </si>
  <si>
    <t>12345678900010</t>
  </si>
  <si>
    <t>VAL_171_Fordring</t>
  </si>
  <si>
    <t>12345678900009</t>
  </si>
  <si>
    <t>Forsendelsesadresse - SKAT Inddrivelse Test Person 140 [P]</t>
  </si>
  <si>
    <t>Part - 140, SKAT Inddrivelse Test Person</t>
  </si>
  <si>
    <t>VAL_171</t>
  </si>
  <si>
    <t>SkyldnerAdresse</t>
  </si>
  <si>
    <t>SkyldnerNavn</t>
  </si>
  <si>
    <t>12345678900012</t>
  </si>
  <si>
    <t>VAL_938_Fordring</t>
  </si>
  <si>
    <t>12345678900011</t>
  </si>
  <si>
    <t>VAL_938</t>
  </si>
  <si>
    <t>DAPAFGI</t>
  </si>
  <si>
    <t>700</t>
  </si>
  <si>
    <t>1204</t>
  </si>
  <si>
    <t>12345678902004</t>
  </si>
  <si>
    <t>12345678902003</t>
  </si>
  <si>
    <t>1234567890301</t>
  </si>
  <si>
    <t>DK-CASWGEN</t>
  </si>
  <si>
    <t>Gruppe</t>
  </si>
  <si>
    <t>3400</t>
  </si>
  <si>
    <t>101080004</t>
  </si>
  <si>
    <t>01-02-2017</t>
  </si>
  <si>
    <t>0505610108</t>
  </si>
  <si>
    <t>bChkFordringsappel</t>
  </si>
  <si>
    <t>sOriginaleValutaKode</t>
  </si>
  <si>
    <t>sPUnitsNummer</t>
  </si>
  <si>
    <t>sDokumentLocator</t>
  </si>
  <si>
    <t>sDokumentNummer</t>
  </si>
  <si>
    <t>sDokumentFilIndhold</t>
  </si>
  <si>
    <t>sDokumentFilType</t>
  </si>
  <si>
    <t>sDokumentEksternReference</t>
  </si>
  <si>
    <t>sDokumentType</t>
  </si>
  <si>
    <t>sNoteTekst</t>
  </si>
  <si>
    <t>sFordringensEksterneReference</t>
  </si>
  <si>
    <t>sNoteOprettetAf</t>
  </si>
  <si>
    <t>sNoteOprettelsestidspunkt</t>
  </si>
  <si>
    <t>sVirksomhedSENummer</t>
  </si>
  <si>
    <t>sAlternativKontaktID</t>
  </si>
  <si>
    <t>sFordringshaverBeskrivelse</t>
  </si>
  <si>
    <t>sHovedFordringsID</t>
  </si>
  <si>
    <t>sAflæstDato</t>
  </si>
  <si>
    <t>sHæftelsesForældelsesdato</t>
  </si>
  <si>
    <t>sHæftelsesForligsdato</t>
  </si>
  <si>
    <t>bChkHæftelsesUdligning</t>
  </si>
  <si>
    <t>bChkHæftelseUnderBobehandling</t>
  </si>
  <si>
    <t>sHæftelsesAfgørelsesdato</t>
  </si>
  <si>
    <t>sBeløbDKK</t>
  </si>
  <si>
    <t>sOriginaleBeløb</t>
  </si>
  <si>
    <t>sOriginaleBeløbDKK</t>
  </si>
  <si>
    <t>bChkHæftelsesAfgørelse</t>
  </si>
  <si>
    <t/>
  </si>
  <si>
    <t>123</t>
  </si>
  <si>
    <t>true</t>
  </si>
  <si>
    <t>VAL_108_Fordring</t>
  </si>
  <si>
    <t>GEOPKRÆ</t>
  </si>
  <si>
    <t>REOPKRÆ</t>
  </si>
  <si>
    <t>45</t>
  </si>
  <si>
    <t>01-04-2017</t>
  </si>
  <si>
    <t>FuldeNavn</t>
  </si>
  <si>
    <t>140, SKAT Inddrivelse Test Person</t>
  </si>
  <si>
    <t>101080034</t>
  </si>
  <si>
    <t>0505670108</t>
  </si>
  <si>
    <t>0505620170</t>
  </si>
  <si>
    <t>10000</t>
  </si>
  <si>
    <t>3000</t>
  </si>
  <si>
    <t>BeløbBudget</t>
  </si>
  <si>
    <t>BeregenBetalingsevneDato</t>
  </si>
  <si>
    <t>ModtagelsesDatoForBudget</t>
  </si>
  <si>
    <t>GyldigFra</t>
  </si>
  <si>
    <t>GyldigTil</t>
  </si>
  <si>
    <t>0505670257</t>
  </si>
  <si>
    <t>0505600296</t>
  </si>
  <si>
    <t>TC_VAL_296</t>
  </si>
  <si>
    <t>240</t>
  </si>
  <si>
    <t>bOpretAfdragsordning</t>
  </si>
  <si>
    <t>false</t>
  </si>
  <si>
    <t>501</t>
  </si>
  <si>
    <t>0505710260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</si>
</sst>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9"/>
      <color indexed="81"/>
      <name val="Tahoma"/>
      <charset val="1"/>
    </font>
    <font>
      <sz val="9"/>
      <color indexed="81"/>
      <name val="Tahoma"/>
      <family val="2"/>
    </font>
    <font>
      <b/>
      <sz val="9"/>
      <color indexed="81"/>
      <name val="Tahoma"/>
      <charset val="1"/>
    </font>
    <font>
      <sz val="11"/>
      <color rgb="FF333333"/>
      <name val="Calibri"/>
      <family val="2"/>
      <scheme val="minor"/>
    </font>
    <font>
      <b/>
      <sz val="9"/>
      <color indexed="81"/>
      <name val="Tahoma"/>
      <family val="2"/>
    </font>
    <font>
      <sz val="11"/>
      <color rgb="FF3F3F76"/>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6" fillId="3" borderId="1" applyNumberFormat="0" applyAlignment="0" applyProtection="0"/>
  </cellStyleXfs>
  <cellXfs count="9">
    <xf numFmtId="0" fontId="0" fillId="0" borderId="0" xfId="0"/>
    <xf numFmtId="0" fontId="0" fillId="0" borderId="0" xfId="0" quotePrefix="1"/>
    <xf numFmtId="0" fontId="0" fillId="2" borderId="0" xfId="0" applyFill="1"/>
    <xf numFmtId="0" fontId="0" fillId="2" borderId="0" xfId="0" quotePrefix="1" applyFill="1"/>
    <xf numFmtId="14" fontId="0" fillId="0" borderId="0" xfId="0" quotePrefix="1" applyNumberFormat="1"/>
    <xf numFmtId="0" fontId="0" fillId="0" borderId="0" xfId="0" quotePrefix="1" applyFont="1"/>
    <xf numFmtId="0" fontId="4" fillId="0" borderId="0" xfId="0" quotePrefix="1" applyFont="1"/>
    <xf numFmtId="14" fontId="0" fillId="0" borderId="0" xfId="0" applyNumberFormat="1"/>
    <xf numFmtId="0" fontId="6" fillId="3" borderId="1" xfId="1" quotePrefix="1"/>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
  <sheetViews>
    <sheetView topLeftCell="H1" workbookViewId="0">
      <selection activeCell="H2" sqref="H2"/>
    </sheetView>
  </sheetViews>
  <sheetFormatPr defaultRowHeight="15" x14ac:dyDescent="0.25"/>
  <cols>
    <col min="1" max="1" width="25.5703125" bestFit="1" customWidth="1"/>
    <col min="2" max="2" width="15.85546875" customWidth="1"/>
    <col min="3"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s>
  <sheetData>
    <row r="1" spans="1:46" x14ac:dyDescent="0.25">
      <c r="A1" s="2" t="s">
        <v>157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6" x14ac:dyDescent="0.25">
      <c r="A2" s="2" t="s">
        <v>157</v>
      </c>
      <c r="B2" s="1" t="s">
        <v>4</v>
      </c>
      <c r="C2" s="1" t="s">
        <v>19</v>
      </c>
      <c r="D2" s="1" t="s">
        <v>32</v>
      </c>
      <c r="E2" s="1" t="s">
        <v>122</v>
      </c>
      <c r="F2" s="1" t="s">
        <v>20</v>
      </c>
      <c r="G2" s="1" t="s">
        <v>169</v>
      </c>
      <c r="H2" s="4" t="s">
        <v>16</v>
      </c>
      <c r="I2" s="4" t="s">
        <v>170</v>
      </c>
      <c r="J2" s="4" t="s">
        <v>17</v>
      </c>
      <c r="K2" s="1" t="s">
        <v>168</v>
      </c>
      <c r="L2" s="4" t="s">
        <v>16</v>
      </c>
      <c r="M2" s="4" t="s">
        <v>16</v>
      </c>
      <c r="N2" s="4" t="s">
        <v>22</v>
      </c>
      <c r="O2" s="4" t="s">
        <v>24</v>
      </c>
      <c r="P2" s="4" t="s">
        <v>26</v>
      </c>
      <c r="Q2" s="1" t="s">
        <v>33</v>
      </c>
      <c r="R2" s="1" t="s">
        <v>171</v>
      </c>
      <c r="S2" s="1" t="s">
        <v>188</v>
      </c>
      <c r="T2" s="1" t="s">
        <v>187</v>
      </c>
      <c r="U2" s="1" t="s">
        <v>186</v>
      </c>
      <c r="V2" s="1" t="s">
        <v>200</v>
      </c>
      <c r="W2" s="1" t="s">
        <v>16</v>
      </c>
      <c r="X2" s="1" t="s">
        <v>16</v>
      </c>
      <c r="Y2" s="1" t="s">
        <v>16</v>
      </c>
      <c r="Z2" s="1" t="s">
        <v>16</v>
      </c>
      <c r="AA2" s="1" t="s">
        <v>16</v>
      </c>
      <c r="AB2" s="1" t="s">
        <v>183</v>
      </c>
      <c r="AC2" s="1" t="s">
        <v>182</v>
      </c>
      <c r="AD2" s="1" t="s">
        <v>181</v>
      </c>
      <c r="AE2" s="1" t="s">
        <v>180</v>
      </c>
      <c r="AF2" s="1" t="s">
        <v>179</v>
      </c>
      <c r="AG2" s="1" t="s">
        <v>178</v>
      </c>
      <c r="AH2" s="1" t="s">
        <v>177</v>
      </c>
      <c r="AI2" s="1" t="s">
        <v>200</v>
      </c>
      <c r="AJ2" s="1" t="s">
        <v>175</v>
      </c>
      <c r="AK2" s="1" t="s">
        <v>200</v>
      </c>
      <c r="AL2" s="1" t="s">
        <v>200</v>
      </c>
      <c r="AM2" s="1" t="s">
        <v>17</v>
      </c>
      <c r="AN2" s="1" t="s">
        <v>200</v>
      </c>
      <c r="AO2" s="1" t="s">
        <v>17</v>
      </c>
      <c r="AP2" s="1" t="s">
        <v>201</v>
      </c>
      <c r="AQ2" s="1" t="s">
        <v>201</v>
      </c>
      <c r="AR2" s="1" t="s">
        <v>201</v>
      </c>
      <c r="AS2" s="1" t="s">
        <v>201</v>
      </c>
      <c r="AT2" s="1" t="s">
        <v>199</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B2" sqref="B2"/>
    </sheetView>
  </sheetViews>
  <sheetFormatPr defaultRowHeight="15" x14ac:dyDescent="0.25"/>
  <cols>
    <col min="1" max="1" width="25.5703125" bestFit="1" customWidth="1"/>
    <col min="2" max="3" width="13.28515625" bestFit="1" customWidth="1"/>
    <col min="5" max="5" width="14.85546875" bestFit="1" customWidth="1"/>
    <col min="6" max="6" width="19.140625" bestFit="1" customWidth="1"/>
    <col min="7" max="7" width="22.28515625" bestFit="1" customWidth="1"/>
    <col min="8" max="8" width="5.5703125" bestFit="1" customWidth="1"/>
    <col min="9" max="9" width="13.140625" bestFit="1" customWidth="1"/>
    <col min="10" max="10" width="18.28515625" customWidth="1"/>
    <col min="11" max="11" width="13.42578125" bestFit="1" customWidth="1"/>
  </cols>
  <sheetData>
    <row r="1" spans="1:11" x14ac:dyDescent="0.25">
      <c r="A1" s="2" t="s">
        <v>92</v>
      </c>
      <c r="B1" s="3" t="s">
        <v>0</v>
      </c>
      <c r="C1" s="3" t="s">
        <v>1</v>
      </c>
      <c r="D1" s="3" t="s">
        <v>81</v>
      </c>
      <c r="E1" s="3" t="s">
        <v>7</v>
      </c>
      <c r="F1" s="3" t="s">
        <v>37</v>
      </c>
      <c r="G1" s="3" t="s">
        <v>39</v>
      </c>
      <c r="H1" s="3" t="s">
        <v>11</v>
      </c>
      <c r="I1" s="3" t="s">
        <v>42</v>
      </c>
      <c r="J1" s="3" t="s">
        <v>34</v>
      </c>
      <c r="K1" s="3" t="s">
        <v>36</v>
      </c>
    </row>
    <row r="2" spans="1:11" x14ac:dyDescent="0.25">
      <c r="A2" s="2" t="s">
        <v>92</v>
      </c>
      <c r="B2" s="1" t="str">
        <f>TC_VAL_170_Fordring!R2</f>
        <v>0505620170</v>
      </c>
      <c r="C2" s="1" t="s">
        <v>2</v>
      </c>
      <c r="D2" s="1" t="s">
        <v>89</v>
      </c>
      <c r="E2" s="1" t="str">
        <f>TC_VAL_170_Fordring!G2</f>
        <v>101762000</v>
      </c>
      <c r="F2" s="1" t="s">
        <v>38</v>
      </c>
      <c r="G2" s="1" t="s">
        <v>40</v>
      </c>
      <c r="H2" s="1" t="s">
        <v>61</v>
      </c>
      <c r="I2" s="1" t="s">
        <v>44</v>
      </c>
      <c r="J2" s="1" t="s">
        <v>35</v>
      </c>
      <c r="K2" s="1" t="s">
        <v>121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B1" workbookViewId="0">
      <selection activeCell="F17" sqref="F17"/>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s>
  <sheetData>
    <row r="1" spans="1:18" x14ac:dyDescent="0.25">
      <c r="A1" s="2" t="s">
        <v>149</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149</v>
      </c>
      <c r="B2" s="1" t="s">
        <v>4</v>
      </c>
      <c r="C2" s="1" t="s">
        <v>19</v>
      </c>
      <c r="D2" s="1" t="s">
        <v>32</v>
      </c>
      <c r="E2" s="1" t="s">
        <v>122</v>
      </c>
      <c r="F2" s="1" t="s">
        <v>20</v>
      </c>
      <c r="G2" s="1" t="s">
        <v>150</v>
      </c>
      <c r="H2" s="4" t="s">
        <v>16</v>
      </c>
      <c r="I2" s="4" t="s">
        <v>29</v>
      </c>
      <c r="J2" s="4" t="s">
        <v>17</v>
      </c>
      <c r="K2" s="1" t="s">
        <v>15</v>
      </c>
      <c r="L2" s="4" t="s">
        <v>16</v>
      </c>
      <c r="M2" s="4" t="s">
        <v>16</v>
      </c>
      <c r="N2" s="4" t="s">
        <v>22</v>
      </c>
      <c r="O2" s="4" t="s">
        <v>24</v>
      </c>
      <c r="P2" s="4" t="s">
        <v>26</v>
      </c>
      <c r="Q2" s="1" t="s">
        <v>33</v>
      </c>
      <c r="R2" s="1" t="s">
        <v>147</v>
      </c>
    </row>
    <row r="3" spans="1:18" x14ac:dyDescent="0.25">
      <c r="A3" s="2" t="s">
        <v>149</v>
      </c>
      <c r="B3" s="1" t="s">
        <v>4</v>
      </c>
      <c r="C3" s="1" t="s">
        <v>19</v>
      </c>
      <c r="D3" s="1" t="s">
        <v>32</v>
      </c>
      <c r="E3" s="1" t="s">
        <v>122</v>
      </c>
      <c r="F3" s="1" t="s">
        <v>20</v>
      </c>
      <c r="G3" s="1" t="s">
        <v>148</v>
      </c>
      <c r="H3" s="4" t="s">
        <v>85</v>
      </c>
      <c r="I3" s="4" t="s">
        <v>86</v>
      </c>
      <c r="J3" s="4" t="s">
        <v>17</v>
      </c>
      <c r="K3" s="1" t="s">
        <v>83</v>
      </c>
      <c r="L3" s="4" t="s">
        <v>85</v>
      </c>
      <c r="M3" s="4" t="s">
        <v>86</v>
      </c>
      <c r="N3" s="4" t="s">
        <v>22</v>
      </c>
      <c r="O3" s="4" t="s">
        <v>24</v>
      </c>
      <c r="P3" s="4" t="s">
        <v>26</v>
      </c>
      <c r="Q3" s="1" t="s">
        <v>33</v>
      </c>
      <c r="R3" s="1" t="s">
        <v>147</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topLeftCell="D1" workbookViewId="0">
      <selection activeCell="G25" sqref="G25"/>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s>
  <sheetData>
    <row r="1" spans="1:13" x14ac:dyDescent="0.25">
      <c r="A1" s="2" t="s">
        <v>153</v>
      </c>
      <c r="B1" s="3" t="s">
        <v>0</v>
      </c>
      <c r="C1" s="3" t="s">
        <v>1</v>
      </c>
      <c r="D1" s="3" t="s">
        <v>34</v>
      </c>
      <c r="E1" s="3" t="s">
        <v>36</v>
      </c>
      <c r="F1" s="3" t="s">
        <v>7</v>
      </c>
      <c r="G1" s="3" t="s">
        <v>37</v>
      </c>
      <c r="H1" s="3" t="s">
        <v>39</v>
      </c>
      <c r="I1" s="3" t="s">
        <v>11</v>
      </c>
      <c r="J1" s="3" t="s">
        <v>42</v>
      </c>
      <c r="K1" s="3" t="s">
        <v>81</v>
      </c>
      <c r="L1" s="2" t="s">
        <v>155</v>
      </c>
      <c r="M1" s="2" t="s">
        <v>154</v>
      </c>
    </row>
    <row r="2" spans="1:13" x14ac:dyDescent="0.25">
      <c r="A2" s="2" t="s">
        <v>153</v>
      </c>
      <c r="B2" s="1" t="s">
        <v>147</v>
      </c>
      <c r="C2" s="1" t="s">
        <v>2</v>
      </c>
      <c r="D2" s="1" t="s">
        <v>35</v>
      </c>
      <c r="E2" s="1" t="s">
        <v>121</v>
      </c>
      <c r="F2" s="1" t="s">
        <v>150</v>
      </c>
      <c r="G2" s="1" t="s">
        <v>38</v>
      </c>
      <c r="H2" s="1" t="s">
        <v>40</v>
      </c>
      <c r="I2" s="1" t="s">
        <v>41</v>
      </c>
      <c r="J2" s="1" t="s">
        <v>44</v>
      </c>
      <c r="K2" s="1" t="s">
        <v>103</v>
      </c>
      <c r="L2" t="s">
        <v>152</v>
      </c>
      <c r="M2" t="s">
        <v>151</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selection activeCell="K21" sqref="K21"/>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
        <v>144</v>
      </c>
      <c r="H2" s="4" t="s">
        <v>16</v>
      </c>
      <c r="I2" s="4" t="s">
        <v>29</v>
      </c>
      <c r="J2" s="4" t="s">
        <v>17</v>
      </c>
      <c r="K2" s="1" t="s">
        <v>145</v>
      </c>
      <c r="L2" s="4" t="s">
        <v>16</v>
      </c>
      <c r="M2" s="4" t="s">
        <v>96</v>
      </c>
      <c r="N2" s="4" t="s">
        <v>22</v>
      </c>
      <c r="O2" s="4" t="s">
        <v>24</v>
      </c>
      <c r="P2" s="4" t="s">
        <v>26</v>
      </c>
      <c r="Q2" s="1" t="s">
        <v>28</v>
      </c>
      <c r="R2" s="1" t="s">
        <v>146</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K29" sqref="K29:K30"/>
    </sheetView>
  </sheetViews>
  <sheetFormatPr defaultRowHeight="15" x14ac:dyDescent="0.25"/>
  <cols>
    <col min="1" max="1" width="25.5703125" bestFit="1" customWidth="1"/>
    <col min="2" max="3" width="13.28515625" bestFit="1" customWidth="1"/>
    <col min="4" max="4" width="14.42578125" bestFit="1" customWidth="1"/>
    <col min="5" max="5" width="9.7109375" bestFit="1" customWidth="1"/>
    <col min="6" max="6" width="10.140625" bestFit="1" customWidth="1"/>
    <col min="7" max="7" width="15.5703125" bestFit="1" customWidth="1"/>
    <col min="8" max="8" width="13.7109375" bestFit="1" customWidth="1"/>
    <col min="9" max="9" width="14.85546875" bestFit="1" customWidth="1"/>
    <col min="10" max="10" width="21.7109375" bestFit="1" customWidth="1"/>
    <col min="11" max="12" width="11.140625" bestFit="1" customWidth="1"/>
    <col min="13" max="13" width="19.140625" bestFit="1" customWidth="1"/>
    <col min="14" max="14" width="22.28515625" bestFit="1" customWidth="1"/>
    <col min="15" max="15" width="12.42578125" bestFit="1" customWidth="1"/>
    <col min="16" max="16" width="13.140625" bestFit="1" customWidth="1"/>
  </cols>
  <sheetData>
    <row r="1" spans="1:20" x14ac:dyDescent="0.25">
      <c r="A1" s="2" t="s">
        <v>115</v>
      </c>
      <c r="B1" s="3" t="s">
        <v>0</v>
      </c>
      <c r="C1" s="3" t="s">
        <v>1</v>
      </c>
      <c r="D1" s="3" t="s">
        <v>54</v>
      </c>
      <c r="E1" s="3" t="s">
        <v>97</v>
      </c>
      <c r="F1" s="3" t="s">
        <v>101</v>
      </c>
      <c r="G1" s="3" t="s">
        <v>34</v>
      </c>
      <c r="H1" s="3" t="s">
        <v>48</v>
      </c>
      <c r="I1" s="3" t="s">
        <v>7</v>
      </c>
      <c r="J1" s="3" t="s">
        <v>49</v>
      </c>
      <c r="K1" s="3" t="s">
        <v>98</v>
      </c>
      <c r="L1" s="3" t="s">
        <v>52</v>
      </c>
      <c r="M1" s="3" t="s">
        <v>37</v>
      </c>
      <c r="N1" s="3" t="s">
        <v>39</v>
      </c>
      <c r="O1" s="3" t="s">
        <v>100</v>
      </c>
      <c r="P1" s="3" t="s">
        <v>42</v>
      </c>
      <c r="Q1" s="3" t="s">
        <v>81</v>
      </c>
      <c r="R1" s="3" t="s">
        <v>57</v>
      </c>
      <c r="S1" s="3" t="s">
        <v>59</v>
      </c>
      <c r="T1" s="3" t="s">
        <v>11</v>
      </c>
    </row>
    <row r="2" spans="1:20" x14ac:dyDescent="0.25">
      <c r="A2" s="2" t="s">
        <v>115</v>
      </c>
      <c r="B2" s="1" t="s">
        <v>146</v>
      </c>
      <c r="C2" s="1" t="s">
        <v>2</v>
      </c>
      <c r="D2" s="5" t="s">
        <v>55</v>
      </c>
      <c r="E2" s="1" t="s">
        <v>61</v>
      </c>
      <c r="F2" s="1" t="s">
        <v>61</v>
      </c>
      <c r="G2" s="5" t="s">
        <v>142</v>
      </c>
      <c r="H2" s="1" t="s">
        <v>143</v>
      </c>
      <c r="I2" s="1" t="s">
        <v>144</v>
      </c>
      <c r="J2" s="1" t="s">
        <v>50</v>
      </c>
      <c r="K2" s="1" t="s">
        <v>61</v>
      </c>
      <c r="L2" s="1" t="s">
        <v>53</v>
      </c>
      <c r="M2" s="1" t="s">
        <v>38</v>
      </c>
      <c r="N2" s="1" t="s">
        <v>40</v>
      </c>
      <c r="O2" s="1" t="s">
        <v>15</v>
      </c>
      <c r="P2" s="1" t="s">
        <v>44</v>
      </c>
      <c r="Q2" s="1" t="s">
        <v>103</v>
      </c>
      <c r="R2" s="5" t="s">
        <v>58</v>
      </c>
      <c r="S2" s="5" t="s">
        <v>60</v>
      </c>
      <c r="T2" s="1" t="s">
        <v>118</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N1" workbookViewId="0">
      <selection activeCell="R3" sqref="R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tr">
        <f>TEXT(12345678900000+_xlfn.NUMBERVALUE(R2)+1,"#")</f>
        <v>12346184570258</v>
      </c>
      <c r="H2" s="4" t="s">
        <v>16</v>
      </c>
      <c r="I2" s="4" t="s">
        <v>29</v>
      </c>
      <c r="J2" s="4" t="s">
        <v>17</v>
      </c>
      <c r="K2" s="1" t="s">
        <v>212</v>
      </c>
      <c r="L2" s="4" t="s">
        <v>16</v>
      </c>
      <c r="M2" s="4" t="s">
        <v>96</v>
      </c>
      <c r="N2" s="4" t="s">
        <v>22</v>
      </c>
      <c r="O2" s="4" t="s">
        <v>24</v>
      </c>
      <c r="P2" s="4" t="s">
        <v>26</v>
      </c>
      <c r="Q2" s="1" t="s">
        <v>28</v>
      </c>
      <c r="R2" s="1" t="s">
        <v>219</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opLeftCell="I1" workbookViewId="0">
      <selection activeCell="J2" sqref="J2"/>
    </sheetView>
  </sheetViews>
  <sheetFormatPr defaultRowHeight="15" x14ac:dyDescent="0.25"/>
  <cols>
    <col min="1" max="1" width="25.5703125" bestFit="1" customWidth="1"/>
    <col min="2" max="3" width="13.28515625" bestFit="1" customWidth="1"/>
    <col min="4" max="4" width="14.42578125" bestFit="1" customWidth="1"/>
    <col min="5" max="5" width="10.7109375" bestFit="1" customWidth="1"/>
    <col min="6" max="6" width="11" bestFit="1" customWidth="1"/>
    <col min="7" max="7" width="15.5703125" bestFit="1" customWidth="1"/>
    <col min="8" max="8" width="13.7109375" bestFit="1" customWidth="1"/>
    <col min="9" max="9" width="14.85546875" bestFit="1" customWidth="1"/>
    <col min="10" max="10" width="21.7109375" bestFit="1" customWidth="1"/>
    <col min="11" max="11" width="12" bestFit="1" customWidth="1"/>
    <col min="12" max="12" width="11.140625" bestFit="1" customWidth="1"/>
    <col min="14" max="16" width="10.42578125" bestFit="1" customWidth="1"/>
  </cols>
  <sheetData>
    <row r="1" spans="1:16" x14ac:dyDescent="0.25">
      <c r="A1" s="2" t="s">
        <v>115</v>
      </c>
      <c r="B1" s="3" t="s">
        <v>0</v>
      </c>
      <c r="C1" s="3" t="s">
        <v>1</v>
      </c>
      <c r="D1" s="3" t="s">
        <v>54</v>
      </c>
      <c r="E1" s="3" t="s">
        <v>214</v>
      </c>
      <c r="F1" s="3" t="s">
        <v>101</v>
      </c>
      <c r="G1" s="3" t="s">
        <v>34</v>
      </c>
      <c r="H1" s="3" t="s">
        <v>48</v>
      </c>
      <c r="I1" s="3" t="s">
        <v>7</v>
      </c>
      <c r="J1" s="3" t="s">
        <v>49</v>
      </c>
      <c r="K1" s="3" t="s">
        <v>98</v>
      </c>
      <c r="L1" s="3" t="s">
        <v>52</v>
      </c>
      <c r="M1" s="2" t="s">
        <v>215</v>
      </c>
      <c r="N1" s="2" t="s">
        <v>216</v>
      </c>
      <c r="O1" s="2" t="s">
        <v>217</v>
      </c>
      <c r="P1" s="2" t="s">
        <v>218</v>
      </c>
    </row>
    <row r="2" spans="1:16" x14ac:dyDescent="0.25">
      <c r="A2" s="2" t="s">
        <v>115</v>
      </c>
      <c r="B2" s="1" t="str">
        <f>TC_VAL_257_Fordring!R2</f>
        <v>0505670257</v>
      </c>
      <c r="C2" s="1" t="s">
        <v>2</v>
      </c>
      <c r="D2" s="5" t="s">
        <v>55</v>
      </c>
      <c r="E2" s="1" t="s">
        <v>213</v>
      </c>
      <c r="F2" s="1" t="s">
        <v>199</v>
      </c>
      <c r="G2" s="5" t="s">
        <v>56</v>
      </c>
      <c r="H2" s="1" t="s">
        <v>99</v>
      </c>
      <c r="I2" s="1" t="str">
        <f>TC_VAL_257_Fordring!G2</f>
        <v>12346184570258</v>
      </c>
      <c r="J2" s="1" t="s">
        <v>50</v>
      </c>
      <c r="K2" s="1" t="s">
        <v>213</v>
      </c>
      <c r="L2" s="1" t="s">
        <v>53</v>
      </c>
      <c r="M2" s="1" t="str">
        <f ca="1">TEXT(TODAY(),"dd-mm-åååå")</f>
        <v>09-05-2017</v>
      </c>
      <c r="N2" s="7" t="str">
        <f ca="1">TEXT(DATEVALUE(M2)-1,"dd-mm-åååå")</f>
        <v>08-05-2017</v>
      </c>
      <c r="O2" s="7" t="str">
        <f ca="1">TEXT(TODAY(),"DD-MM-ÅÅÅÅ")</f>
        <v>09-05-2017</v>
      </c>
      <c r="P2" s="7" t="str">
        <f ca="1">TEXT(DATEVALUE(O2)+30*6,"DD-MM-ÅÅÅÅ")</f>
        <v>05-11-2017</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8"/>
  <sheetViews>
    <sheetView topLeftCell="E1" workbookViewId="0">
      <selection activeCell="R4" sqref="R4"/>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 min="19" max="19" width="15.140625" bestFit="1" customWidth="1"/>
    <col min="46" max="46" width="28.5703125" bestFit="1" customWidth="1"/>
    <col min="47" max="47" width="23.28515625" customWidth="1"/>
  </cols>
  <sheetData>
    <row r="1" spans="1:62" x14ac:dyDescent="0.25">
      <c r="A1" s="3" t="s">
        <v>221</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c r="AT1" t="s">
        <v>223</v>
      </c>
      <c r="AU1" s="3" t="s">
        <v>0</v>
      </c>
      <c r="AV1" s="3" t="s">
        <v>1</v>
      </c>
      <c r="AW1" s="3" t="s">
        <v>54</v>
      </c>
      <c r="AX1" s="3" t="s">
        <v>97</v>
      </c>
      <c r="AY1" s="3" t="s">
        <v>101</v>
      </c>
      <c r="AZ1" s="3" t="s">
        <v>34</v>
      </c>
      <c r="BA1" s="3" t="s">
        <v>48</v>
      </c>
      <c r="BB1" s="3" t="s">
        <v>7</v>
      </c>
      <c r="BC1" s="3" t="s">
        <v>49</v>
      </c>
      <c r="BD1" s="3" t="s">
        <v>98</v>
      </c>
      <c r="BE1" s="3" t="s">
        <v>52</v>
      </c>
      <c r="BF1" s="3" t="s">
        <v>37</v>
      </c>
      <c r="BG1" s="3" t="s">
        <v>39</v>
      </c>
      <c r="BH1" s="3" t="s">
        <v>100</v>
      </c>
      <c r="BI1" s="3" t="s">
        <v>42</v>
      </c>
      <c r="BJ1" s="3" t="s">
        <v>81</v>
      </c>
    </row>
    <row r="2" spans="1:62" x14ac:dyDescent="0.25">
      <c r="A2" s="3" t="s">
        <v>221</v>
      </c>
      <c r="B2" s="1" t="s">
        <v>4</v>
      </c>
      <c r="C2" s="1" t="s">
        <v>19</v>
      </c>
      <c r="D2" s="1" t="s">
        <v>32</v>
      </c>
      <c r="E2" s="1" t="s">
        <v>122</v>
      </c>
      <c r="F2" s="1" t="s">
        <v>20</v>
      </c>
      <c r="G2" s="1" t="str">
        <f>TEXT(G8-1,"#")</f>
        <v>12346197708977</v>
      </c>
      <c r="H2" s="4" t="s">
        <v>16</v>
      </c>
      <c r="I2" s="4" t="s">
        <v>29</v>
      </c>
      <c r="J2" s="4" t="s">
        <v>17</v>
      </c>
      <c r="K2" s="1" t="s">
        <v>212</v>
      </c>
      <c r="L2" s="4" t="s">
        <v>16</v>
      </c>
      <c r="M2" s="4" t="s">
        <v>96</v>
      </c>
      <c r="N2" s="4" t="s">
        <v>22</v>
      </c>
      <c r="O2" s="4" t="s">
        <v>24</v>
      </c>
      <c r="P2" s="4" t="s">
        <v>26</v>
      </c>
      <c r="Q2" s="1" t="s">
        <v>28</v>
      </c>
      <c r="R2" s="1" t="str">
        <f>R3</f>
        <v>0505710260</v>
      </c>
      <c r="AT2" s="1" t="s">
        <v>201</v>
      </c>
      <c r="AU2" s="1" t="str">
        <f>R3</f>
        <v>0505710260</v>
      </c>
      <c r="AV2" s="1" t="s">
        <v>2</v>
      </c>
      <c r="AW2" s="5" t="s">
        <v>55</v>
      </c>
      <c r="AX2" s="1" t="s">
        <v>225</v>
      </c>
      <c r="AY2" s="1" t="s">
        <v>225</v>
      </c>
      <c r="AZ2" s="5" t="s">
        <v>142</v>
      </c>
      <c r="BA2" s="1" t="s">
        <v>143</v>
      </c>
      <c r="BB2" s="1" t="str">
        <f>G2</f>
        <v>12346197708977</v>
      </c>
      <c r="BC2" s="1" t="s">
        <v>50</v>
      </c>
      <c r="BD2" s="1" t="s">
        <v>225</v>
      </c>
      <c r="BE2" s="1" t="s">
        <v>53</v>
      </c>
      <c r="BF2" s="1" t="s">
        <v>38</v>
      </c>
      <c r="BG2" s="1" t="s">
        <v>40</v>
      </c>
      <c r="BH2" s="1" t="s">
        <v>225</v>
      </c>
      <c r="BI2" s="1" t="s">
        <v>44</v>
      </c>
      <c r="BJ2" s="1" t="s">
        <v>103</v>
      </c>
    </row>
    <row r="3" spans="1:62" x14ac:dyDescent="0.25">
      <c r="A3" s="3" t="s">
        <v>221</v>
      </c>
      <c r="B3" s="1" t="s">
        <v>4</v>
      </c>
      <c r="C3" s="1" t="s">
        <v>19</v>
      </c>
      <c r="D3" s="1" t="s">
        <v>32</v>
      </c>
      <c r="E3" s="1" t="s">
        <v>122</v>
      </c>
      <c r="F3" s="1" t="s">
        <v>20</v>
      </c>
      <c r="G3" s="1" t="str">
        <f>TEXT(12345678900000+_xlfn.NUMBERVALUE(R3)+13098713,"#")</f>
        <v>12346197708973</v>
      </c>
      <c r="H3" s="4" t="s">
        <v>16</v>
      </c>
      <c r="I3" s="4" t="s">
        <v>29</v>
      </c>
      <c r="J3" s="4" t="s">
        <v>17</v>
      </c>
      <c r="K3" s="1" t="s">
        <v>222</v>
      </c>
      <c r="L3" s="4" t="s">
        <v>16</v>
      </c>
      <c r="M3" s="4" t="s">
        <v>96</v>
      </c>
      <c r="N3" s="4" t="s">
        <v>22</v>
      </c>
      <c r="O3" s="4" t="s">
        <v>24</v>
      </c>
      <c r="P3" s="4" t="s">
        <v>26</v>
      </c>
      <c r="Q3" s="1" t="s">
        <v>28</v>
      </c>
      <c r="R3" s="8" t="s">
        <v>226</v>
      </c>
      <c r="AT3" s="1" t="s">
        <v>224</v>
      </c>
    </row>
    <row r="4" spans="1:62" x14ac:dyDescent="0.25">
      <c r="A4" s="3" t="s">
        <v>221</v>
      </c>
      <c r="B4" s="1" t="s">
        <v>4</v>
      </c>
      <c r="C4" s="1" t="s">
        <v>19</v>
      </c>
      <c r="D4" s="1" t="s">
        <v>32</v>
      </c>
      <c r="E4" s="1" t="s">
        <v>122</v>
      </c>
      <c r="F4" s="1" t="s">
        <v>20</v>
      </c>
      <c r="G4" s="1" t="str">
        <f>TEXT(G3+1,"#")</f>
        <v>12346197708974</v>
      </c>
      <c r="H4" s="4" t="s">
        <v>16</v>
      </c>
      <c r="I4" s="4" t="s">
        <v>29</v>
      </c>
      <c r="J4" s="4" t="s">
        <v>17</v>
      </c>
      <c r="K4" s="1" t="s">
        <v>222</v>
      </c>
      <c r="L4" s="4" t="s">
        <v>16</v>
      </c>
      <c r="M4" s="4" t="s">
        <v>96</v>
      </c>
      <c r="N4" s="4" t="s">
        <v>22</v>
      </c>
      <c r="O4" s="4" t="s">
        <v>24</v>
      </c>
      <c r="P4" s="4" t="s">
        <v>26</v>
      </c>
      <c r="Q4" s="1" t="s">
        <v>28</v>
      </c>
      <c r="R4" s="1" t="str">
        <f>$R$3</f>
        <v>0505710260</v>
      </c>
      <c r="AT4" t="str">
        <f>$AT$3</f>
        <v>false</v>
      </c>
    </row>
    <row r="5" spans="1:62" x14ac:dyDescent="0.25">
      <c r="A5" s="2" t="s">
        <v>202</v>
      </c>
      <c r="B5" s="1" t="s">
        <v>4</v>
      </c>
      <c r="C5" s="1" t="s">
        <v>19</v>
      </c>
      <c r="D5" s="1" t="s">
        <v>32</v>
      </c>
      <c r="E5" s="1" t="s">
        <v>122</v>
      </c>
      <c r="F5" s="6" t="s">
        <v>204</v>
      </c>
      <c r="G5" s="1" t="str">
        <f t="shared" ref="G5:G8" si="0">TEXT(G4+1,"#")</f>
        <v>12346197708975</v>
      </c>
      <c r="H5" s="4" t="s">
        <v>206</v>
      </c>
      <c r="I5" s="4" t="s">
        <v>206</v>
      </c>
      <c r="J5" s="4" t="s">
        <v>17</v>
      </c>
      <c r="K5" s="1" t="s">
        <v>205</v>
      </c>
      <c r="L5" s="4" t="s">
        <v>16</v>
      </c>
      <c r="M5" s="4" t="s">
        <v>16</v>
      </c>
      <c r="N5" s="4" t="s">
        <v>22</v>
      </c>
      <c r="O5" s="4" t="s">
        <v>24</v>
      </c>
      <c r="P5" s="4" t="s">
        <v>26</v>
      </c>
      <c r="Q5" s="1" t="s">
        <v>33</v>
      </c>
      <c r="R5" s="1" t="str">
        <f>$R$3</f>
        <v>0505710260</v>
      </c>
      <c r="S5" s="1" t="str">
        <f>G3</f>
        <v>12346197708973</v>
      </c>
      <c r="T5" s="1" t="s">
        <v>199</v>
      </c>
      <c r="U5" s="1" t="s">
        <v>199</v>
      </c>
      <c r="V5" s="1" t="s">
        <v>199</v>
      </c>
      <c r="W5" s="1" t="s">
        <v>199</v>
      </c>
      <c r="X5" s="1" t="s">
        <v>199</v>
      </c>
      <c r="Y5" s="1" t="s">
        <v>199</v>
      </c>
      <c r="Z5" s="1" t="s">
        <v>199</v>
      </c>
      <c r="AA5" s="1" t="s">
        <v>199</v>
      </c>
      <c r="AB5" s="1" t="s">
        <v>199</v>
      </c>
      <c r="AC5" s="1" t="s">
        <v>199</v>
      </c>
      <c r="AD5" s="1" t="s">
        <v>199</v>
      </c>
      <c r="AE5" s="1" t="s">
        <v>199</v>
      </c>
      <c r="AF5" s="1" t="s">
        <v>199</v>
      </c>
      <c r="AG5" s="1" t="s">
        <v>199</v>
      </c>
      <c r="AH5" s="1" t="s">
        <v>199</v>
      </c>
      <c r="AI5" s="1" t="s">
        <v>199</v>
      </c>
      <c r="AJ5" s="1" t="s">
        <v>199</v>
      </c>
      <c r="AK5" s="1" t="s">
        <v>199</v>
      </c>
      <c r="AL5" s="1" t="s">
        <v>199</v>
      </c>
      <c r="AM5" s="1" t="s">
        <v>199</v>
      </c>
      <c r="AN5" s="1" t="s">
        <v>199</v>
      </c>
      <c r="AO5" s="1" t="s">
        <v>199</v>
      </c>
      <c r="AP5" s="1" t="s">
        <v>199</v>
      </c>
      <c r="AQ5" s="1" t="s">
        <v>199</v>
      </c>
      <c r="AR5" s="1" t="s">
        <v>199</v>
      </c>
      <c r="AS5" s="1" t="s">
        <v>199</v>
      </c>
      <c r="AT5" t="str">
        <f>$AT$3</f>
        <v>false</v>
      </c>
    </row>
    <row r="6" spans="1:62" x14ac:dyDescent="0.25">
      <c r="A6" s="2" t="s">
        <v>202</v>
      </c>
      <c r="B6" s="1" t="s">
        <v>4</v>
      </c>
      <c r="C6" s="1" t="s">
        <v>19</v>
      </c>
      <c r="D6" s="1" t="s">
        <v>32</v>
      </c>
      <c r="E6" s="1" t="s">
        <v>122</v>
      </c>
      <c r="F6" s="6" t="s">
        <v>203</v>
      </c>
      <c r="G6" s="1" t="str">
        <f t="shared" si="0"/>
        <v>12346197708976</v>
      </c>
      <c r="H6" s="4" t="s">
        <v>206</v>
      </c>
      <c r="I6" s="4" t="s">
        <v>206</v>
      </c>
      <c r="J6" s="4" t="s">
        <v>17</v>
      </c>
      <c r="K6" s="1" t="s">
        <v>118</v>
      </c>
      <c r="L6" s="4" t="s">
        <v>16</v>
      </c>
      <c r="M6" s="4" t="s">
        <v>16</v>
      </c>
      <c r="N6" s="4" t="s">
        <v>22</v>
      </c>
      <c r="O6" s="4" t="s">
        <v>24</v>
      </c>
      <c r="P6" s="4" t="s">
        <v>26</v>
      </c>
      <c r="Q6" s="1" t="s">
        <v>33</v>
      </c>
      <c r="R6" s="1" t="str">
        <f>$R$3</f>
        <v>0505710260</v>
      </c>
      <c r="S6" s="1" t="str">
        <f>G3</f>
        <v>12346197708973</v>
      </c>
      <c r="T6" s="1" t="s">
        <v>199</v>
      </c>
      <c r="U6" s="1" t="s">
        <v>199</v>
      </c>
      <c r="V6" s="1" t="s">
        <v>199</v>
      </c>
      <c r="W6" s="1" t="s">
        <v>199</v>
      </c>
      <c r="X6" s="1" t="s">
        <v>199</v>
      </c>
      <c r="Y6" s="1" t="s">
        <v>199</v>
      </c>
      <c r="Z6" s="1" t="s">
        <v>199</v>
      </c>
      <c r="AA6" s="1" t="s">
        <v>199</v>
      </c>
      <c r="AB6" s="1" t="s">
        <v>199</v>
      </c>
      <c r="AC6" s="1" t="s">
        <v>199</v>
      </c>
      <c r="AD6" s="1" t="s">
        <v>199</v>
      </c>
      <c r="AE6" s="1" t="s">
        <v>199</v>
      </c>
      <c r="AF6" s="1" t="s">
        <v>199</v>
      </c>
      <c r="AG6" s="1" t="s">
        <v>199</v>
      </c>
      <c r="AH6" s="1" t="s">
        <v>199</v>
      </c>
      <c r="AI6" s="1" t="s">
        <v>199</v>
      </c>
      <c r="AJ6" s="1" t="s">
        <v>199</v>
      </c>
      <c r="AK6" s="1" t="s">
        <v>199</v>
      </c>
      <c r="AL6" s="1" t="s">
        <v>199</v>
      </c>
      <c r="AM6" s="1" t="s">
        <v>199</v>
      </c>
      <c r="AN6" s="1" t="s">
        <v>199</v>
      </c>
      <c r="AO6" s="1" t="s">
        <v>199</v>
      </c>
      <c r="AP6" s="1" t="s">
        <v>199</v>
      </c>
      <c r="AQ6" s="1" t="s">
        <v>199</v>
      </c>
      <c r="AR6" s="1" t="s">
        <v>199</v>
      </c>
      <c r="AS6" s="1" t="s">
        <v>199</v>
      </c>
      <c r="AT6" t="str">
        <f>$AT$3</f>
        <v>false</v>
      </c>
    </row>
    <row r="7" spans="1:62" x14ac:dyDescent="0.25">
      <c r="A7" s="2" t="s">
        <v>202</v>
      </c>
      <c r="B7" s="1" t="s">
        <v>4</v>
      </c>
      <c r="C7" s="1" t="s">
        <v>19</v>
      </c>
      <c r="D7" s="1" t="s">
        <v>32</v>
      </c>
      <c r="E7" s="1" t="s">
        <v>122</v>
      </c>
      <c r="F7" s="6" t="s">
        <v>204</v>
      </c>
      <c r="G7" s="1" t="str">
        <f t="shared" si="0"/>
        <v>12346197708977</v>
      </c>
      <c r="H7" s="4" t="s">
        <v>206</v>
      </c>
      <c r="I7" s="4" t="s">
        <v>206</v>
      </c>
      <c r="J7" s="4" t="s">
        <v>17</v>
      </c>
      <c r="K7" s="1" t="s">
        <v>205</v>
      </c>
      <c r="L7" s="4" t="s">
        <v>16</v>
      </c>
      <c r="M7" s="4" t="s">
        <v>16</v>
      </c>
      <c r="N7" s="4" t="s">
        <v>22</v>
      </c>
      <c r="O7" s="4" t="s">
        <v>24</v>
      </c>
      <c r="P7" s="4" t="s">
        <v>26</v>
      </c>
      <c r="Q7" s="1" t="s">
        <v>33</v>
      </c>
      <c r="R7" s="1" t="str">
        <f>$R$3</f>
        <v>0505710260</v>
      </c>
      <c r="S7" s="1" t="str">
        <f>G4</f>
        <v>12346197708974</v>
      </c>
      <c r="T7" s="1" t="s">
        <v>199</v>
      </c>
      <c r="U7" s="1" t="s">
        <v>199</v>
      </c>
      <c r="V7" s="1" t="s">
        <v>199</v>
      </c>
      <c r="W7" s="1" t="s">
        <v>199</v>
      </c>
      <c r="X7" s="1" t="s">
        <v>199</v>
      </c>
      <c r="Y7" s="1" t="s">
        <v>199</v>
      </c>
      <c r="Z7" s="1" t="s">
        <v>199</v>
      </c>
      <c r="AA7" s="1" t="s">
        <v>199</v>
      </c>
      <c r="AB7" s="1" t="s">
        <v>199</v>
      </c>
      <c r="AC7" s="1" t="s">
        <v>199</v>
      </c>
      <c r="AD7" s="1" t="s">
        <v>199</v>
      </c>
      <c r="AE7" s="1" t="s">
        <v>199</v>
      </c>
      <c r="AF7" s="1" t="s">
        <v>199</v>
      </c>
      <c r="AG7" s="1" t="s">
        <v>199</v>
      </c>
      <c r="AH7" s="1" t="s">
        <v>199</v>
      </c>
      <c r="AI7" s="1" t="s">
        <v>199</v>
      </c>
      <c r="AJ7" s="1" t="s">
        <v>199</v>
      </c>
      <c r="AK7" s="1" t="s">
        <v>199</v>
      </c>
      <c r="AL7" s="1" t="s">
        <v>199</v>
      </c>
      <c r="AM7" s="1" t="s">
        <v>199</v>
      </c>
      <c r="AN7" s="1" t="s">
        <v>199</v>
      </c>
      <c r="AO7" s="1" t="s">
        <v>199</v>
      </c>
      <c r="AP7" s="1" t="s">
        <v>199</v>
      </c>
      <c r="AQ7" s="1" t="s">
        <v>199</v>
      </c>
      <c r="AR7" s="1" t="s">
        <v>199</v>
      </c>
      <c r="AS7" s="1" t="s">
        <v>199</v>
      </c>
      <c r="AT7" t="str">
        <f>$AT$3</f>
        <v>false</v>
      </c>
    </row>
    <row r="8" spans="1:62" x14ac:dyDescent="0.25">
      <c r="A8" s="2" t="s">
        <v>202</v>
      </c>
      <c r="B8" s="1" t="s">
        <v>4</v>
      </c>
      <c r="C8" s="1" t="s">
        <v>19</v>
      </c>
      <c r="D8" s="1" t="s">
        <v>32</v>
      </c>
      <c r="E8" s="1" t="s">
        <v>122</v>
      </c>
      <c r="F8" s="6" t="s">
        <v>203</v>
      </c>
      <c r="G8" s="1" t="str">
        <f t="shared" si="0"/>
        <v>12346197708978</v>
      </c>
      <c r="H8" s="4" t="s">
        <v>206</v>
      </c>
      <c r="I8" s="4" t="s">
        <v>206</v>
      </c>
      <c r="J8" s="4" t="s">
        <v>17</v>
      </c>
      <c r="K8" s="1" t="s">
        <v>118</v>
      </c>
      <c r="L8" s="4" t="s">
        <v>16</v>
      </c>
      <c r="M8" s="4" t="s">
        <v>16</v>
      </c>
      <c r="N8" s="4" t="s">
        <v>22</v>
      </c>
      <c r="O8" s="4" t="s">
        <v>24</v>
      </c>
      <c r="P8" s="4" t="s">
        <v>26</v>
      </c>
      <c r="Q8" s="1" t="s">
        <v>33</v>
      </c>
      <c r="R8" s="1" t="str">
        <f>$R$3</f>
        <v>0505710260</v>
      </c>
      <c r="S8" s="1" t="str">
        <f>G4</f>
        <v>12346197708974</v>
      </c>
      <c r="T8" s="1" t="s">
        <v>199</v>
      </c>
      <c r="U8" s="1" t="s">
        <v>199</v>
      </c>
      <c r="V8" s="1" t="s">
        <v>199</v>
      </c>
      <c r="W8" s="1" t="s">
        <v>199</v>
      </c>
      <c r="X8" s="1" t="s">
        <v>199</v>
      </c>
      <c r="Y8" s="1" t="s">
        <v>199</v>
      </c>
      <c r="Z8" s="1" t="s">
        <v>199</v>
      </c>
      <c r="AA8" s="1" t="s">
        <v>199</v>
      </c>
      <c r="AB8" s="1" t="s">
        <v>199</v>
      </c>
      <c r="AC8" s="1" t="s">
        <v>199</v>
      </c>
      <c r="AD8" s="1" t="s">
        <v>199</v>
      </c>
      <c r="AE8" s="1" t="s">
        <v>199</v>
      </c>
      <c r="AF8" s="1" t="s">
        <v>199</v>
      </c>
      <c r="AG8" s="1" t="s">
        <v>199</v>
      </c>
      <c r="AH8" s="1" t="s">
        <v>199</v>
      </c>
      <c r="AI8" s="1" t="s">
        <v>199</v>
      </c>
      <c r="AJ8" s="1" t="s">
        <v>199</v>
      </c>
      <c r="AK8" s="1" t="s">
        <v>199</v>
      </c>
      <c r="AL8" s="1" t="s">
        <v>199</v>
      </c>
      <c r="AM8" s="1" t="s">
        <v>199</v>
      </c>
      <c r="AN8" s="1" t="s">
        <v>199</v>
      </c>
      <c r="AO8" s="1" t="s">
        <v>199</v>
      </c>
      <c r="AP8" s="1" t="s">
        <v>199</v>
      </c>
      <c r="AQ8" s="1" t="s">
        <v>199</v>
      </c>
      <c r="AR8" s="1" t="s">
        <v>199</v>
      </c>
      <c r="AS8" s="1" t="s">
        <v>199</v>
      </c>
      <c r="AT8" t="str">
        <f>$AT$3</f>
        <v>false</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G2" sqref="G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
        <v>140</v>
      </c>
      <c r="H2" s="4" t="s">
        <v>16</v>
      </c>
      <c r="I2" s="4" t="s">
        <v>29</v>
      </c>
      <c r="J2" s="4" t="s">
        <v>17</v>
      </c>
      <c r="K2" s="1" t="s">
        <v>15</v>
      </c>
      <c r="L2" s="4" t="s">
        <v>16</v>
      </c>
      <c r="M2" s="4" t="s">
        <v>96</v>
      </c>
      <c r="N2" s="4" t="s">
        <v>22</v>
      </c>
      <c r="O2" s="4" t="s">
        <v>24</v>
      </c>
      <c r="P2" s="4" t="s">
        <v>26</v>
      </c>
      <c r="Q2" s="1" t="s">
        <v>28</v>
      </c>
      <c r="R2" s="1" t="s">
        <v>141</v>
      </c>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
  <sheetViews>
    <sheetView topLeftCell="K1" workbookViewId="0">
      <selection activeCell="L30" sqref="L30"/>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 min="14" max="14" width="14.42578125" bestFit="1" customWidth="1"/>
  </cols>
  <sheetData>
    <row r="1" spans="1:14" x14ac:dyDescent="0.25">
      <c r="A1" s="2" t="s">
        <v>159</v>
      </c>
      <c r="B1" s="3" t="s">
        <v>0</v>
      </c>
      <c r="C1" s="3" t="s">
        <v>1</v>
      </c>
      <c r="D1" s="3" t="s">
        <v>34</v>
      </c>
      <c r="E1" s="3" t="s">
        <v>36</v>
      </c>
      <c r="F1" s="3" t="s">
        <v>7</v>
      </c>
      <c r="G1" s="3" t="s">
        <v>37</v>
      </c>
      <c r="H1" s="3" t="s">
        <v>39</v>
      </c>
      <c r="I1" s="3" t="s">
        <v>11</v>
      </c>
      <c r="J1" s="3" t="s">
        <v>42</v>
      </c>
      <c r="K1" s="3" t="s">
        <v>81</v>
      </c>
      <c r="L1" s="2" t="s">
        <v>155</v>
      </c>
      <c r="M1" s="2" t="s">
        <v>154</v>
      </c>
      <c r="N1" s="2" t="s">
        <v>167</v>
      </c>
    </row>
    <row r="2" spans="1:14" x14ac:dyDescent="0.25">
      <c r="A2" s="2" t="s">
        <v>159</v>
      </c>
      <c r="B2" s="1" t="s">
        <v>147</v>
      </c>
      <c r="C2" s="1" t="s">
        <v>2</v>
      </c>
      <c r="D2" s="1" t="s">
        <v>35</v>
      </c>
      <c r="E2" s="1" t="s">
        <v>121</v>
      </c>
      <c r="F2" s="1" t="s">
        <v>158</v>
      </c>
      <c r="G2" s="1" t="s">
        <v>38</v>
      </c>
      <c r="H2" s="1" t="s">
        <v>40</v>
      </c>
      <c r="I2" s="1" t="s">
        <v>41</v>
      </c>
      <c r="J2" s="1" t="s">
        <v>44</v>
      </c>
      <c r="K2" s="1" t="s">
        <v>103</v>
      </c>
      <c r="L2" t="s">
        <v>152</v>
      </c>
      <c r="M2" t="s">
        <v>151</v>
      </c>
      <c r="N2" t="s">
        <v>166</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
  <sheetViews>
    <sheetView tabSelected="1" topLeftCell="H1" workbookViewId="0">
      <selection activeCell="K14" sqref="K14"/>
    </sheetView>
  </sheetViews>
  <sheetFormatPr defaultRowHeight="15" x14ac:dyDescent="0.25"/>
  <cols>
    <col min="1" max="1" width="25.5703125" bestFit="1" customWidth="1"/>
    <col min="2" max="2" width="15.85546875" customWidth="1"/>
    <col min="3"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s>
  <sheetData>
    <row r="1" spans="1:46" x14ac:dyDescent="0.25">
      <c r="A1" s="2" t="s">
        <v>157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6" x14ac:dyDescent="0.25">
      <c r="A2" s="2" t="s">
        <v>157</v>
      </c>
      <c r="B2" s="1" t="s">
        <v>4</v>
      </c>
      <c r="C2" s="1" t="s">
        <v>19</v>
      </c>
      <c r="D2" s="1" t="s">
        <v>32</v>
      </c>
      <c r="E2" s="1" t="s">
        <v>122</v>
      </c>
      <c r="F2" s="1" t="s">
        <v>20</v>
      </c>
      <c r="G2" s="1" t="s">
        <v>169</v>
      </c>
      <c r="H2" s="4" t="s">
        <v>16</v>
      </c>
      <c r="I2" s="4" t="s">
        <v>170</v>
      </c>
      <c r="J2" s="4" t="s">
        <v>17</v>
      </c>
      <c r="K2" s="1" t="s">
        <v>168</v>
      </c>
      <c r="L2" s="4" t="s">
        <v>16</v>
      </c>
      <c r="M2" s="4" t="s">
        <v>16</v>
      </c>
      <c r="N2" s="4" t="s">
        <v>22</v>
      </c>
      <c r="O2" s="4" t="s">
        <v>24</v>
      </c>
      <c r="P2" s="4" t="s">
        <v>26</v>
      </c>
      <c r="Q2" s="1" t="s">
        <v>33</v>
      </c>
      <c r="R2" s="1" t="s">
        <v>171</v>
      </c>
      <c r="S2" s="1" t="s">
        <v>188</v>
      </c>
      <c r="T2" s="1" t="s">
        <v>187</v>
      </c>
      <c r="U2" s="1" t="s">
        <v>186</v>
      </c>
      <c r="V2" s="1" t="s">
        <v>200</v>
      </c>
      <c r="W2" s="1" t="s">
        <v>16</v>
      </c>
      <c r="X2" s="1" t="s">
        <v>16</v>
      </c>
      <c r="Y2" s="1" t="s">
        <v>16</v>
      </c>
      <c r="Z2" s="1" t="s">
        <v>16</v>
      </c>
      <c r="AA2" s="1" t="s">
        <v>16</v>
      </c>
      <c r="AB2" s="1" t="s">
        <v>183</v>
      </c>
      <c r="AC2" s="1" t="s">
        <v>182</v>
      </c>
      <c r="AD2" s="1" t="s">
        <v>181</v>
      </c>
      <c r="AE2" s="1" t="s">
        <v>180</v>
      </c>
      <c r="AF2" s="1" t="s">
        <v>179</v>
      </c>
      <c r="AG2" s="1" t="s">
        <v>178</v>
      </c>
      <c r="AH2" s="1" t="s">
        <v>177</v>
      </c>
      <c r="AI2" s="1" t="s">
        <v>200</v>
      </c>
      <c r="AJ2" s="1" t="s">
        <v>175</v>
      </c>
      <c r="AK2" s="1" t="s">
        <v>200</v>
      </c>
      <c r="AL2" s="1" t="s">
        <v>200</v>
      </c>
      <c r="AM2" s="1" t="s">
        <v>17</v>
      </c>
      <c r="AN2" s="1" t="s">
        <v>200</v>
      </c>
      <c r="AO2" s="1" t="s">
        <v>17</v>
      </c>
      <c r="AP2" s="1" t="s">
        <v>201</v>
      </c>
      <c r="AQ2" s="1" t="s">
        <v>201</v>
      </c>
      <c r="AR2" s="1" t="s">
        <v>201</v>
      </c>
      <c r="AS2" s="1" t="s">
        <v>201</v>
      </c>
      <c r="AT2" s="1" t="s">
        <v>199</v>
      </c>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workbookViewId="0">
      <selection activeCell="M23" sqref="M23"/>
    </sheetView>
  </sheetViews>
  <sheetFormatPr defaultRowHeight="15" x14ac:dyDescent="0.25"/>
  <cols>
    <col min="1" max="1" width="25.5703125" bestFit="1" customWidth="1"/>
    <col min="2" max="3" width="13.28515625" bestFit="1" customWidth="1"/>
    <col min="4" max="4" width="14.42578125" bestFit="1" customWidth="1"/>
    <col min="5" max="5" width="9.7109375" bestFit="1" customWidth="1"/>
    <col min="6" max="6" width="10.140625" bestFit="1" customWidth="1"/>
    <col min="7" max="7" width="15.5703125" bestFit="1" customWidth="1"/>
    <col min="8" max="8" width="13.7109375" bestFit="1" customWidth="1"/>
    <col min="9" max="9" width="14.85546875" bestFit="1" customWidth="1"/>
    <col min="10" max="10" width="21.7109375" bestFit="1" customWidth="1"/>
    <col min="11" max="12" width="11.140625" bestFit="1" customWidth="1"/>
    <col min="13" max="13" width="19.140625" bestFit="1" customWidth="1"/>
    <col min="14" max="14" width="22.28515625" bestFit="1" customWidth="1"/>
    <col min="15" max="15" width="12.42578125" bestFit="1" customWidth="1"/>
    <col min="16" max="16" width="13.140625" bestFit="1" customWidth="1"/>
  </cols>
  <sheetData>
    <row r="1" spans="1:17" x14ac:dyDescent="0.25">
      <c r="A1" s="2" t="s">
        <v>115</v>
      </c>
      <c r="B1" s="3" t="s">
        <v>0</v>
      </c>
      <c r="C1" s="3" t="s">
        <v>1</v>
      </c>
      <c r="D1" s="3" t="s">
        <v>54</v>
      </c>
      <c r="E1" s="3" t="s">
        <v>97</v>
      </c>
      <c r="F1" s="3" t="s">
        <v>101</v>
      </c>
      <c r="G1" s="3" t="s">
        <v>34</v>
      </c>
      <c r="H1" s="3" t="s">
        <v>48</v>
      </c>
      <c r="I1" s="3" t="s">
        <v>7</v>
      </c>
      <c r="J1" s="3" t="s">
        <v>49</v>
      </c>
      <c r="K1" s="3" t="s">
        <v>98</v>
      </c>
      <c r="L1" s="3" t="s">
        <v>52</v>
      </c>
      <c r="M1" s="3" t="s">
        <v>37</v>
      </c>
      <c r="N1" s="3" t="s">
        <v>39</v>
      </c>
      <c r="O1" s="3" t="s">
        <v>100</v>
      </c>
      <c r="P1" s="3" t="s">
        <v>42</v>
      </c>
      <c r="Q1" s="3" t="s">
        <v>81</v>
      </c>
    </row>
    <row r="2" spans="1:17" x14ac:dyDescent="0.25">
      <c r="A2" s="2" t="s">
        <v>115</v>
      </c>
      <c r="B2" s="1" t="s">
        <v>141</v>
      </c>
      <c r="C2" s="1" t="s">
        <v>2</v>
      </c>
      <c r="D2" s="5" t="s">
        <v>55</v>
      </c>
      <c r="E2" s="1" t="s">
        <v>61</v>
      </c>
      <c r="F2" s="1" t="s">
        <v>61</v>
      </c>
      <c r="G2" s="5" t="s">
        <v>142</v>
      </c>
      <c r="H2" s="1" t="s">
        <v>143</v>
      </c>
      <c r="I2" s="1" t="s">
        <v>140</v>
      </c>
      <c r="J2" s="1" t="s">
        <v>50</v>
      </c>
      <c r="K2" s="1" t="s">
        <v>61</v>
      </c>
      <c r="L2" s="1" t="s">
        <v>53</v>
      </c>
      <c r="M2" s="1" t="s">
        <v>38</v>
      </c>
      <c r="N2" s="1" t="s">
        <v>40</v>
      </c>
      <c r="O2" s="1" t="s">
        <v>15</v>
      </c>
      <c r="P2" s="1" t="s">
        <v>44</v>
      </c>
      <c r="Q2" s="1" t="s">
        <v>103</v>
      </c>
    </row>
  </sheetData>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J1" workbookViewId="0">
      <selection activeCell="R13" sqref="R1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87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87</v>
      </c>
      <c r="B2" s="1" t="s">
        <v>4</v>
      </c>
      <c r="C2" s="1" t="s">
        <v>19</v>
      </c>
      <c r="D2" s="1" t="s">
        <v>32</v>
      </c>
      <c r="E2" s="1" t="s">
        <v>122</v>
      </c>
      <c r="F2" s="1" t="s">
        <v>20</v>
      </c>
      <c r="G2" s="1" t="s">
        <v>137</v>
      </c>
      <c r="H2" s="4" t="s">
        <v>16</v>
      </c>
      <c r="I2" s="4" t="s">
        <v>16</v>
      </c>
      <c r="J2" s="4" t="s">
        <v>17</v>
      </c>
      <c r="K2" s="1" t="s">
        <v>15</v>
      </c>
      <c r="L2" s="4" t="s">
        <v>16</v>
      </c>
      <c r="M2" s="4" t="s">
        <v>16</v>
      </c>
      <c r="N2" s="4" t="s">
        <v>22</v>
      </c>
      <c r="O2" s="4" t="s">
        <v>24</v>
      </c>
      <c r="P2" s="4" t="s">
        <v>26</v>
      </c>
      <c r="Q2" s="1" t="s">
        <v>28</v>
      </c>
      <c r="R2" s="1" t="s">
        <v>138</v>
      </c>
    </row>
    <row r="3" spans="1:18" x14ac:dyDescent="0.25">
      <c r="A3" s="2" t="s">
        <v>87</v>
      </c>
      <c r="B3" s="1" t="s">
        <v>4</v>
      </c>
      <c r="C3" s="1" t="s">
        <v>19</v>
      </c>
      <c r="D3" s="1" t="s">
        <v>32</v>
      </c>
      <c r="E3" s="1" t="s">
        <v>122</v>
      </c>
      <c r="F3" s="1" t="s">
        <v>20</v>
      </c>
      <c r="G3" s="1" t="s">
        <v>139</v>
      </c>
      <c r="H3" s="4" t="s">
        <v>85</v>
      </c>
      <c r="I3" s="4" t="s">
        <v>88</v>
      </c>
      <c r="J3" s="4" t="s">
        <v>17</v>
      </c>
      <c r="K3" s="1" t="s">
        <v>83</v>
      </c>
      <c r="L3" s="4" t="s">
        <v>85</v>
      </c>
      <c r="M3" s="4" t="s">
        <v>88</v>
      </c>
      <c r="N3" s="4" t="s">
        <v>22</v>
      </c>
      <c r="O3" s="4" t="s">
        <v>24</v>
      </c>
      <c r="P3" s="4" t="s">
        <v>26</v>
      </c>
      <c r="Q3" s="1" t="s">
        <v>28</v>
      </c>
      <c r="R3" s="1" t="s">
        <v>138</v>
      </c>
    </row>
  </sheetData>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F6" sqref="F6"/>
    </sheetView>
  </sheetViews>
  <sheetFormatPr defaultRowHeight="15" x14ac:dyDescent="0.25"/>
  <cols>
    <col min="1" max="1" width="25.5703125" bestFit="1" customWidth="1"/>
    <col min="2" max="3" width="13.28515625" bestFit="1" customWidth="1"/>
    <col min="5" max="5" width="14.85546875" bestFit="1" customWidth="1"/>
    <col min="6" max="6" width="19.140625" bestFit="1" customWidth="1"/>
    <col min="7" max="7" width="22.28515625" bestFit="1" customWidth="1"/>
    <col min="8" max="8" width="5.5703125" bestFit="1" customWidth="1"/>
    <col min="9" max="9" width="13.140625" bestFit="1" customWidth="1"/>
  </cols>
  <sheetData>
    <row r="1" spans="1:9" x14ac:dyDescent="0.25">
      <c r="A1" s="2" t="s">
        <v>92</v>
      </c>
      <c r="B1" s="3" t="s">
        <v>0</v>
      </c>
      <c r="C1" s="3" t="s">
        <v>1</v>
      </c>
      <c r="D1" s="3" t="s">
        <v>81</v>
      </c>
      <c r="E1" s="3" t="s">
        <v>7</v>
      </c>
      <c r="F1" s="3" t="s">
        <v>37</v>
      </c>
      <c r="G1" s="3" t="s">
        <v>39</v>
      </c>
      <c r="H1" s="3" t="s">
        <v>11</v>
      </c>
      <c r="I1" s="3" t="s">
        <v>42</v>
      </c>
    </row>
    <row r="2" spans="1:9" x14ac:dyDescent="0.25">
      <c r="A2" s="2" t="s">
        <v>92</v>
      </c>
      <c r="B2" s="1" t="s">
        <v>138</v>
      </c>
      <c r="C2" s="1" t="s">
        <v>2</v>
      </c>
      <c r="D2" s="1" t="s">
        <v>89</v>
      </c>
      <c r="E2" s="1" t="s">
        <v>137</v>
      </c>
      <c r="F2" s="1" t="s">
        <v>38</v>
      </c>
      <c r="G2" s="1" t="s">
        <v>40</v>
      </c>
      <c r="H2" s="1" t="s">
        <v>61</v>
      </c>
      <c r="I2" s="1" t="s">
        <v>44</v>
      </c>
    </row>
  </sheetData>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E3" sqref="E3"/>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s>
  <sheetData>
    <row r="1" spans="1:18" x14ac:dyDescent="0.25">
      <c r="A1" s="2" t="s">
        <v>157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157</v>
      </c>
      <c r="B2" s="1" t="s">
        <v>4</v>
      </c>
      <c r="C2" s="1" t="s">
        <v>19</v>
      </c>
      <c r="D2" s="1" t="s">
        <v>32</v>
      </c>
      <c r="E2" s="1" t="s">
        <v>122</v>
      </c>
      <c r="F2" s="1" t="s">
        <v>20</v>
      </c>
      <c r="G2" s="1" t="s">
        <v>158</v>
      </c>
      <c r="H2" s="4" t="s">
        <v>16</v>
      </c>
      <c r="I2" s="4" t="s">
        <v>29</v>
      </c>
      <c r="J2" s="4" t="s">
        <v>17</v>
      </c>
      <c r="K2" s="1" t="s">
        <v>15</v>
      </c>
      <c r="L2" s="4" t="s">
        <v>16</v>
      </c>
      <c r="M2" s="4" t="s">
        <v>16</v>
      </c>
      <c r="N2" s="4" t="s">
        <v>22</v>
      </c>
      <c r="O2" s="4" t="s">
        <v>24</v>
      </c>
      <c r="P2" s="4" t="s">
        <v>26</v>
      </c>
      <c r="Q2" s="1" t="s">
        <v>33</v>
      </c>
      <c r="R2" s="1" t="s">
        <v>147</v>
      </c>
    </row>
    <row r="3" spans="1:18" x14ac:dyDescent="0.25">
      <c r="A3" s="2" t="s">
        <v>157</v>
      </c>
      <c r="B3" s="1" t="s">
        <v>4</v>
      </c>
      <c r="C3" s="1" t="s">
        <v>19</v>
      </c>
      <c r="D3" s="1" t="s">
        <v>32</v>
      </c>
      <c r="E3" s="1" t="s">
        <v>122</v>
      </c>
      <c r="F3" s="1" t="s">
        <v>20</v>
      </c>
      <c r="G3" s="1" t="s">
        <v>156</v>
      </c>
      <c r="H3" s="4" t="s">
        <v>85</v>
      </c>
      <c r="I3" s="4" t="s">
        <v>86</v>
      </c>
      <c r="J3" s="4" t="s">
        <v>17</v>
      </c>
      <c r="K3" s="1" t="s">
        <v>83</v>
      </c>
      <c r="L3" s="4" t="s">
        <v>85</v>
      </c>
      <c r="M3" s="4" t="s">
        <v>86</v>
      </c>
      <c r="N3" s="4" t="s">
        <v>22</v>
      </c>
      <c r="O3" s="4" t="s">
        <v>24</v>
      </c>
      <c r="P3" s="4" t="s">
        <v>26</v>
      </c>
      <c r="Q3" s="1" t="s">
        <v>33</v>
      </c>
      <c r="R3" s="1" t="s">
        <v>147</v>
      </c>
    </row>
  </sheetData>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7"/>
  <sheetViews>
    <sheetView workbookViewId="0">
      <selection activeCell="K3" sqref="K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 min="19" max="19" width="15.140625" bestFit="1" customWidth="1"/>
  </cols>
  <sheetData>
    <row r="1" spans="1:46" x14ac:dyDescent="0.25">
      <c r="A1" s="3" t="s">
        <v>221</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46" x14ac:dyDescent="0.25">
      <c r="A2" s="3" t="s">
        <v>221</v>
      </c>
      <c r="B2" s="1" t="s">
        <v>4</v>
      </c>
      <c r="C2" s="1" t="s">
        <v>19</v>
      </c>
      <c r="D2" s="1" t="s">
        <v>32</v>
      </c>
      <c r="E2" s="1" t="s">
        <v>122</v>
      </c>
      <c r="F2" s="1" t="s">
        <v>20</v>
      </c>
      <c r="G2" s="1" t="str">
        <f>TEXT(12345678900000+_xlfn.NUMBERVALUE(R2)+13098713,"#")</f>
        <v>12346197599009</v>
      </c>
      <c r="H2" s="4" t="s">
        <v>16</v>
      </c>
      <c r="I2" s="4" t="s">
        <v>29</v>
      </c>
      <c r="J2" s="4" t="s">
        <v>17</v>
      </c>
      <c r="K2" s="1" t="s">
        <v>222</v>
      </c>
      <c r="L2" s="4" t="s">
        <v>16</v>
      </c>
      <c r="M2" s="4" t="s">
        <v>96</v>
      </c>
      <c r="N2" s="4" t="s">
        <v>22</v>
      </c>
      <c r="O2" s="4" t="s">
        <v>24</v>
      </c>
      <c r="P2" s="4" t="s">
        <v>26</v>
      </c>
      <c r="Q2" s="1" t="s">
        <v>28</v>
      </c>
      <c r="R2" s="1" t="s">
        <v>220</v>
      </c>
    </row>
    <row r="3" spans="1:46" x14ac:dyDescent="0.25">
      <c r="A3" s="3" t="s">
        <v>221</v>
      </c>
      <c r="B3" s="1" t="s">
        <v>4</v>
      </c>
      <c r="C3" s="1" t="s">
        <v>19</v>
      </c>
      <c r="D3" s="1" t="s">
        <v>32</v>
      </c>
      <c r="E3" s="1" t="s">
        <v>122</v>
      </c>
      <c r="F3" s="1" t="s">
        <v>20</v>
      </c>
      <c r="G3" s="1" t="str">
        <f>TEXT(G2+1,"#")</f>
        <v>12346197599010</v>
      </c>
      <c r="H3" s="4" t="s">
        <v>16</v>
      </c>
      <c r="I3" s="4" t="s">
        <v>29</v>
      </c>
      <c r="J3" s="4" t="s">
        <v>17</v>
      </c>
      <c r="K3" s="1" t="s">
        <v>222</v>
      </c>
      <c r="L3" s="4" t="s">
        <v>16</v>
      </c>
      <c r="M3" s="4" t="s">
        <v>96</v>
      </c>
      <c r="N3" s="4" t="s">
        <v>22</v>
      </c>
      <c r="O3" s="4" t="s">
        <v>24</v>
      </c>
      <c r="P3" s="4" t="s">
        <v>26</v>
      </c>
      <c r="Q3" s="1" t="s">
        <v>28</v>
      </c>
      <c r="R3" s="1" t="str">
        <f>$R$2</f>
        <v>0505600296</v>
      </c>
    </row>
    <row r="4" spans="1:46" x14ac:dyDescent="0.25">
      <c r="A4" s="2" t="s">
        <v>202</v>
      </c>
      <c r="B4" s="1" t="s">
        <v>4</v>
      </c>
      <c r="C4" s="1" t="s">
        <v>19</v>
      </c>
      <c r="D4" s="1" t="s">
        <v>32</v>
      </c>
      <c r="E4" s="1" t="s">
        <v>122</v>
      </c>
      <c r="F4" s="6" t="s">
        <v>204</v>
      </c>
      <c r="G4" s="1" t="str">
        <f t="shared" ref="G4:G7" si="0">TEXT(G3+1,"#")</f>
        <v>12346197599011</v>
      </c>
      <c r="H4" s="4" t="s">
        <v>206</v>
      </c>
      <c r="I4" s="4" t="s">
        <v>206</v>
      </c>
      <c r="J4" s="4" t="s">
        <v>17</v>
      </c>
      <c r="K4" s="1" t="s">
        <v>205</v>
      </c>
      <c r="L4" s="4" t="s">
        <v>16</v>
      </c>
      <c r="M4" s="4" t="s">
        <v>16</v>
      </c>
      <c r="N4" s="4" t="s">
        <v>22</v>
      </c>
      <c r="O4" s="4" t="s">
        <v>24</v>
      </c>
      <c r="P4" s="4" t="s">
        <v>26</v>
      </c>
      <c r="Q4" s="1" t="s">
        <v>33</v>
      </c>
      <c r="R4" s="1" t="str">
        <f t="shared" ref="R4:R7" si="1">$R$2</f>
        <v>0505600296</v>
      </c>
      <c r="S4" s="1" t="str">
        <f>G2</f>
        <v>12346197599009</v>
      </c>
      <c r="T4" s="1" t="s">
        <v>199</v>
      </c>
      <c r="U4" s="1" t="s">
        <v>199</v>
      </c>
      <c r="V4" s="1" t="s">
        <v>199</v>
      </c>
      <c r="W4" s="1" t="s">
        <v>199</v>
      </c>
      <c r="X4" s="1" t="s">
        <v>199</v>
      </c>
      <c r="Y4" s="1" t="s">
        <v>199</v>
      </c>
      <c r="Z4" s="1" t="s">
        <v>199</v>
      </c>
      <c r="AA4" s="1" t="s">
        <v>199</v>
      </c>
      <c r="AB4" s="1" t="s">
        <v>199</v>
      </c>
      <c r="AC4" s="1" t="s">
        <v>199</v>
      </c>
      <c r="AD4" s="1" t="s">
        <v>199</v>
      </c>
      <c r="AE4" s="1" t="s">
        <v>199</v>
      </c>
      <c r="AF4" s="1" t="s">
        <v>199</v>
      </c>
      <c r="AG4" s="1" t="s">
        <v>199</v>
      </c>
      <c r="AH4" s="1" t="s">
        <v>199</v>
      </c>
      <c r="AI4" s="1" t="s">
        <v>199</v>
      </c>
      <c r="AJ4" s="1" t="s">
        <v>199</v>
      </c>
      <c r="AK4" s="1" t="s">
        <v>199</v>
      </c>
      <c r="AL4" s="1" t="s">
        <v>199</v>
      </c>
      <c r="AM4" s="1" t="s">
        <v>199</v>
      </c>
      <c r="AN4" s="1" t="s">
        <v>199</v>
      </c>
      <c r="AO4" s="1" t="s">
        <v>199</v>
      </c>
      <c r="AP4" s="1" t="s">
        <v>199</v>
      </c>
      <c r="AQ4" s="1" t="s">
        <v>199</v>
      </c>
      <c r="AR4" s="1" t="s">
        <v>199</v>
      </c>
      <c r="AS4" s="1" t="s">
        <v>199</v>
      </c>
      <c r="AT4" s="1"/>
    </row>
    <row r="5" spans="1:46" x14ac:dyDescent="0.25">
      <c r="A5" s="2" t="s">
        <v>202</v>
      </c>
      <c r="B5" s="1" t="s">
        <v>4</v>
      </c>
      <c r="C5" s="1" t="s">
        <v>19</v>
      </c>
      <c r="D5" s="1" t="s">
        <v>32</v>
      </c>
      <c r="E5" s="1" t="s">
        <v>122</v>
      </c>
      <c r="F5" s="6" t="s">
        <v>203</v>
      </c>
      <c r="G5" s="1" t="str">
        <f t="shared" si="0"/>
        <v>12346197599012</v>
      </c>
      <c r="H5" s="4" t="s">
        <v>206</v>
      </c>
      <c r="I5" s="4" t="s">
        <v>206</v>
      </c>
      <c r="J5" s="4" t="s">
        <v>17</v>
      </c>
      <c r="K5" s="1" t="s">
        <v>118</v>
      </c>
      <c r="L5" s="4" t="s">
        <v>16</v>
      </c>
      <c r="M5" s="4" t="s">
        <v>16</v>
      </c>
      <c r="N5" s="4" t="s">
        <v>22</v>
      </c>
      <c r="O5" s="4" t="s">
        <v>24</v>
      </c>
      <c r="P5" s="4" t="s">
        <v>26</v>
      </c>
      <c r="Q5" s="1" t="s">
        <v>33</v>
      </c>
      <c r="R5" s="1" t="str">
        <f t="shared" si="1"/>
        <v>0505600296</v>
      </c>
      <c r="S5" s="1" t="str">
        <f>G2</f>
        <v>12346197599009</v>
      </c>
      <c r="T5" s="1" t="s">
        <v>199</v>
      </c>
      <c r="U5" s="1" t="s">
        <v>199</v>
      </c>
      <c r="V5" s="1" t="s">
        <v>199</v>
      </c>
      <c r="W5" s="1" t="s">
        <v>199</v>
      </c>
      <c r="X5" s="1" t="s">
        <v>199</v>
      </c>
      <c r="Y5" s="1" t="s">
        <v>199</v>
      </c>
      <c r="Z5" s="1" t="s">
        <v>199</v>
      </c>
      <c r="AA5" s="1" t="s">
        <v>199</v>
      </c>
      <c r="AB5" s="1" t="s">
        <v>199</v>
      </c>
      <c r="AC5" s="1" t="s">
        <v>199</v>
      </c>
      <c r="AD5" s="1" t="s">
        <v>199</v>
      </c>
      <c r="AE5" s="1" t="s">
        <v>199</v>
      </c>
      <c r="AF5" s="1" t="s">
        <v>199</v>
      </c>
      <c r="AG5" s="1" t="s">
        <v>199</v>
      </c>
      <c r="AH5" s="1" t="s">
        <v>199</v>
      </c>
      <c r="AI5" s="1" t="s">
        <v>199</v>
      </c>
      <c r="AJ5" s="1" t="s">
        <v>199</v>
      </c>
      <c r="AK5" s="1" t="s">
        <v>199</v>
      </c>
      <c r="AL5" s="1" t="s">
        <v>199</v>
      </c>
      <c r="AM5" s="1" t="s">
        <v>199</v>
      </c>
      <c r="AN5" s="1" t="s">
        <v>199</v>
      </c>
      <c r="AO5" s="1" t="s">
        <v>199</v>
      </c>
      <c r="AP5" s="1" t="s">
        <v>199</v>
      </c>
      <c r="AQ5" s="1" t="s">
        <v>199</v>
      </c>
      <c r="AR5" s="1" t="s">
        <v>199</v>
      </c>
      <c r="AS5" s="1" t="s">
        <v>199</v>
      </c>
      <c r="AT5" s="1"/>
    </row>
    <row r="6" spans="1:46" x14ac:dyDescent="0.25">
      <c r="A6" s="2" t="s">
        <v>202</v>
      </c>
      <c r="B6" s="1" t="s">
        <v>4</v>
      </c>
      <c r="C6" s="1" t="s">
        <v>19</v>
      </c>
      <c r="D6" s="1" t="s">
        <v>32</v>
      </c>
      <c r="E6" s="1" t="s">
        <v>122</v>
      </c>
      <c r="F6" s="6" t="s">
        <v>204</v>
      </c>
      <c r="G6" s="1" t="str">
        <f t="shared" si="0"/>
        <v>12346197599013</v>
      </c>
      <c r="H6" s="4" t="s">
        <v>206</v>
      </c>
      <c r="I6" s="4" t="s">
        <v>206</v>
      </c>
      <c r="J6" s="4" t="s">
        <v>17</v>
      </c>
      <c r="K6" s="1" t="s">
        <v>205</v>
      </c>
      <c r="L6" s="4" t="s">
        <v>16</v>
      </c>
      <c r="M6" s="4" t="s">
        <v>16</v>
      </c>
      <c r="N6" s="4" t="s">
        <v>22</v>
      </c>
      <c r="O6" s="4" t="s">
        <v>24</v>
      </c>
      <c r="P6" s="4" t="s">
        <v>26</v>
      </c>
      <c r="Q6" s="1" t="s">
        <v>33</v>
      </c>
      <c r="R6" s="1" t="str">
        <f t="shared" si="1"/>
        <v>0505600296</v>
      </c>
      <c r="S6" s="1" t="str">
        <f>G3</f>
        <v>12346197599010</v>
      </c>
      <c r="T6" s="1" t="s">
        <v>199</v>
      </c>
      <c r="U6" s="1" t="s">
        <v>199</v>
      </c>
      <c r="V6" s="1" t="s">
        <v>199</v>
      </c>
      <c r="W6" s="1" t="s">
        <v>199</v>
      </c>
      <c r="X6" s="1" t="s">
        <v>199</v>
      </c>
      <c r="Y6" s="1" t="s">
        <v>199</v>
      </c>
      <c r="Z6" s="1" t="s">
        <v>199</v>
      </c>
      <c r="AA6" s="1" t="s">
        <v>199</v>
      </c>
      <c r="AB6" s="1" t="s">
        <v>199</v>
      </c>
      <c r="AC6" s="1" t="s">
        <v>199</v>
      </c>
      <c r="AD6" s="1" t="s">
        <v>199</v>
      </c>
      <c r="AE6" s="1" t="s">
        <v>199</v>
      </c>
      <c r="AF6" s="1" t="s">
        <v>199</v>
      </c>
      <c r="AG6" s="1" t="s">
        <v>199</v>
      </c>
      <c r="AH6" s="1" t="s">
        <v>199</v>
      </c>
      <c r="AI6" s="1" t="s">
        <v>199</v>
      </c>
      <c r="AJ6" s="1" t="s">
        <v>199</v>
      </c>
      <c r="AK6" s="1" t="s">
        <v>199</v>
      </c>
      <c r="AL6" s="1" t="s">
        <v>199</v>
      </c>
      <c r="AM6" s="1" t="s">
        <v>199</v>
      </c>
      <c r="AN6" s="1" t="s">
        <v>199</v>
      </c>
      <c r="AO6" s="1" t="s">
        <v>199</v>
      </c>
      <c r="AP6" s="1" t="s">
        <v>199</v>
      </c>
      <c r="AQ6" s="1" t="s">
        <v>199</v>
      </c>
      <c r="AR6" s="1" t="s">
        <v>199</v>
      </c>
      <c r="AS6" s="1" t="s">
        <v>199</v>
      </c>
      <c r="AT6" s="1"/>
    </row>
    <row r="7" spans="1:46" x14ac:dyDescent="0.25">
      <c r="A7" s="2" t="s">
        <v>202</v>
      </c>
      <c r="B7" s="1" t="s">
        <v>4</v>
      </c>
      <c r="C7" s="1" t="s">
        <v>19</v>
      </c>
      <c r="D7" s="1" t="s">
        <v>32</v>
      </c>
      <c r="E7" s="1" t="s">
        <v>122</v>
      </c>
      <c r="F7" s="6" t="s">
        <v>203</v>
      </c>
      <c r="G7" s="1" t="str">
        <f t="shared" si="0"/>
        <v>12346197599014</v>
      </c>
      <c r="H7" s="4" t="s">
        <v>206</v>
      </c>
      <c r="I7" s="4" t="s">
        <v>206</v>
      </c>
      <c r="J7" s="4" t="s">
        <v>17</v>
      </c>
      <c r="K7" s="1" t="s">
        <v>118</v>
      </c>
      <c r="L7" s="4" t="s">
        <v>16</v>
      </c>
      <c r="M7" s="4" t="s">
        <v>16</v>
      </c>
      <c r="N7" s="4" t="s">
        <v>22</v>
      </c>
      <c r="O7" s="4" t="s">
        <v>24</v>
      </c>
      <c r="P7" s="4" t="s">
        <v>26</v>
      </c>
      <c r="Q7" s="1" t="s">
        <v>33</v>
      </c>
      <c r="R7" s="1" t="str">
        <f t="shared" si="1"/>
        <v>0505600296</v>
      </c>
      <c r="S7" s="1" t="str">
        <f>G3</f>
        <v>12346197599010</v>
      </c>
      <c r="T7" s="1" t="s">
        <v>199</v>
      </c>
      <c r="U7" s="1" t="s">
        <v>199</v>
      </c>
      <c r="V7" s="1" t="s">
        <v>199</v>
      </c>
      <c r="W7" s="1" t="s">
        <v>199</v>
      </c>
      <c r="X7" s="1" t="s">
        <v>199</v>
      </c>
      <c r="Y7" s="1" t="s">
        <v>199</v>
      </c>
      <c r="Z7" s="1" t="s">
        <v>199</v>
      </c>
      <c r="AA7" s="1" t="s">
        <v>199</v>
      </c>
      <c r="AB7" s="1" t="s">
        <v>199</v>
      </c>
      <c r="AC7" s="1" t="s">
        <v>199</v>
      </c>
      <c r="AD7" s="1" t="s">
        <v>199</v>
      </c>
      <c r="AE7" s="1" t="s">
        <v>199</v>
      </c>
      <c r="AF7" s="1" t="s">
        <v>199</v>
      </c>
      <c r="AG7" s="1" t="s">
        <v>199</v>
      </c>
      <c r="AH7" s="1" t="s">
        <v>199</v>
      </c>
      <c r="AI7" s="1" t="s">
        <v>199</v>
      </c>
      <c r="AJ7" s="1" t="s">
        <v>199</v>
      </c>
      <c r="AK7" s="1" t="s">
        <v>199</v>
      </c>
      <c r="AL7" s="1" t="s">
        <v>199</v>
      </c>
      <c r="AM7" s="1" t="s">
        <v>199</v>
      </c>
      <c r="AN7" s="1" t="s">
        <v>199</v>
      </c>
      <c r="AO7" s="1" t="s">
        <v>199</v>
      </c>
      <c r="AP7" s="1" t="s">
        <v>199</v>
      </c>
      <c r="AQ7" s="1" t="s">
        <v>199</v>
      </c>
      <c r="AR7" s="1" t="s">
        <v>199</v>
      </c>
      <c r="AS7" s="1" t="s">
        <v>199</v>
      </c>
      <c r="AT7" s="1"/>
    </row>
  </sheetData>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E2" sqref="E2"/>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s>
  <sheetData>
    <row r="1" spans="1:13" x14ac:dyDescent="0.25">
      <c r="A1" s="2" t="s">
        <v>159</v>
      </c>
      <c r="B1" s="3" t="s">
        <v>0</v>
      </c>
      <c r="C1" s="3" t="s">
        <v>1</v>
      </c>
      <c r="D1" s="3" t="s">
        <v>34</v>
      </c>
      <c r="E1" s="3" t="s">
        <v>36</v>
      </c>
      <c r="F1" s="3" t="s">
        <v>7</v>
      </c>
      <c r="G1" s="3" t="s">
        <v>37</v>
      </c>
      <c r="H1" s="3" t="s">
        <v>39</v>
      </c>
      <c r="I1" s="3" t="s">
        <v>11</v>
      </c>
      <c r="J1" s="3" t="s">
        <v>42</v>
      </c>
      <c r="K1" s="3" t="s">
        <v>81</v>
      </c>
      <c r="L1" s="2" t="s">
        <v>155</v>
      </c>
      <c r="M1" s="2" t="s">
        <v>154</v>
      </c>
    </row>
    <row r="2" spans="1:13" x14ac:dyDescent="0.25">
      <c r="A2" s="2" t="s">
        <v>159</v>
      </c>
      <c r="B2" s="1" t="s">
        <v>147</v>
      </c>
      <c r="C2" s="1" t="s">
        <v>2</v>
      </c>
      <c r="D2" s="1" t="s">
        <v>35</v>
      </c>
      <c r="E2" s="1" t="s">
        <v>121</v>
      </c>
      <c r="F2" s="1" t="s">
        <v>158</v>
      </c>
      <c r="G2" s="1" t="s">
        <v>38</v>
      </c>
      <c r="H2" s="1" t="s">
        <v>40</v>
      </c>
      <c r="I2" s="1" t="s">
        <v>41</v>
      </c>
      <c r="J2" s="1" t="s">
        <v>44</v>
      </c>
      <c r="K2" s="1" t="s">
        <v>103</v>
      </c>
      <c r="L2" t="s">
        <v>152</v>
      </c>
      <c r="M2" t="s">
        <v>151</v>
      </c>
    </row>
  </sheetData>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F19" sqref="F19"/>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s>
  <sheetData>
    <row r="1" spans="1:18" x14ac:dyDescent="0.25">
      <c r="A1" s="2" t="s">
        <v>84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84</v>
      </c>
      <c r="B2" s="1" t="s">
        <v>4</v>
      </c>
      <c r="C2" s="1" t="s">
        <v>19</v>
      </c>
      <c r="D2" s="1" t="s">
        <v>32</v>
      </c>
      <c r="E2" s="1" t="s">
        <v>122</v>
      </c>
      <c r="F2" s="1" t="s">
        <v>20</v>
      </c>
      <c r="G2" s="1" t="s">
        <v>123</v>
      </c>
      <c r="H2" s="4" t="s">
        <v>16</v>
      </c>
      <c r="I2" s="4" t="s">
        <v>29</v>
      </c>
      <c r="J2" s="4" t="s">
        <v>17</v>
      </c>
      <c r="K2" s="1" t="s">
        <v>15</v>
      </c>
      <c r="L2" s="4" t="s">
        <v>16</v>
      </c>
      <c r="M2" s="4" t="s">
        <v>16</v>
      </c>
      <c r="N2" s="4" t="s">
        <v>22</v>
      </c>
      <c r="O2" s="4" t="s">
        <v>24</v>
      </c>
      <c r="P2" s="4" t="s">
        <v>26</v>
      </c>
      <c r="Q2" s="1" t="s">
        <v>33</v>
      </c>
      <c r="R2" s="1" t="s">
        <v>125</v>
      </c>
    </row>
    <row r="3" spans="1:18" x14ac:dyDescent="0.25">
      <c r="A3" s="2" t="s">
        <v>84</v>
      </c>
      <c r="B3" s="1" t="s">
        <v>4</v>
      </c>
      <c r="C3" s="1" t="s">
        <v>19</v>
      </c>
      <c r="D3" s="1" t="s">
        <v>32</v>
      </c>
      <c r="E3" s="1" t="s">
        <v>122</v>
      </c>
      <c r="F3" s="1" t="s">
        <v>20</v>
      </c>
      <c r="G3" s="1" t="s">
        <v>124</v>
      </c>
      <c r="H3" s="4" t="s">
        <v>85</v>
      </c>
      <c r="I3" s="4" t="s">
        <v>86</v>
      </c>
      <c r="J3" s="4" t="s">
        <v>17</v>
      </c>
      <c r="K3" s="1" t="s">
        <v>83</v>
      </c>
      <c r="L3" s="4" t="s">
        <v>85</v>
      </c>
      <c r="M3" s="4" t="s">
        <v>86</v>
      </c>
      <c r="N3" s="4" t="s">
        <v>22</v>
      </c>
      <c r="O3" s="4" t="s">
        <v>24</v>
      </c>
      <c r="P3" s="4" t="s">
        <v>26</v>
      </c>
      <c r="Q3" s="1" t="s">
        <v>33</v>
      </c>
      <c r="R3" s="1" t="s">
        <v>125</v>
      </c>
    </row>
  </sheetData>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
  <sheetViews>
    <sheetView workbookViewId="0">
      <selection activeCell="AQ13" sqref="AQ13"/>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 min="21" max="21" width="19.7109375" bestFit="1" customWidth="1"/>
    <col min="22" max="22" width="22.85546875" bestFit="1" customWidth="1"/>
    <col min="23" max="23" width="11.85546875" bestFit="1" customWidth="1"/>
    <col min="24" max="24" width="26.28515625" bestFit="1" customWidth="1"/>
    <col min="25" max="25" width="24.7109375" bestFit="1" customWidth="1"/>
    <col min="26" max="26" width="21" bestFit="1" customWidth="1"/>
    <col min="27" max="27" width="25.7109375" bestFit="1" customWidth="1"/>
    <col min="28" max="28" width="16.140625" bestFit="1" customWidth="1"/>
    <col min="29" max="29" width="30" bestFit="1" customWidth="1"/>
    <col min="30" max="30" width="11" bestFit="1" customWidth="1"/>
    <col min="31" max="31" width="15.5703125" bestFit="1" customWidth="1"/>
    <col min="32" max="32" width="27.42578125" bestFit="1" customWidth="1"/>
    <col min="33" max="33" width="17.85546875" bestFit="1" customWidth="1"/>
    <col min="34" max="34" width="20.42578125" bestFit="1" customWidth="1"/>
    <col min="35" max="35" width="19.28515625" bestFit="1" customWidth="1"/>
    <col min="36" max="36" width="17.85546875" bestFit="1" customWidth="1"/>
    <col min="37" max="37" width="15.5703125" bestFit="1" customWidth="1"/>
    <col min="38" max="38" width="10.5703125" bestFit="1" customWidth="1"/>
    <col min="40" max="40" width="15.28515625" bestFit="1" customWidth="1"/>
    <col min="41" max="41" width="19" bestFit="1" customWidth="1"/>
    <col min="42" max="42" width="23.28515625" bestFit="1" customWidth="1"/>
    <col min="43" max="43" width="23.42578125" bestFit="1" customWidth="1"/>
    <col min="44" max="44" width="32" bestFit="1" customWidth="1"/>
    <col min="45" max="45" width="19" bestFit="1" customWidth="1"/>
  </cols>
  <sheetData>
    <row r="1" spans="1:45" x14ac:dyDescent="0.25">
      <c r="A1" s="2" t="s">
        <v>84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5" x14ac:dyDescent="0.25">
      <c r="A2" s="2" t="s">
        <v>84</v>
      </c>
      <c r="B2" s="1" t="s">
        <v>4</v>
      </c>
      <c r="C2" s="1" t="s">
        <v>19</v>
      </c>
      <c r="D2" s="1" t="s">
        <v>32</v>
      </c>
      <c r="E2" s="1" t="s">
        <v>122</v>
      </c>
      <c r="F2" s="1" t="s">
        <v>20</v>
      </c>
      <c r="G2" s="1" t="s">
        <v>123</v>
      </c>
      <c r="H2" s="4" t="s">
        <v>16</v>
      </c>
      <c r="I2" s="4" t="s">
        <v>29</v>
      </c>
      <c r="J2" s="4" t="s">
        <v>17</v>
      </c>
      <c r="K2" s="1" t="s">
        <v>15</v>
      </c>
      <c r="L2" s="4" t="s">
        <v>16</v>
      </c>
      <c r="M2" s="4" t="s">
        <v>16</v>
      </c>
      <c r="N2" s="4" t="s">
        <v>22</v>
      </c>
      <c r="O2" s="4" t="s">
        <v>24</v>
      </c>
      <c r="P2" s="4" t="s">
        <v>26</v>
      </c>
      <c r="Q2" s="1" t="s">
        <v>33</v>
      </c>
      <c r="R2" s="1" t="s">
        <v>125</v>
      </c>
    </row>
    <row r="3" spans="1:45" x14ac:dyDescent="0.25">
      <c r="A3" s="2" t="s">
        <v>84</v>
      </c>
      <c r="B3" s="1" t="s">
        <v>4</v>
      </c>
      <c r="C3" s="1" t="s">
        <v>19</v>
      </c>
      <c r="D3" s="1" t="s">
        <v>32</v>
      </c>
      <c r="E3" s="1" t="s">
        <v>122</v>
      </c>
      <c r="F3" s="1" t="s">
        <v>20</v>
      </c>
      <c r="G3" s="1" t="s">
        <v>124</v>
      </c>
      <c r="H3" s="4" t="s">
        <v>85</v>
      </c>
      <c r="I3" s="4" t="s">
        <v>86</v>
      </c>
      <c r="J3" s="4" t="s">
        <v>17</v>
      </c>
      <c r="K3" s="1" t="s">
        <v>83</v>
      </c>
      <c r="L3" s="4" t="s">
        <v>85</v>
      </c>
      <c r="M3" s="4" t="s">
        <v>86</v>
      </c>
      <c r="N3" s="4" t="s">
        <v>22</v>
      </c>
      <c r="O3" s="4" t="s">
        <v>24</v>
      </c>
      <c r="P3" s="4" t="s">
        <v>26</v>
      </c>
      <c r="Q3" s="1" t="s">
        <v>33</v>
      </c>
      <c r="R3" s="1" t="s">
        <v>125</v>
      </c>
    </row>
  </sheetData>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E3" sqref="E3"/>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s>
  <sheetData>
    <row r="1" spans="1:11" x14ac:dyDescent="0.25">
      <c r="A1" s="2" t="s">
        <v>82</v>
      </c>
      <c r="B1" s="3" t="s">
        <v>0</v>
      </c>
      <c r="C1" s="3" t="s">
        <v>1</v>
      </c>
      <c r="D1" s="3" t="s">
        <v>34</v>
      </c>
      <c r="E1" s="3" t="s">
        <v>36</v>
      </c>
      <c r="F1" s="3" t="s">
        <v>7</v>
      </c>
      <c r="G1" s="3" t="s">
        <v>37</v>
      </c>
      <c r="H1" s="3" t="s">
        <v>39</v>
      </c>
      <c r="I1" s="3" t="s">
        <v>11</v>
      </c>
      <c r="J1" s="3" t="s">
        <v>42</v>
      </c>
      <c r="K1" s="3" t="s">
        <v>81</v>
      </c>
    </row>
    <row r="2" spans="1:11" x14ac:dyDescent="0.25">
      <c r="A2" s="2" t="s">
        <v>82</v>
      </c>
      <c r="B2" s="1" t="s">
        <v>125</v>
      </c>
      <c r="C2" s="1" t="s">
        <v>2</v>
      </c>
      <c r="D2" s="1" t="s">
        <v>35</v>
      </c>
      <c r="E2" s="1" t="s">
        <v>121</v>
      </c>
      <c r="F2" s="1" t="s">
        <v>124</v>
      </c>
      <c r="G2" s="1" t="s">
        <v>38</v>
      </c>
      <c r="H2" s="1" t="s">
        <v>40</v>
      </c>
      <c r="I2" s="1" t="s">
        <v>41</v>
      </c>
      <c r="J2" s="1" t="s">
        <v>44</v>
      </c>
      <c r="K2" s="1" t="s">
        <v>103</v>
      </c>
    </row>
  </sheetData>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F1" workbookViewId="0">
      <selection activeCell="R4" sqref="R4"/>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87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87</v>
      </c>
      <c r="B2" s="1" t="s">
        <v>4</v>
      </c>
      <c r="C2" s="1" t="s">
        <v>19</v>
      </c>
      <c r="D2" s="1" t="s">
        <v>32</v>
      </c>
      <c r="E2" s="1" t="s">
        <v>122</v>
      </c>
      <c r="F2" s="1" t="s">
        <v>20</v>
      </c>
      <c r="G2" s="1" t="s">
        <v>126</v>
      </c>
      <c r="H2" s="4" t="s">
        <v>16</v>
      </c>
      <c r="I2" s="4" t="s">
        <v>16</v>
      </c>
      <c r="J2" s="4" t="s">
        <v>17</v>
      </c>
      <c r="K2" s="1" t="s">
        <v>15</v>
      </c>
      <c r="L2" s="4" t="s">
        <v>16</v>
      </c>
      <c r="M2" s="4" t="s">
        <v>16</v>
      </c>
      <c r="N2" s="4" t="s">
        <v>22</v>
      </c>
      <c r="O2" s="4" t="s">
        <v>24</v>
      </c>
      <c r="P2" s="4" t="s">
        <v>26</v>
      </c>
      <c r="Q2" s="1" t="s">
        <v>28</v>
      </c>
      <c r="R2" s="1" t="s">
        <v>128</v>
      </c>
    </row>
    <row r="3" spans="1:18" x14ac:dyDescent="0.25">
      <c r="A3" s="2" t="s">
        <v>87</v>
      </c>
      <c r="B3" s="1" t="s">
        <v>4</v>
      </c>
      <c r="C3" s="1" t="s">
        <v>19</v>
      </c>
      <c r="D3" s="1" t="s">
        <v>32</v>
      </c>
      <c r="E3" s="1" t="s">
        <v>122</v>
      </c>
      <c r="F3" s="1" t="s">
        <v>20</v>
      </c>
      <c r="G3" s="1" t="s">
        <v>127</v>
      </c>
      <c r="H3" s="4" t="s">
        <v>85</v>
      </c>
      <c r="I3" s="4" t="s">
        <v>88</v>
      </c>
      <c r="J3" s="4" t="s">
        <v>17</v>
      </c>
      <c r="K3" s="1" t="s">
        <v>83</v>
      </c>
      <c r="L3" s="4" t="s">
        <v>85</v>
      </c>
      <c r="M3" s="4" t="s">
        <v>88</v>
      </c>
      <c r="N3" s="4" t="s">
        <v>22</v>
      </c>
      <c r="O3" s="4" t="s">
        <v>24</v>
      </c>
      <c r="P3" s="4" t="s">
        <v>26</v>
      </c>
      <c r="Q3" s="1" t="s">
        <v>28</v>
      </c>
      <c r="R3" s="1" t="s">
        <v>128</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2"/>
  <sheetViews>
    <sheetView workbookViewId="0">
      <selection activeCell="I5" sqref="I5"/>
    </sheetView>
  </sheetViews>
  <sheetFormatPr defaultRowHeight="15" x14ac:dyDescent="0.25"/>
  <cols>
    <col min="1" max="1" width="25.5703125" bestFit="1" customWidth="1"/>
    <col min="2" max="2" width="19.140625" bestFit="1" customWidth="1"/>
    <col min="3" max="4" width="22.28515625" bestFit="1" customWidth="1"/>
  </cols>
  <sheetData>
    <row r="1" spans="1:4" x14ac:dyDescent="0.25">
      <c r="A1" s="2" t="s">
        <v>30</v>
      </c>
      <c r="B1" s="3" t="s">
        <v>37</v>
      </c>
      <c r="C1" s="3" t="s">
        <v>70</v>
      </c>
      <c r="D1" s="3" t="s">
        <v>39</v>
      </c>
    </row>
    <row r="2" spans="1:4" x14ac:dyDescent="0.25">
      <c r="A2" s="2" t="s">
        <v>30</v>
      </c>
      <c r="B2" s="1" t="s">
        <v>38</v>
      </c>
      <c r="C2" s="1" t="s">
        <v>19</v>
      </c>
      <c r="D2" s="1" t="s">
        <v>40</v>
      </c>
    </row>
    <row r="3" spans="1:4" x14ac:dyDescent="0.25">
      <c r="A3" s="2" t="s">
        <v>30</v>
      </c>
      <c r="B3" s="1" t="s">
        <v>38</v>
      </c>
      <c r="C3" s="1" t="s">
        <v>71</v>
      </c>
      <c r="D3" s="1" t="s">
        <v>40</v>
      </c>
    </row>
    <row r="4" spans="1:4" x14ac:dyDescent="0.25">
      <c r="A4" s="2" t="s">
        <v>30</v>
      </c>
      <c r="B4" s="1" t="s">
        <v>38</v>
      </c>
      <c r="C4" s="1" t="s">
        <v>72</v>
      </c>
      <c r="D4" s="1" t="s">
        <v>40</v>
      </c>
    </row>
    <row r="5" spans="1:4" x14ac:dyDescent="0.25">
      <c r="A5" s="2" t="s">
        <v>30</v>
      </c>
      <c r="B5" s="1" t="s">
        <v>38</v>
      </c>
      <c r="C5" s="1" t="s">
        <v>73</v>
      </c>
      <c r="D5" s="1" t="s">
        <v>40</v>
      </c>
    </row>
    <row r="6" spans="1:4" x14ac:dyDescent="0.25">
      <c r="A6" s="2" t="s">
        <v>30</v>
      </c>
      <c r="B6" s="1" t="s">
        <v>38</v>
      </c>
      <c r="C6" s="1" t="s">
        <v>74</v>
      </c>
      <c r="D6" s="1" t="s">
        <v>40</v>
      </c>
    </row>
    <row r="7" spans="1:4" x14ac:dyDescent="0.25">
      <c r="A7" s="2" t="s">
        <v>30</v>
      </c>
      <c r="B7" s="1" t="s">
        <v>38</v>
      </c>
      <c r="C7" s="1" t="s">
        <v>75</v>
      </c>
      <c r="D7" s="1" t="s">
        <v>40</v>
      </c>
    </row>
    <row r="8" spans="1:4" x14ac:dyDescent="0.25">
      <c r="A8" s="2" t="s">
        <v>30</v>
      </c>
      <c r="B8" s="1" t="s">
        <v>38</v>
      </c>
      <c r="C8" s="1" t="s">
        <v>76</v>
      </c>
      <c r="D8" s="1" t="s">
        <v>40</v>
      </c>
    </row>
    <row r="9" spans="1:4" x14ac:dyDescent="0.25">
      <c r="A9" s="2" t="s">
        <v>30</v>
      </c>
      <c r="B9" s="1" t="s">
        <v>38</v>
      </c>
      <c r="C9" s="1" t="s">
        <v>77</v>
      </c>
      <c r="D9" s="1" t="s">
        <v>40</v>
      </c>
    </row>
    <row r="10" spans="1:4" x14ac:dyDescent="0.25">
      <c r="A10" s="2" t="s">
        <v>30</v>
      </c>
      <c r="B10" s="1" t="s">
        <v>38</v>
      </c>
      <c r="C10" s="1" t="s">
        <v>78</v>
      </c>
      <c r="D10" s="1" t="s">
        <v>40</v>
      </c>
    </row>
    <row r="11" spans="1:4" x14ac:dyDescent="0.25">
      <c r="A11" s="2" t="s">
        <v>30</v>
      </c>
      <c r="B11" s="1" t="s">
        <v>38</v>
      </c>
      <c r="C11" s="1" t="s">
        <v>79</v>
      </c>
      <c r="D11" s="1" t="s">
        <v>40</v>
      </c>
    </row>
    <row r="12" spans="1:4" x14ac:dyDescent="0.25">
      <c r="A12" s="2" t="s">
        <v>30</v>
      </c>
      <c r="B12" s="1" t="s">
        <v>38</v>
      </c>
      <c r="C12" s="1" t="s">
        <v>80</v>
      </c>
      <c r="D12" s="1" t="s">
        <v>40</v>
      </c>
    </row>
  </sheetData>
  <pageMargins left="0.7" right="0.7" top="0.75" bottom="0.75" header="0.3" footer="0.3"/>
  <pageSetup paperSize="9"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H2" sqref="H2"/>
    </sheetView>
  </sheetViews>
  <sheetFormatPr defaultRowHeight="15" x14ac:dyDescent="0.25"/>
  <cols>
    <col min="1" max="1" width="25.5703125" bestFit="1" customWidth="1"/>
    <col min="2" max="3" width="13.28515625" bestFit="1" customWidth="1"/>
    <col min="5" max="5" width="14.85546875" bestFit="1" customWidth="1"/>
    <col min="6" max="6" width="8.7109375" bestFit="1" customWidth="1"/>
    <col min="7" max="7" width="14.85546875" bestFit="1" customWidth="1"/>
    <col min="8" max="8" width="19.140625" bestFit="1" customWidth="1"/>
    <col min="9" max="9" width="22.28515625" bestFit="1" customWidth="1"/>
    <col min="10" max="10" width="5.5703125" bestFit="1" customWidth="1"/>
    <col min="11" max="11" width="13.140625" bestFit="1" customWidth="1"/>
    <col min="12" max="12" width="6.5703125" bestFit="1" customWidth="1"/>
    <col min="13" max="13" width="14.140625" bestFit="1" customWidth="1"/>
  </cols>
  <sheetData>
    <row r="1" spans="1:13" x14ac:dyDescent="0.25">
      <c r="A1" s="2" t="s">
        <v>92</v>
      </c>
      <c r="B1" s="3" t="s">
        <v>0</v>
      </c>
      <c r="C1" s="3" t="s">
        <v>1</v>
      </c>
      <c r="D1" s="3" t="s">
        <v>81</v>
      </c>
      <c r="E1" s="3" t="s">
        <v>7</v>
      </c>
      <c r="F1" s="3" t="s">
        <v>91</v>
      </c>
      <c r="G1" s="3" t="s">
        <v>113</v>
      </c>
      <c r="H1" s="3" t="s">
        <v>37</v>
      </c>
      <c r="I1" s="3" t="s">
        <v>39</v>
      </c>
      <c r="J1" s="3" t="s">
        <v>11</v>
      </c>
      <c r="K1" s="3" t="s">
        <v>42</v>
      </c>
      <c r="L1" s="3" t="s">
        <v>93</v>
      </c>
      <c r="M1" s="3" t="s">
        <v>94</v>
      </c>
    </row>
    <row r="2" spans="1:13" x14ac:dyDescent="0.25">
      <c r="A2" s="2" t="s">
        <v>92</v>
      </c>
      <c r="B2" s="1" t="s">
        <v>128</v>
      </c>
      <c r="C2" s="1" t="s">
        <v>2</v>
      </c>
      <c r="D2" s="1" t="s">
        <v>90</v>
      </c>
      <c r="E2" s="1" t="s">
        <v>126</v>
      </c>
      <c r="F2" s="1" t="s">
        <v>89</v>
      </c>
      <c r="G2" s="1" t="s">
        <v>127</v>
      </c>
      <c r="H2" s="1" t="s">
        <v>38</v>
      </c>
      <c r="I2" s="1" t="s">
        <v>40</v>
      </c>
      <c r="J2" s="1" t="s">
        <v>61</v>
      </c>
      <c r="K2" s="1" t="s">
        <v>44</v>
      </c>
      <c r="L2" s="1" t="s">
        <v>95</v>
      </c>
      <c r="M2" s="1" t="s">
        <v>69</v>
      </c>
    </row>
  </sheetData>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E1" sqref="E1"/>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
        <v>164</v>
      </c>
      <c r="H2" s="4" t="s">
        <v>16</v>
      </c>
      <c r="I2" s="4" t="s">
        <v>29</v>
      </c>
      <c r="J2" s="4" t="s">
        <v>17</v>
      </c>
      <c r="K2" s="1" t="s">
        <v>15</v>
      </c>
      <c r="L2" s="4" t="s">
        <v>16</v>
      </c>
      <c r="M2" s="4" t="s">
        <v>96</v>
      </c>
      <c r="N2" s="4" t="s">
        <v>22</v>
      </c>
      <c r="O2" s="4" t="s">
        <v>24</v>
      </c>
      <c r="P2" s="4" t="s">
        <v>26</v>
      </c>
      <c r="Q2" s="1" t="s">
        <v>28</v>
      </c>
      <c r="R2" s="1" t="s">
        <v>43</v>
      </c>
    </row>
    <row r="3" spans="1:18" x14ac:dyDescent="0.25">
      <c r="A3" s="2" t="s">
        <v>114</v>
      </c>
      <c r="B3" s="1" t="s">
        <v>4</v>
      </c>
      <c r="C3" s="1" t="s">
        <v>19</v>
      </c>
      <c r="D3" s="1" t="s">
        <v>32</v>
      </c>
      <c r="E3" s="1" t="s">
        <v>122</v>
      </c>
      <c r="F3" s="1" t="s">
        <v>20</v>
      </c>
      <c r="G3" s="1" t="s">
        <v>163</v>
      </c>
      <c r="H3" s="4" t="s">
        <v>106</v>
      </c>
      <c r="I3" s="4" t="s">
        <v>107</v>
      </c>
      <c r="J3" s="4" t="s">
        <v>17</v>
      </c>
      <c r="K3" s="1" t="s">
        <v>15</v>
      </c>
      <c r="L3" s="4" t="s">
        <v>106</v>
      </c>
      <c r="M3" s="4" t="s">
        <v>108</v>
      </c>
      <c r="N3" s="4" t="s">
        <v>22</v>
      </c>
      <c r="O3" s="4" t="s">
        <v>24</v>
      </c>
      <c r="P3" s="4" t="s">
        <v>26</v>
      </c>
      <c r="Q3" s="1" t="s">
        <v>28</v>
      </c>
      <c r="R3" s="1" t="s">
        <v>43</v>
      </c>
    </row>
  </sheetData>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workbookViewId="0">
      <selection activeCell="Q1" sqref="B1:Q2"/>
    </sheetView>
  </sheetViews>
  <sheetFormatPr defaultRowHeight="15" x14ac:dyDescent="0.25"/>
  <cols>
    <col min="1" max="1" width="25.5703125" bestFit="1" customWidth="1"/>
    <col min="2" max="3" width="13.28515625" bestFit="1" customWidth="1"/>
    <col min="4" max="4" width="14.42578125" bestFit="1" customWidth="1"/>
    <col min="5" max="5" width="9.7109375" bestFit="1" customWidth="1"/>
    <col min="6" max="6" width="10.140625" bestFit="1" customWidth="1"/>
    <col min="7" max="7" width="15.5703125" bestFit="1" customWidth="1"/>
    <col min="8" max="8" width="13.7109375" bestFit="1" customWidth="1"/>
    <col min="9" max="9" width="14.85546875" bestFit="1" customWidth="1"/>
    <col min="10" max="10" width="21.7109375" bestFit="1" customWidth="1"/>
    <col min="11" max="12" width="11.140625" bestFit="1" customWidth="1"/>
    <col min="13" max="13" width="19.140625" bestFit="1" customWidth="1"/>
    <col min="14" max="14" width="22.28515625" bestFit="1" customWidth="1"/>
    <col min="15" max="15" width="12.42578125" bestFit="1" customWidth="1"/>
    <col min="16" max="16" width="13.140625" bestFit="1" customWidth="1"/>
  </cols>
  <sheetData>
    <row r="1" spans="1:17" x14ac:dyDescent="0.25">
      <c r="A1" s="2" t="s">
        <v>115</v>
      </c>
      <c r="B1" s="3" t="s">
        <v>0</v>
      </c>
      <c r="C1" s="3" t="s">
        <v>1</v>
      </c>
      <c r="D1" s="3" t="s">
        <v>54</v>
      </c>
      <c r="E1" s="3" t="s">
        <v>97</v>
      </c>
      <c r="F1" s="3" t="s">
        <v>101</v>
      </c>
      <c r="G1" s="3" t="s">
        <v>34</v>
      </c>
      <c r="H1" s="3" t="s">
        <v>48</v>
      </c>
      <c r="I1" s="3" t="s">
        <v>7</v>
      </c>
      <c r="J1" s="3" t="s">
        <v>49</v>
      </c>
      <c r="K1" s="3" t="s">
        <v>98</v>
      </c>
      <c r="L1" s="3" t="s">
        <v>52</v>
      </c>
      <c r="M1" s="3" t="s">
        <v>37</v>
      </c>
      <c r="N1" s="3" t="s">
        <v>39</v>
      </c>
      <c r="O1" s="3" t="s">
        <v>100</v>
      </c>
      <c r="P1" s="3" t="s">
        <v>42</v>
      </c>
      <c r="Q1" s="3" t="s">
        <v>81</v>
      </c>
    </row>
    <row r="2" spans="1:17" x14ac:dyDescent="0.25">
      <c r="A2" s="2" t="s">
        <v>115</v>
      </c>
      <c r="B2" s="1" t="s">
        <v>43</v>
      </c>
      <c r="C2" s="1" t="s">
        <v>2</v>
      </c>
      <c r="D2" s="5" t="s">
        <v>55</v>
      </c>
      <c r="E2" s="1" t="s">
        <v>61</v>
      </c>
      <c r="F2" s="1" t="s">
        <v>102</v>
      </c>
      <c r="G2" s="5" t="s">
        <v>56</v>
      </c>
      <c r="H2" s="1" t="s">
        <v>99</v>
      </c>
      <c r="I2" s="1" t="s">
        <v>163</v>
      </c>
      <c r="J2" s="1" t="s">
        <v>50</v>
      </c>
      <c r="K2" s="1" t="s">
        <v>51</v>
      </c>
      <c r="L2" s="1" t="s">
        <v>53</v>
      </c>
      <c r="M2" s="1" t="s">
        <v>38</v>
      </c>
      <c r="N2" s="1" t="s">
        <v>40</v>
      </c>
      <c r="O2" s="1" t="s">
        <v>61</v>
      </c>
      <c r="P2" s="1" t="s">
        <v>44</v>
      </c>
      <c r="Q2" s="1" t="s">
        <v>103</v>
      </c>
    </row>
  </sheetData>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G2" sqref="G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117</v>
      </c>
      <c r="B2" s="1" t="s">
        <v>4</v>
      </c>
      <c r="C2" s="1" t="s">
        <v>19</v>
      </c>
      <c r="D2" s="1" t="s">
        <v>32</v>
      </c>
      <c r="E2" s="1" t="s">
        <v>122</v>
      </c>
      <c r="F2" s="1" t="s">
        <v>20</v>
      </c>
      <c r="G2" s="1" t="s">
        <v>165</v>
      </c>
      <c r="H2" s="4" t="s">
        <v>16</v>
      </c>
      <c r="I2" s="4" t="s">
        <v>16</v>
      </c>
      <c r="J2" s="4" t="s">
        <v>17</v>
      </c>
      <c r="K2" s="1" t="s">
        <v>15</v>
      </c>
      <c r="L2" s="4" t="s">
        <v>16</v>
      </c>
      <c r="M2" s="4" t="s">
        <v>16</v>
      </c>
      <c r="N2" s="4" t="s">
        <v>22</v>
      </c>
      <c r="O2" s="4" t="s">
        <v>24</v>
      </c>
      <c r="P2" s="4" t="s">
        <v>26</v>
      </c>
      <c r="Q2" s="1" t="s">
        <v>28</v>
      </c>
      <c r="R2" s="1" t="s">
        <v>129</v>
      </c>
    </row>
  </sheetData>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
  <sheetViews>
    <sheetView workbookViewId="0">
      <selection activeCell="G2" sqref="G2"/>
    </sheetView>
  </sheetViews>
  <sheetFormatPr defaultRowHeight="15" x14ac:dyDescent="0.25"/>
  <cols>
    <col min="1" max="1" width="25.5703125" bestFit="1" customWidth="1"/>
    <col min="2" max="3" width="13.28515625" bestFit="1" customWidth="1"/>
    <col min="4" max="4" width="18.7109375" bestFit="1" customWidth="1"/>
    <col min="6" max="6" width="15.28515625" bestFit="1" customWidth="1"/>
    <col min="7" max="7" width="14.85546875" bestFit="1" customWidth="1"/>
    <col min="8" max="9" width="10.28515625" bestFit="1" customWidth="1"/>
    <col min="10" max="10" width="5.5703125" bestFit="1" customWidth="1"/>
  </cols>
  <sheetData>
    <row r="1" spans="1:10" x14ac:dyDescent="0.25">
      <c r="A1" s="2" t="s">
        <v>116</v>
      </c>
      <c r="B1" s="3" t="s">
        <v>0</v>
      </c>
      <c r="C1" s="3" t="s">
        <v>1</v>
      </c>
      <c r="D1" s="3" t="s">
        <v>3</v>
      </c>
      <c r="E1" s="3" t="s">
        <v>63</v>
      </c>
      <c r="F1" s="3" t="s">
        <v>5</v>
      </c>
      <c r="G1" s="3" t="s">
        <v>7</v>
      </c>
      <c r="H1" s="3" t="s">
        <v>64</v>
      </c>
      <c r="I1" s="3" t="s">
        <v>66</v>
      </c>
      <c r="J1" s="3" t="s">
        <v>11</v>
      </c>
    </row>
    <row r="2" spans="1:10" x14ac:dyDescent="0.25">
      <c r="A2" s="2" t="s">
        <v>116</v>
      </c>
      <c r="B2" s="1" t="s">
        <v>129</v>
      </c>
      <c r="C2" s="1" t="s">
        <v>2</v>
      </c>
      <c r="D2" s="5" t="s">
        <v>62</v>
      </c>
      <c r="E2" s="1" t="s">
        <v>104</v>
      </c>
      <c r="F2" s="1" t="s">
        <v>122</v>
      </c>
      <c r="G2" s="1" t="s">
        <v>165</v>
      </c>
      <c r="H2" s="5" t="s">
        <v>65</v>
      </c>
      <c r="I2" s="1" t="s">
        <v>17</v>
      </c>
      <c r="J2" s="1" t="s">
        <v>118</v>
      </c>
    </row>
  </sheetData>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selection activeCell="S2" sqref="S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117</v>
      </c>
      <c r="B2" s="1" t="s">
        <v>4</v>
      </c>
      <c r="C2" s="1" t="s">
        <v>19</v>
      </c>
      <c r="D2" s="1" t="s">
        <v>32</v>
      </c>
      <c r="E2" s="1" t="s">
        <v>122</v>
      </c>
      <c r="F2" s="1" t="s">
        <v>20</v>
      </c>
      <c r="G2" s="1" t="s">
        <v>130</v>
      </c>
      <c r="H2" s="4" t="s">
        <v>16</v>
      </c>
      <c r="I2" s="4" t="s">
        <v>16</v>
      </c>
      <c r="J2" s="4" t="s">
        <v>17</v>
      </c>
      <c r="K2" s="1" t="s">
        <v>15</v>
      </c>
      <c r="L2" s="4" t="s">
        <v>16</v>
      </c>
      <c r="M2" s="4" t="s">
        <v>16</v>
      </c>
      <c r="N2" s="4" t="s">
        <v>22</v>
      </c>
      <c r="O2" s="4" t="s">
        <v>24</v>
      </c>
      <c r="P2" s="4" t="s">
        <v>26</v>
      </c>
      <c r="Q2" s="1" t="s">
        <v>28</v>
      </c>
      <c r="R2" s="1" t="s">
        <v>131</v>
      </c>
    </row>
  </sheetData>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
  <sheetViews>
    <sheetView workbookViewId="0">
      <selection activeCell="C2" sqref="C2"/>
    </sheetView>
  </sheetViews>
  <sheetFormatPr defaultRowHeight="15" x14ac:dyDescent="0.25"/>
  <cols>
    <col min="1" max="1" width="25.5703125" bestFit="1" customWidth="1"/>
    <col min="2" max="3" width="13.28515625" bestFit="1" customWidth="1"/>
    <col min="4" max="4" width="18.7109375" bestFit="1" customWidth="1"/>
    <col min="5" max="5" width="15.28515625" bestFit="1" customWidth="1"/>
    <col min="6" max="6" width="14.85546875" bestFit="1" customWidth="1"/>
  </cols>
  <sheetData>
    <row r="1" spans="1:7" x14ac:dyDescent="0.25">
      <c r="A1" s="2" t="s">
        <v>30</v>
      </c>
      <c r="B1" s="3" t="s">
        <v>0</v>
      </c>
      <c r="C1" s="3" t="s">
        <v>1</v>
      </c>
      <c r="D1" s="3" t="s">
        <v>57</v>
      </c>
      <c r="E1" s="3" t="s">
        <v>59</v>
      </c>
      <c r="F1" s="3" t="s">
        <v>7</v>
      </c>
      <c r="G1" s="3" t="s">
        <v>11</v>
      </c>
    </row>
    <row r="2" spans="1:7" x14ac:dyDescent="0.25">
      <c r="A2" s="2" t="s">
        <v>30</v>
      </c>
      <c r="B2" s="1" t="s">
        <v>131</v>
      </c>
      <c r="C2" s="1" t="s">
        <v>2</v>
      </c>
      <c r="D2" s="5" t="s">
        <v>58</v>
      </c>
      <c r="E2" s="5" t="s">
        <v>60</v>
      </c>
      <c r="F2" s="1" t="s">
        <v>130</v>
      </c>
      <c r="G2" s="1" t="s">
        <v>15</v>
      </c>
    </row>
  </sheetData>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D25" sqref="D25"/>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s>
  <sheetData>
    <row r="1" spans="1:13" x14ac:dyDescent="0.25">
      <c r="A1" s="2" t="s">
        <v>153</v>
      </c>
      <c r="B1" s="3" t="s">
        <v>0</v>
      </c>
      <c r="C1" s="3" t="s">
        <v>1</v>
      </c>
      <c r="D1" s="3" t="s">
        <v>34</v>
      </c>
      <c r="E1" s="3" t="s">
        <v>36</v>
      </c>
      <c r="F1" s="3" t="s">
        <v>7</v>
      </c>
      <c r="G1" s="3" t="s">
        <v>37</v>
      </c>
      <c r="H1" s="3" t="s">
        <v>39</v>
      </c>
      <c r="I1" s="3" t="s">
        <v>11</v>
      </c>
      <c r="J1" s="3" t="s">
        <v>42</v>
      </c>
      <c r="K1" s="3" t="s">
        <v>81</v>
      </c>
      <c r="L1" s="2" t="s">
        <v>155</v>
      </c>
      <c r="M1" s="2" t="s">
        <v>154</v>
      </c>
    </row>
    <row r="2" spans="1:13" x14ac:dyDescent="0.25">
      <c r="A2" s="2" t="s">
        <v>153</v>
      </c>
      <c r="B2" s="1" t="s">
        <v>147</v>
      </c>
      <c r="C2" s="1" t="s">
        <v>2</v>
      </c>
      <c r="D2" s="1" t="s">
        <v>35</v>
      </c>
      <c r="E2" s="1" t="s">
        <v>121</v>
      </c>
      <c r="F2" s="1" t="s">
        <v>150</v>
      </c>
      <c r="G2" s="1" t="s">
        <v>38</v>
      </c>
      <c r="H2" s="1" t="s">
        <v>40</v>
      </c>
      <c r="I2" s="1">
        <v>2500</v>
      </c>
      <c r="J2" s="1" t="s">
        <v>44</v>
      </c>
      <c r="K2" s="1" t="s">
        <v>103</v>
      </c>
      <c r="L2" t="s">
        <v>152</v>
      </c>
      <c r="M2" t="s">
        <v>151</v>
      </c>
    </row>
  </sheetData>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G1" workbookViewId="0">
      <selection activeCell="Q26" sqref="Q26"/>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105</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105</v>
      </c>
      <c r="B2" s="1" t="s">
        <v>4</v>
      </c>
      <c r="C2" s="1" t="s">
        <v>19</v>
      </c>
      <c r="D2" s="1" t="s">
        <v>32</v>
      </c>
      <c r="E2" s="1" t="s">
        <v>122</v>
      </c>
      <c r="F2" s="1" t="s">
        <v>20</v>
      </c>
      <c r="G2" s="1" t="s">
        <v>132</v>
      </c>
      <c r="H2" s="4" t="s">
        <v>16</v>
      </c>
      <c r="I2" s="4" t="s">
        <v>29</v>
      </c>
      <c r="J2" s="4" t="s">
        <v>17</v>
      </c>
      <c r="K2" s="1" t="s">
        <v>61</v>
      </c>
      <c r="L2" s="4" t="s">
        <v>16</v>
      </c>
      <c r="M2" s="4" t="s">
        <v>96</v>
      </c>
      <c r="N2" s="4" t="s">
        <v>22</v>
      </c>
      <c r="O2" s="4" t="s">
        <v>24</v>
      </c>
      <c r="P2" s="4" t="s">
        <v>26</v>
      </c>
      <c r="Q2" s="1" t="s">
        <v>28</v>
      </c>
      <c r="R2" s="1" t="s">
        <v>134</v>
      </c>
    </row>
    <row r="3" spans="1:18" x14ac:dyDescent="0.25">
      <c r="A3" s="2" t="s">
        <v>105</v>
      </c>
      <c r="B3" s="1" t="s">
        <v>4</v>
      </c>
      <c r="C3" s="1" t="s">
        <v>19</v>
      </c>
      <c r="D3" s="1" t="s">
        <v>32</v>
      </c>
      <c r="E3" s="1" t="s">
        <v>122</v>
      </c>
      <c r="F3" s="1" t="s">
        <v>20</v>
      </c>
      <c r="G3" s="1" t="s">
        <v>133</v>
      </c>
      <c r="H3" s="4" t="s">
        <v>106</v>
      </c>
      <c r="I3" s="4" t="s">
        <v>107</v>
      </c>
      <c r="J3" s="4" t="s">
        <v>17</v>
      </c>
      <c r="K3" s="1" t="s">
        <v>15</v>
      </c>
      <c r="L3" s="4" t="s">
        <v>106</v>
      </c>
      <c r="M3" s="4" t="s">
        <v>108</v>
      </c>
      <c r="N3" s="4" t="s">
        <v>22</v>
      </c>
      <c r="O3" s="4" t="s">
        <v>24</v>
      </c>
      <c r="P3" s="4" t="s">
        <v>26</v>
      </c>
      <c r="Q3" s="1" t="s">
        <v>28</v>
      </c>
      <c r="R3" s="1" t="s">
        <v>134</v>
      </c>
    </row>
  </sheetData>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C2" sqref="C2"/>
    </sheetView>
  </sheetViews>
  <sheetFormatPr defaultRowHeight="15" x14ac:dyDescent="0.25"/>
  <cols>
    <col min="1" max="1" width="25.5703125" bestFit="1" customWidth="1"/>
    <col min="2" max="3" width="13.28515625" bestFit="1" customWidth="1"/>
    <col min="4" max="4" width="19.140625" bestFit="1" customWidth="1"/>
    <col min="5" max="5" width="22.28515625" bestFit="1" customWidth="1"/>
    <col min="6" max="6" width="6.5703125" bestFit="1" customWidth="1"/>
    <col min="7" max="8" width="6.5703125" customWidth="1"/>
    <col min="9" max="9" width="13.140625" bestFit="1" customWidth="1"/>
  </cols>
  <sheetData>
    <row r="1" spans="1:9" x14ac:dyDescent="0.25">
      <c r="A1" s="2" t="s">
        <v>109</v>
      </c>
      <c r="B1" s="3" t="s">
        <v>0</v>
      </c>
      <c r="C1" s="3" t="s">
        <v>1</v>
      </c>
      <c r="D1" s="3" t="s">
        <v>37</v>
      </c>
      <c r="E1" s="3" t="s">
        <v>39</v>
      </c>
      <c r="F1" s="3" t="s">
        <v>110</v>
      </c>
      <c r="G1" s="3" t="s">
        <v>93</v>
      </c>
      <c r="H1" s="3" t="s">
        <v>112</v>
      </c>
      <c r="I1" s="3" t="s">
        <v>42</v>
      </c>
    </row>
    <row r="2" spans="1:9" x14ac:dyDescent="0.25">
      <c r="A2" s="2" t="s">
        <v>109</v>
      </c>
      <c r="B2" s="1" t="s">
        <v>134</v>
      </c>
      <c r="C2" s="1" t="s">
        <v>2</v>
      </c>
      <c r="D2" s="1" t="s">
        <v>38</v>
      </c>
      <c r="E2" s="1" t="s">
        <v>40</v>
      </c>
      <c r="F2" s="1" t="s">
        <v>51</v>
      </c>
      <c r="G2" s="1" t="s">
        <v>111</v>
      </c>
      <c r="H2" s="1" t="s">
        <v>61</v>
      </c>
      <c r="I2" s="1" t="s">
        <v>69</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1" max="1" width="25.5703125" bestFit="1" customWidth="1"/>
    <col min="2" max="2" width="19.140625" bestFit="1" customWidth="1"/>
    <col min="3" max="4" width="22.28515625" bestFit="1" customWidth="1"/>
  </cols>
  <sheetData>
    <row r="1" spans="1:4" x14ac:dyDescent="0.25">
      <c r="A1" s="2" t="s">
        <v>30</v>
      </c>
      <c r="B1" s="3" t="s">
        <v>37</v>
      </c>
      <c r="C1" s="3" t="s">
        <v>70</v>
      </c>
      <c r="D1" s="3" t="s">
        <v>39</v>
      </c>
    </row>
    <row r="2" spans="1:4" x14ac:dyDescent="0.25">
      <c r="A2" s="2" t="s">
        <v>30</v>
      </c>
      <c r="B2" s="1" t="s">
        <v>38</v>
      </c>
      <c r="C2" s="1" t="s">
        <v>19</v>
      </c>
      <c r="D2" s="1" t="s">
        <v>40</v>
      </c>
    </row>
  </sheetData>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selection activeCell="S2" sqref="S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119</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119</v>
      </c>
      <c r="B2" s="1" t="s">
        <v>4</v>
      </c>
      <c r="C2" s="1" t="s">
        <v>19</v>
      </c>
      <c r="D2" s="1" t="s">
        <v>32</v>
      </c>
      <c r="E2" s="1" t="s">
        <v>122</v>
      </c>
      <c r="F2" s="1" t="s">
        <v>20</v>
      </c>
      <c r="G2" s="1" t="s">
        <v>135</v>
      </c>
      <c r="H2" s="4" t="s">
        <v>16</v>
      </c>
      <c r="I2" s="4" t="s">
        <v>16</v>
      </c>
      <c r="J2" s="4" t="s">
        <v>17</v>
      </c>
      <c r="K2" s="1" t="s">
        <v>15</v>
      </c>
      <c r="L2" s="4" t="s">
        <v>16</v>
      </c>
      <c r="M2" s="4" t="s">
        <v>16</v>
      </c>
      <c r="N2" s="4" t="s">
        <v>22</v>
      </c>
      <c r="O2" s="4" t="s">
        <v>24</v>
      </c>
      <c r="P2" s="4" t="s">
        <v>26</v>
      </c>
      <c r="Q2" s="1" t="s">
        <v>28</v>
      </c>
      <c r="R2" s="1" t="s">
        <v>136</v>
      </c>
    </row>
  </sheetData>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F2" sqref="F2"/>
    </sheetView>
  </sheetViews>
  <sheetFormatPr defaultRowHeight="15" x14ac:dyDescent="0.25"/>
  <cols>
    <col min="1" max="1" width="25.5703125" bestFit="1" customWidth="1"/>
    <col min="2" max="3" width="13.28515625" bestFit="1" customWidth="1"/>
    <col min="4" max="4" width="18.7109375" bestFit="1" customWidth="1"/>
    <col min="5" max="5" width="14.85546875" bestFit="1" customWidth="1"/>
  </cols>
  <sheetData>
    <row r="1" spans="1:5" x14ac:dyDescent="0.25">
      <c r="A1" s="2" t="s">
        <v>120</v>
      </c>
      <c r="B1" s="3" t="s">
        <v>0</v>
      </c>
      <c r="C1" s="3" t="s">
        <v>1</v>
      </c>
      <c r="D1" s="3" t="s">
        <v>67</v>
      </c>
      <c r="E1" s="3" t="s">
        <v>7</v>
      </c>
    </row>
    <row r="2" spans="1:5" x14ac:dyDescent="0.25">
      <c r="A2" s="2" t="s">
        <v>120</v>
      </c>
      <c r="B2" s="1" t="s">
        <v>136</v>
      </c>
      <c r="C2" s="1" t="s">
        <v>2</v>
      </c>
      <c r="D2" s="5" t="s">
        <v>68</v>
      </c>
      <c r="E2" s="1" t="s">
        <v>135</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B2" sqref="B2"/>
    </sheetView>
  </sheetViews>
  <sheetFormatPr defaultRowHeight="15" x14ac:dyDescent="0.25"/>
  <cols>
    <col min="1" max="1" width="25.5703125" bestFit="1" customWidth="1"/>
    <col min="2" max="3" width="13.28515625" bestFit="1" customWidth="1"/>
    <col min="4" max="4" width="15.5703125" bestFit="1" customWidth="1"/>
    <col min="5" max="5" width="16.140625" bestFit="1" customWidth="1"/>
  </cols>
  <sheetData>
    <row r="1" spans="1:5" x14ac:dyDescent="0.25">
      <c r="A1" s="2" t="s">
        <v>30</v>
      </c>
      <c r="B1" s="3" t="s">
        <v>0</v>
      </c>
      <c r="C1" s="3" t="s">
        <v>1</v>
      </c>
      <c r="D1" s="3" t="s">
        <v>34</v>
      </c>
      <c r="E1" s="3" t="s">
        <v>46</v>
      </c>
    </row>
    <row r="2" spans="1:5" x14ac:dyDescent="0.25">
      <c r="A2" s="2" t="s">
        <v>30</v>
      </c>
      <c r="B2" s="1" t="s">
        <v>43</v>
      </c>
      <c r="C2" s="1" t="s">
        <v>2</v>
      </c>
      <c r="D2" s="1" t="s">
        <v>45</v>
      </c>
      <c r="E2" s="1" t="s">
        <v>47</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4"/>
  <sheetViews>
    <sheetView topLeftCell="M1" workbookViewId="0">
      <selection activeCell="X3" sqref="X3"/>
    </sheetView>
  </sheetViews>
  <sheetFormatPr defaultRowHeight="15" x14ac:dyDescent="0.25"/>
  <cols>
    <col min="1" max="1" width="25.5703125" bestFit="1" customWidth="1"/>
    <col min="2" max="2" width="15.85546875" customWidth="1"/>
    <col min="3" max="3" width="12.28515625" bestFit="1" customWidth="1"/>
    <col min="4" max="4" width="12.28515625" customWidth="1"/>
    <col min="5" max="5" width="15.28515625" bestFit="1" customWidth="1"/>
    <col min="6" max="6" width="16.5703125" bestFit="1" customWidth="1"/>
    <col min="7" max="7" width="16.85546875" customWidth="1"/>
    <col min="8" max="8" width="12.140625" bestFit="1" customWidth="1"/>
    <col min="9" max="9" width="18.8554687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 min="21" max="21" width="19.7109375" bestFit="1" customWidth="1"/>
    <col min="22" max="22" width="22.85546875" bestFit="1" customWidth="1"/>
    <col min="23" max="23" width="11.85546875" bestFit="1" customWidth="1"/>
    <col min="24" max="24" width="26.28515625" bestFit="1" customWidth="1"/>
    <col min="25" max="25" width="24.7109375" bestFit="1" customWidth="1"/>
    <col min="26" max="26" width="21" bestFit="1" customWidth="1"/>
    <col min="27" max="27" width="25.7109375" bestFit="1" customWidth="1"/>
    <col min="28" max="28" width="16.140625" bestFit="1" customWidth="1"/>
    <col min="29" max="29" width="30" bestFit="1" customWidth="1"/>
    <col min="30" max="30" width="11" bestFit="1" customWidth="1"/>
    <col min="31" max="31" width="15.5703125" bestFit="1" customWidth="1"/>
    <col min="32" max="32" width="27.42578125" bestFit="1" customWidth="1"/>
    <col min="33" max="33" width="17.85546875" bestFit="1" customWidth="1"/>
    <col min="34" max="34" width="20.42578125" bestFit="1" customWidth="1"/>
    <col min="35" max="35" width="19.28515625" bestFit="1" customWidth="1"/>
    <col min="36" max="36" width="17.85546875" bestFit="1" customWidth="1"/>
    <col min="37" max="37" width="15.5703125" bestFit="1" customWidth="1"/>
    <col min="38" max="38" width="10.5703125" bestFit="1" customWidth="1"/>
    <col min="39" max="39" width="20.5703125" bestFit="1" customWidth="1"/>
    <col min="40" max="40" width="15.28515625" bestFit="1" customWidth="1"/>
    <col min="41" max="41" width="19" bestFit="1" customWidth="1"/>
    <col min="42" max="42" width="23.28515625" bestFit="1" customWidth="1"/>
    <col min="43" max="43" width="23.42578125" bestFit="1" customWidth="1"/>
    <col min="44" max="44" width="32" bestFit="1" customWidth="1"/>
    <col min="45" max="45" width="19" bestFit="1" customWidth="1"/>
  </cols>
  <sheetData>
    <row r="1" spans="1:46" x14ac:dyDescent="0.25">
      <c r="A1" s="2" t="s">
        <v>202</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6" x14ac:dyDescent="0.25">
      <c r="A2" s="2" t="s">
        <v>202</v>
      </c>
      <c r="B2" s="1" t="s">
        <v>4</v>
      </c>
      <c r="C2" s="1" t="s">
        <v>19</v>
      </c>
      <c r="D2" s="1" t="s">
        <v>32</v>
      </c>
      <c r="E2" s="1" t="s">
        <v>122</v>
      </c>
      <c r="F2" s="1" t="s">
        <v>20</v>
      </c>
      <c r="G2" s="1" t="s">
        <v>209</v>
      </c>
      <c r="H2" s="4" t="s">
        <v>206</v>
      </c>
      <c r="I2" s="4" t="s">
        <v>206</v>
      </c>
      <c r="J2" s="4" t="s">
        <v>17</v>
      </c>
      <c r="K2" s="1" t="s">
        <v>168</v>
      </c>
      <c r="L2" s="4" t="s">
        <v>16</v>
      </c>
      <c r="M2" s="4" t="s">
        <v>16</v>
      </c>
      <c r="N2" s="4" t="s">
        <v>22</v>
      </c>
      <c r="O2" s="4" t="s">
        <v>24</v>
      </c>
      <c r="P2" s="4" t="s">
        <v>26</v>
      </c>
      <c r="Q2" s="1" t="s">
        <v>33</v>
      </c>
      <c r="R2" s="1" t="s">
        <v>210</v>
      </c>
      <c r="S2" s="1" t="s">
        <v>199</v>
      </c>
      <c r="T2" s="1" t="s">
        <v>199</v>
      </c>
      <c r="U2" s="1" t="s">
        <v>199</v>
      </c>
      <c r="V2" s="1" t="s">
        <v>199</v>
      </c>
      <c r="W2" s="1" t="s">
        <v>199</v>
      </c>
      <c r="X2" s="1" t="s">
        <v>199</v>
      </c>
      <c r="Y2" s="1" t="s">
        <v>199</v>
      </c>
      <c r="Z2" s="1" t="s">
        <v>199</v>
      </c>
      <c r="AA2" s="1" t="s">
        <v>199</v>
      </c>
      <c r="AB2" s="1" t="s">
        <v>199</v>
      </c>
      <c r="AC2" s="1" t="s">
        <v>199</v>
      </c>
      <c r="AD2" s="1" t="s">
        <v>199</v>
      </c>
      <c r="AE2" s="1" t="s">
        <v>199</v>
      </c>
      <c r="AF2" s="1" t="s">
        <v>199</v>
      </c>
      <c r="AG2" s="1" t="s">
        <v>199</v>
      </c>
      <c r="AH2" s="1" t="s">
        <v>199</v>
      </c>
      <c r="AI2" s="1" t="s">
        <v>199</v>
      </c>
      <c r="AJ2" s="1" t="s">
        <v>199</v>
      </c>
      <c r="AK2" s="1" t="s">
        <v>199</v>
      </c>
      <c r="AL2" s="1" t="s">
        <v>199</v>
      </c>
      <c r="AM2" s="1" t="s">
        <v>199</v>
      </c>
      <c r="AN2" s="1" t="s">
        <v>199</v>
      </c>
      <c r="AO2" s="1" t="s">
        <v>199</v>
      </c>
      <c r="AP2" s="1" t="s">
        <v>199</v>
      </c>
      <c r="AQ2" s="1" t="s">
        <v>199</v>
      </c>
      <c r="AR2" s="1" t="s">
        <v>199</v>
      </c>
      <c r="AS2" s="1" t="s">
        <v>199</v>
      </c>
      <c r="AT2" s="1"/>
    </row>
    <row r="3" spans="1:46" x14ac:dyDescent="0.25">
      <c r="A3" s="2" t="s">
        <v>202</v>
      </c>
      <c r="B3" s="1" t="s">
        <v>4</v>
      </c>
      <c r="C3" s="1" t="s">
        <v>19</v>
      </c>
      <c r="D3" s="1" t="s">
        <v>32</v>
      </c>
      <c r="E3" s="1" t="s">
        <v>122</v>
      </c>
      <c r="F3" s="6" t="s">
        <v>204</v>
      </c>
      <c r="G3" s="1" t="str">
        <f>TEXT(_xlfn.NUMBERVALUE(G2) + 1, "#")</f>
        <v>101080035</v>
      </c>
      <c r="H3" s="4" t="s">
        <v>206</v>
      </c>
      <c r="I3" s="4" t="s">
        <v>206</v>
      </c>
      <c r="J3" s="4" t="s">
        <v>17</v>
      </c>
      <c r="K3" s="1" t="s">
        <v>205</v>
      </c>
      <c r="L3" s="4" t="s">
        <v>16</v>
      </c>
      <c r="M3" s="4" t="s">
        <v>16</v>
      </c>
      <c r="N3" s="4" t="s">
        <v>22</v>
      </c>
      <c r="O3" s="4" t="s">
        <v>24</v>
      </c>
      <c r="P3" s="4" t="s">
        <v>26</v>
      </c>
      <c r="Q3" s="1" t="s">
        <v>33</v>
      </c>
      <c r="R3" s="1" t="str">
        <f>R2</f>
        <v>0505670108</v>
      </c>
      <c r="S3" s="1" t="str">
        <f>G2</f>
        <v>101080034</v>
      </c>
      <c r="T3" s="1" t="s">
        <v>199</v>
      </c>
      <c r="U3" s="1" t="s">
        <v>199</v>
      </c>
      <c r="V3" s="1" t="s">
        <v>199</v>
      </c>
      <c r="W3" s="1" t="s">
        <v>199</v>
      </c>
      <c r="X3" s="1" t="s">
        <v>199</v>
      </c>
      <c r="Y3" s="1" t="s">
        <v>199</v>
      </c>
      <c r="Z3" s="1" t="s">
        <v>199</v>
      </c>
      <c r="AA3" s="1" t="s">
        <v>199</v>
      </c>
      <c r="AB3" s="1" t="s">
        <v>199</v>
      </c>
      <c r="AC3" s="1" t="s">
        <v>199</v>
      </c>
      <c r="AD3" s="1" t="s">
        <v>199</v>
      </c>
      <c r="AE3" s="1" t="s">
        <v>199</v>
      </c>
      <c r="AF3" s="1" t="s">
        <v>199</v>
      </c>
      <c r="AG3" s="1" t="s">
        <v>199</v>
      </c>
      <c r="AH3" s="1" t="s">
        <v>199</v>
      </c>
      <c r="AI3" s="1" t="s">
        <v>199</v>
      </c>
      <c r="AJ3" s="1" t="s">
        <v>199</v>
      </c>
      <c r="AK3" s="1" t="s">
        <v>199</v>
      </c>
      <c r="AL3" s="1" t="s">
        <v>199</v>
      </c>
      <c r="AM3" s="1" t="s">
        <v>199</v>
      </c>
      <c r="AN3" s="1" t="s">
        <v>199</v>
      </c>
      <c r="AO3" s="1" t="s">
        <v>199</v>
      </c>
      <c r="AP3" s="1" t="s">
        <v>199</v>
      </c>
      <c r="AQ3" s="1" t="s">
        <v>199</v>
      </c>
      <c r="AR3" s="1" t="s">
        <v>199</v>
      </c>
      <c r="AS3" s="1" t="s">
        <v>199</v>
      </c>
      <c r="AT3" s="1"/>
    </row>
    <row r="4" spans="1:46" x14ac:dyDescent="0.25">
      <c r="A4" s="2" t="s">
        <v>202</v>
      </c>
      <c r="B4" s="1" t="s">
        <v>4</v>
      </c>
      <c r="C4" s="1" t="s">
        <v>19</v>
      </c>
      <c r="D4" s="1" t="s">
        <v>32</v>
      </c>
      <c r="E4" s="1" t="s">
        <v>122</v>
      </c>
      <c r="F4" s="6" t="s">
        <v>203</v>
      </c>
      <c r="G4" s="1" t="str">
        <f>TEXT(_xlfn.NUMBERVALUE(G3) + 1, "#")</f>
        <v>101080036</v>
      </c>
      <c r="H4" s="4" t="s">
        <v>206</v>
      </c>
      <c r="I4" s="4" t="s">
        <v>206</v>
      </c>
      <c r="J4" s="4" t="s">
        <v>17</v>
      </c>
      <c r="K4" s="1" t="s">
        <v>118</v>
      </c>
      <c r="L4" s="4" t="s">
        <v>16</v>
      </c>
      <c r="M4" s="4" t="s">
        <v>16</v>
      </c>
      <c r="N4" s="4" t="s">
        <v>22</v>
      </c>
      <c r="O4" s="4" t="s">
        <v>24</v>
      </c>
      <c r="P4" s="4" t="s">
        <v>26</v>
      </c>
      <c r="Q4" s="1" t="s">
        <v>33</v>
      </c>
      <c r="R4" s="1" t="str">
        <f>R2</f>
        <v>0505670108</v>
      </c>
      <c r="S4" s="1" t="str">
        <f>G2</f>
        <v>101080034</v>
      </c>
      <c r="T4" s="1" t="s">
        <v>199</v>
      </c>
      <c r="U4" s="1" t="s">
        <v>199</v>
      </c>
      <c r="V4" s="1" t="s">
        <v>199</v>
      </c>
      <c r="W4" s="1" t="s">
        <v>199</v>
      </c>
      <c r="X4" s="1" t="s">
        <v>199</v>
      </c>
      <c r="Y4" s="1" t="s">
        <v>199</v>
      </c>
      <c r="Z4" s="1" t="s">
        <v>199</v>
      </c>
      <c r="AA4" s="1" t="s">
        <v>199</v>
      </c>
      <c r="AB4" s="1" t="s">
        <v>199</v>
      </c>
      <c r="AC4" s="1" t="s">
        <v>199</v>
      </c>
      <c r="AD4" s="1" t="s">
        <v>199</v>
      </c>
      <c r="AE4" s="1" t="s">
        <v>199</v>
      </c>
      <c r="AF4" s="1" t="s">
        <v>199</v>
      </c>
      <c r="AG4" s="1" t="s">
        <v>199</v>
      </c>
      <c r="AH4" s="1" t="s">
        <v>199</v>
      </c>
      <c r="AI4" s="1" t="s">
        <v>199</v>
      </c>
      <c r="AJ4" s="1" t="s">
        <v>199</v>
      </c>
      <c r="AK4" s="1" t="s">
        <v>199</v>
      </c>
      <c r="AL4" s="1" t="s">
        <v>199</v>
      </c>
      <c r="AM4" s="1" t="s">
        <v>199</v>
      </c>
      <c r="AN4" s="1" t="s">
        <v>199</v>
      </c>
      <c r="AO4" s="1" t="s">
        <v>199</v>
      </c>
      <c r="AP4" s="1" t="s">
        <v>199</v>
      </c>
      <c r="AQ4" s="1" t="s">
        <v>199</v>
      </c>
      <c r="AR4" s="1" t="s">
        <v>199</v>
      </c>
      <c r="AS4" s="1" t="s">
        <v>199</v>
      </c>
      <c r="AT4" s="1"/>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E2" sqref="E2"/>
    </sheetView>
  </sheetViews>
  <sheetFormatPr defaultRowHeight="15" x14ac:dyDescent="0.25"/>
  <cols>
    <col min="1" max="1" width="25.5703125" bestFit="1" customWidth="1"/>
    <col min="2" max="3" width="13.28515625" bestFit="1" customWidth="1"/>
    <col min="5" max="5" width="14.85546875" bestFit="1" customWidth="1"/>
    <col min="6" max="6" width="19.140625" bestFit="1" customWidth="1"/>
    <col min="7" max="7" width="22.28515625" bestFit="1" customWidth="1"/>
    <col min="8" max="8" width="5.5703125" bestFit="1" customWidth="1"/>
    <col min="9" max="9" width="13.140625" bestFit="1" customWidth="1"/>
    <col min="10" max="10" width="18.28515625" customWidth="1"/>
    <col min="11" max="11" width="13.42578125" bestFit="1" customWidth="1"/>
  </cols>
  <sheetData>
    <row r="1" spans="1:12" x14ac:dyDescent="0.25">
      <c r="A1" s="2" t="s">
        <v>92</v>
      </c>
      <c r="B1" s="3" t="s">
        <v>0</v>
      </c>
      <c r="C1" s="3" t="s">
        <v>1</v>
      </c>
      <c r="D1" s="3" t="s">
        <v>81</v>
      </c>
      <c r="E1" s="3" t="s">
        <v>7</v>
      </c>
      <c r="F1" s="3" t="s">
        <v>37</v>
      </c>
      <c r="G1" s="3" t="s">
        <v>39</v>
      </c>
      <c r="H1" s="3" t="s">
        <v>11</v>
      </c>
      <c r="I1" s="3" t="s">
        <v>42</v>
      </c>
      <c r="J1" s="3" t="s">
        <v>34</v>
      </c>
      <c r="K1" s="3" t="s">
        <v>36</v>
      </c>
      <c r="L1" s="3" t="s">
        <v>207</v>
      </c>
    </row>
    <row r="2" spans="1:12" x14ac:dyDescent="0.25">
      <c r="A2" s="2" t="s">
        <v>92</v>
      </c>
      <c r="B2" s="1" t="str">
        <f>TC_VAL_108_Fordring!R2</f>
        <v>0505670108</v>
      </c>
      <c r="C2" s="1" t="s">
        <v>2</v>
      </c>
      <c r="D2" s="1" t="s">
        <v>89</v>
      </c>
      <c r="E2" s="1" t="s">
        <v>169</v>
      </c>
      <c r="F2" s="1" t="s">
        <v>38</v>
      </c>
      <c r="G2" s="1" t="s">
        <v>40</v>
      </c>
      <c r="H2" s="1" t="s">
        <v>61</v>
      </c>
      <c r="I2" s="1" t="s">
        <v>44</v>
      </c>
      <c r="J2" s="1" t="s">
        <v>35</v>
      </c>
      <c r="K2" s="1" t="s">
        <v>121</v>
      </c>
      <c r="L2" s="1" t="s">
        <v>208</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
  <sheetViews>
    <sheetView workbookViewId="0">
      <selection activeCell="H9" sqref="H9"/>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 min="21" max="21" width="19.7109375" bestFit="1" customWidth="1"/>
    <col min="22" max="22" width="22.85546875" bestFit="1" customWidth="1"/>
    <col min="23" max="23" width="11.85546875" bestFit="1" customWidth="1"/>
    <col min="24" max="24" width="26.28515625" bestFit="1" customWidth="1"/>
    <col min="25" max="25" width="24.7109375" bestFit="1" customWidth="1"/>
    <col min="26" max="26" width="21" bestFit="1" customWidth="1"/>
    <col min="27" max="27" width="25.7109375" bestFit="1" customWidth="1"/>
    <col min="28" max="28" width="16.140625" bestFit="1" customWidth="1"/>
    <col min="29" max="29" width="30" bestFit="1" customWidth="1"/>
    <col min="30" max="30" width="11" bestFit="1" customWidth="1"/>
    <col min="31" max="31" width="15.5703125" bestFit="1" customWidth="1"/>
    <col min="32" max="32" width="27.42578125" bestFit="1" customWidth="1"/>
    <col min="33" max="33" width="17.85546875" bestFit="1" customWidth="1"/>
    <col min="34" max="34" width="20.42578125" bestFit="1" customWidth="1"/>
    <col min="35" max="35" width="19.28515625" bestFit="1" customWidth="1"/>
    <col min="36" max="36" width="17.85546875" bestFit="1" customWidth="1"/>
    <col min="37" max="37" width="15.5703125" bestFit="1" customWidth="1"/>
    <col min="38" max="38" width="10.5703125" bestFit="1" customWidth="1"/>
    <col min="40" max="40" width="15.28515625" bestFit="1" customWidth="1"/>
    <col min="41" max="41" width="19" bestFit="1" customWidth="1"/>
    <col min="42" max="42" width="23.28515625" bestFit="1" customWidth="1"/>
    <col min="43" max="43" width="23.42578125" bestFit="1" customWidth="1"/>
    <col min="44" max="44" width="32" bestFit="1" customWidth="1"/>
    <col min="45" max="45" width="19" bestFit="1" customWidth="1"/>
  </cols>
  <sheetData>
    <row r="1" spans="1:45" x14ac:dyDescent="0.25">
      <c r="A1" s="2" t="s">
        <v>84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5" x14ac:dyDescent="0.25">
      <c r="A2" s="2" t="s">
        <v>84</v>
      </c>
      <c r="B2" s="1" t="s">
        <v>4</v>
      </c>
      <c r="C2" s="1" t="s">
        <v>19</v>
      </c>
      <c r="D2" s="1" t="s">
        <v>32</v>
      </c>
      <c r="E2" s="1" t="s">
        <v>122</v>
      </c>
      <c r="F2" s="1" t="s">
        <v>20</v>
      </c>
      <c r="G2" s="1" t="s">
        <v>123</v>
      </c>
      <c r="H2" s="4" t="s">
        <v>16</v>
      </c>
      <c r="I2" s="4" t="s">
        <v>29</v>
      </c>
      <c r="J2" s="4" t="s">
        <v>17</v>
      </c>
      <c r="K2" s="1" t="s">
        <v>15</v>
      </c>
      <c r="L2" s="4" t="s">
        <v>16</v>
      </c>
      <c r="M2" s="4" t="s">
        <v>16</v>
      </c>
      <c r="N2" s="4" t="s">
        <v>22</v>
      </c>
      <c r="O2" s="4" t="s">
        <v>24</v>
      </c>
      <c r="P2" s="4" t="s">
        <v>26</v>
      </c>
      <c r="Q2" s="1" t="s">
        <v>33</v>
      </c>
      <c r="R2" s="1" t="s">
        <v>125</v>
      </c>
    </row>
    <row r="3" spans="1:45" x14ac:dyDescent="0.25">
      <c r="A3" s="2" t="s">
        <v>84</v>
      </c>
      <c r="B3" s="1" t="s">
        <v>4</v>
      </c>
      <c r="C3" s="1" t="s">
        <v>19</v>
      </c>
      <c r="D3" s="1" t="s">
        <v>32</v>
      </c>
      <c r="E3" s="1" t="s">
        <v>122</v>
      </c>
      <c r="F3" s="1" t="s">
        <v>20</v>
      </c>
      <c r="G3" s="1" t="s">
        <v>124</v>
      </c>
      <c r="H3" s="4" t="s">
        <v>85</v>
      </c>
      <c r="I3" s="4" t="s">
        <v>86</v>
      </c>
      <c r="J3" s="4" t="s">
        <v>17</v>
      </c>
      <c r="K3" s="1" t="s">
        <v>83</v>
      </c>
      <c r="L3" s="4" t="s">
        <v>85</v>
      </c>
      <c r="M3" s="4" t="s">
        <v>86</v>
      </c>
      <c r="N3" s="4" t="s">
        <v>22</v>
      </c>
      <c r="O3" s="4" t="s">
        <v>24</v>
      </c>
      <c r="P3" s="4" t="s">
        <v>26</v>
      </c>
      <c r="Q3" s="1" t="s">
        <v>33</v>
      </c>
      <c r="R3" s="1" t="s">
        <v>125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A3" sqref="A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87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87</v>
      </c>
      <c r="B2" s="1" t="s">
        <v>4</v>
      </c>
      <c r="C2" s="1" t="s">
        <v>19</v>
      </c>
      <c r="D2" s="1" t="s">
        <v>32</v>
      </c>
      <c r="E2" s="1" t="s">
        <v>122</v>
      </c>
      <c r="F2" s="1" t="s">
        <v>20</v>
      </c>
      <c r="G2" s="1" t="str">
        <f>TEXT((101700000 + (_xlfn.NUMBERVALUE(R2)-505000170)/10),"#")</f>
        <v>101762000</v>
      </c>
      <c r="H2" s="4" t="s">
        <v>16</v>
      </c>
      <c r="I2" s="4" t="s">
        <v>29</v>
      </c>
      <c r="J2" s="4" t="s">
        <v>17</v>
      </c>
      <c r="K2" s="1" t="s">
        <v>15</v>
      </c>
      <c r="L2" s="4" t="s">
        <v>16</v>
      </c>
      <c r="M2" s="4" t="s">
        <v>16</v>
      </c>
      <c r="N2" s="4" t="s">
        <v>22</v>
      </c>
      <c r="O2" s="4" t="s">
        <v>24</v>
      </c>
      <c r="P2" s="4" t="s">
        <v>26</v>
      </c>
      <c r="Q2" s="1" t="s">
        <v>28</v>
      </c>
      <c r="R2" s="1" t="s">
        <v>211</v>
      </c>
    </row>
    <row r="3" spans="1:18" x14ac:dyDescent="0.25">
      <c r="A3" s="2" t="s">
        <v>87</v>
      </c>
      <c r="B3" s="1" t="s">
        <v>4</v>
      </c>
      <c r="C3" s="1" t="s">
        <v>19</v>
      </c>
      <c r="D3" s="1" t="s">
        <v>32</v>
      </c>
      <c r="E3" s="1" t="s">
        <v>162</v>
      </c>
      <c r="F3" s="1" t="s">
        <v>160</v>
      </c>
      <c r="G3" s="1" t="str">
        <f>TEXT(_xlfn.NUMBERVALUE(G2) + 1, "#")</f>
        <v>101762001</v>
      </c>
      <c r="H3" s="1" t="s">
        <v>16</v>
      </c>
      <c r="I3" s="1" t="s">
        <v>29</v>
      </c>
      <c r="J3" s="1" t="s">
        <v>17</v>
      </c>
      <c r="K3" s="1" t="s">
        <v>161</v>
      </c>
      <c r="L3" s="1" t="s">
        <v>16</v>
      </c>
      <c r="M3" s="1" t="s">
        <v>16</v>
      </c>
      <c r="N3" s="1" t="s">
        <v>22</v>
      </c>
      <c r="O3" s="1" t="s">
        <v>24</v>
      </c>
      <c r="P3" s="1" t="s">
        <v>26</v>
      </c>
      <c r="Q3" s="1" t="s">
        <v>28</v>
      </c>
      <c r="R3" s="1" t="str">
        <f>R2</f>
        <v>0505620170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41</vt:i4>
      </vt:variant>
    </vt:vector>
  </HeadingPairs>
  <TitlesOfParts>
    <vt:vector size="41" baseType="lpstr">
      <vt:lpstr>Fordring_template</vt:lpstr>
      <vt:lpstr>NewTestCaseTemplate</vt:lpstr>
      <vt:lpstr>TC_Opret_IndbetalingskontrolALL</vt:lpstr>
      <vt:lpstr>TC_Opret_Indbetalingskontrol_ID</vt:lpstr>
      <vt:lpstr>TC_Brevgenerering</vt:lpstr>
      <vt:lpstr>TC_VAL_108_Fordring</vt:lpstr>
      <vt:lpstr>TC_VAL_108</vt:lpstr>
      <vt:lpstr>H_Påkrav_Fordring (3)</vt:lpstr>
      <vt:lpstr>TC_VAL_170_Fordring</vt:lpstr>
      <vt:lpstr>TC_VAL_170</vt:lpstr>
      <vt:lpstr>TC_VAL_171_Fordring</vt:lpstr>
      <vt:lpstr>TC_VAL_171</vt:lpstr>
      <vt:lpstr>TC_VAL_251_Fordring</vt:lpstr>
      <vt:lpstr>TC_VAL_251</vt:lpstr>
      <vt:lpstr>TC_VAL_257_Fordring</vt:lpstr>
      <vt:lpstr>TC_VAL_257</vt:lpstr>
      <vt:lpstr>TC_VAL_260_Fordring</vt:lpstr>
      <vt:lpstr>TC_VAL_332_Fordring</vt:lpstr>
      <vt:lpstr>VAL_938</vt:lpstr>
      <vt:lpstr>TC_VAL_332</vt:lpstr>
      <vt:lpstr>TC_VAL_902_Fordring</vt:lpstr>
      <vt:lpstr>TC_VAL_902</vt:lpstr>
      <vt:lpstr>TC_VAL_938_Fordring</vt:lpstr>
      <vt:lpstr>TC_VAL_296_Fordring</vt:lpstr>
      <vt:lpstr>TC_VAL_938</vt:lpstr>
      <vt:lpstr>H_Påkrav_Fordring (2)</vt:lpstr>
      <vt:lpstr>H_Påkrav_Fordring</vt:lpstr>
      <vt:lpstr>H_Påkrav</vt:lpstr>
      <vt:lpstr>H_OCR_Fordring</vt:lpstr>
      <vt:lpstr>H_OCR</vt:lpstr>
      <vt:lpstr>H_Betalingsevne_Afdrag_Fordring</vt:lpstr>
      <vt:lpstr>H_Betalingsevne_Afdrag</vt:lpstr>
      <vt:lpstr>H_Nedskriv_Fordring</vt:lpstr>
      <vt:lpstr>H_Nedskriv</vt:lpstr>
      <vt:lpstr>H_Afskriv_Fordring</vt:lpstr>
      <vt:lpstr>H_Afskriv</vt:lpstr>
      <vt:lpstr>VAL_171</vt:lpstr>
      <vt:lpstr>H_Indbetaling_Fordring</vt:lpstr>
      <vt:lpstr>H_Indbetaling</vt:lpstr>
      <vt:lpstr>H_Tilbagesend_Fordring</vt:lpstr>
      <vt:lpstr>H_Tilbagesend</vt:lpstr>
    </vt:vector>
  </TitlesOfParts>
  <Company>skat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RB. Jensen</dc:creator>
  <cp:lastModifiedBy>Jakob RB. Jensen</cp:lastModifiedBy>
  <dcterms:created xsi:type="dcterms:W3CDTF">2017-01-26T12:11:43Z</dcterms:created>
  <dcterms:modified xsi:type="dcterms:W3CDTF">2017-05-09T12:33:28Z</dcterms:modified>
</cp:coreProperties>
</file>