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4920" tabRatio="500" activeTab="1"/>
  </bookViews>
  <sheets>
    <sheet name="Original Relaxivity fits" sheetId="1" r:id="rId1"/>
    <sheet name="re-scaled for prism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2" l="1"/>
  <c r="C16" i="2"/>
  <c r="C17" i="2"/>
  <c r="C18" i="2"/>
  <c r="C19" i="2"/>
  <c r="C20" i="2"/>
  <c r="C14" i="2"/>
  <c r="B15" i="2"/>
  <c r="B16" i="2"/>
  <c r="B17" i="2"/>
  <c r="B18" i="2"/>
  <c r="B19" i="2"/>
  <c r="B20" i="2"/>
  <c r="B14" i="2"/>
  <c r="A15" i="2"/>
  <c r="A16" i="2"/>
  <c r="A17" i="2"/>
  <c r="A18" i="2"/>
  <c r="A19" i="2"/>
  <c r="A20" i="2"/>
  <c r="A14" i="2"/>
  <c r="E3" i="1"/>
  <c r="E4" i="1"/>
  <c r="E5" i="1"/>
  <c r="E6" i="1"/>
  <c r="E7" i="1"/>
  <c r="E8" i="1"/>
  <c r="E2" i="1"/>
  <c r="C3" i="1"/>
  <c r="C4" i="1"/>
  <c r="C5" i="1"/>
  <c r="C6" i="1"/>
  <c r="C7" i="1"/>
  <c r="C8" i="1"/>
  <c r="C2" i="1"/>
  <c r="C13" i="1"/>
  <c r="B3" i="1"/>
  <c r="B4" i="1"/>
  <c r="B5" i="1"/>
  <c r="B6" i="1"/>
  <c r="B7" i="1"/>
  <c r="B8" i="1"/>
  <c r="B2" i="1"/>
</calcChain>
</file>

<file path=xl/sharedStrings.xml><?xml version="1.0" encoding="utf-8"?>
<sst xmlns="http://schemas.openxmlformats.org/spreadsheetml/2006/main" count="16" uniqueCount="14">
  <si>
    <t>Conc.</t>
  </si>
  <si>
    <t>Saline</t>
  </si>
  <si>
    <t>mol. Weight</t>
  </si>
  <si>
    <t>g/mol</t>
  </si>
  <si>
    <t>mg/ml</t>
  </si>
  <si>
    <t>mL</t>
  </si>
  <si>
    <t>mg/mol</t>
  </si>
  <si>
    <t>Vol (uL) of  RF1106 added to 1.5 mL of saline</t>
  </si>
  <si>
    <t>RF1106 concentration in  (mmol/L)</t>
  </si>
  <si>
    <t>Converted to Vol (mL)</t>
  </si>
  <si>
    <t>T1 (by IR)
(ms)</t>
  </si>
  <si>
    <t>1/T1
(1/ms)</t>
  </si>
  <si>
    <t>R1</t>
  </si>
  <si>
    <t>Error in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</si>
</sst>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0605816058706947"/>
                  <c:y val="0.0309262169130733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2000"/>
                  </a:pPr>
                  <a:endParaRPr lang="en-US"/>
                </a:p>
              </c:txPr>
            </c:trendlineLbl>
          </c:trendline>
          <c:xVal>
            <c:numRef>
              <c:f>'Original Relaxivity fits'!$C$2:$C$8</c:f>
              <c:numCache>
                <c:formatCode>General</c:formatCode>
                <c:ptCount val="7"/>
                <c:pt idx="0">
                  <c:v>8.5945902869207E-5</c:v>
                </c:pt>
                <c:pt idx="1">
                  <c:v>0.000170379230090335</c:v>
                </c:pt>
                <c:pt idx="2">
                  <c:v>0.000253779311307252</c:v>
                </c:pt>
                <c:pt idx="3">
                  <c:v>0.000500103106363844</c:v>
                </c:pt>
                <c:pt idx="4">
                  <c:v>0.000962840765394219</c:v>
                </c:pt>
                <c:pt idx="5">
                  <c:v>0.00153341307081302</c:v>
                </c:pt>
                <c:pt idx="6">
                  <c:v>0.0</c:v>
                </c:pt>
              </c:numCache>
            </c:numRef>
          </c:xVal>
          <c:yVal>
            <c:numRef>
              <c:f>'Original Relaxivity fits'!$E$2:$E$8</c:f>
              <c:numCache>
                <c:formatCode>General</c:formatCode>
                <c:ptCount val="7"/>
                <c:pt idx="0">
                  <c:v>0.000897585712119578</c:v>
                </c:pt>
                <c:pt idx="1">
                  <c:v>0.00135911242355171</c:v>
                </c:pt>
                <c:pt idx="2">
                  <c:v>0.00180743248805769</c:v>
                </c:pt>
                <c:pt idx="3">
                  <c:v>0.00297369985711436</c:v>
                </c:pt>
                <c:pt idx="4">
                  <c:v>0.00507327948203728</c:v>
                </c:pt>
                <c:pt idx="5">
                  <c:v>0.0076036204712629</c:v>
                </c:pt>
                <c:pt idx="6">
                  <c:v>0.000410480734980515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302360"/>
        <c:axId val="2108307752"/>
      </c:scatterChart>
      <c:valAx>
        <c:axId val="2108302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2000"/>
                  <a:t>Concentration (mM)</a:t>
                </a:r>
              </a:p>
            </c:rich>
          </c:tx>
          <c:layout>
            <c:manualLayout>
              <c:xMode val="edge"/>
              <c:yMode val="edge"/>
              <c:x val="0.493862338636242"/>
              <c:y val="0.9514884233737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08307752"/>
        <c:crosses val="autoZero"/>
        <c:crossBetween val="midCat"/>
      </c:valAx>
      <c:valAx>
        <c:axId val="21083077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2000"/>
                  <a:t>R1 (1/T1)</a:t>
                </a:r>
              </a:p>
            </c:rich>
          </c:tx>
          <c:layout>
            <c:manualLayout>
              <c:xMode val="edge"/>
              <c:yMode val="edge"/>
              <c:x val="0.0193310836145482"/>
              <c:y val="0.36425214213162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083023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673100</xdr:colOff>
      <xdr:row>1</xdr:row>
      <xdr:rowOff>120650</xdr:rowOff>
    </xdr:from>
    <xdr:to>
      <xdr:col>17</xdr:col>
      <xdr:colOff>101600</xdr:colOff>
      <xdr:row>31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45" zoomScaleNormal="145" zoomScalePageLayoutView="145" workbookViewId="0">
      <selection activeCell="C20" sqref="C20"/>
    </sheetView>
  </sheetViews>
  <sheetFormatPr baseColWidth="10" defaultRowHeight="15" x14ac:dyDescent="0"/>
  <cols>
    <col min="3" max="3" width="13" customWidth="1"/>
  </cols>
  <sheetData>
    <row r="1" spans="1:5" ht="75">
      <c r="A1" s="1" t="s">
        <v>7</v>
      </c>
      <c r="B1" s="1" t="s">
        <v>9</v>
      </c>
      <c r="C1" s="2" t="s">
        <v>8</v>
      </c>
      <c r="D1" s="2" t="s">
        <v>10</v>
      </c>
      <c r="E1" s="2" t="s">
        <v>11</v>
      </c>
    </row>
    <row r="2" spans="1:5">
      <c r="A2">
        <v>9.4</v>
      </c>
      <c r="B2">
        <f>A2/1000</f>
        <v>9.4000000000000004E-3</v>
      </c>
      <c r="C2">
        <f>1000*(($C$14*B2)/$C$13)/(B2+$C$15)</f>
        <v>8.5945902869207056E-5</v>
      </c>
      <c r="D2">
        <v>1114.09973053</v>
      </c>
      <c r="E2">
        <f>1/D2</f>
        <v>8.9758571211957805E-4</v>
      </c>
    </row>
    <row r="3" spans="1:5">
      <c r="A3">
        <v>18.75</v>
      </c>
      <c r="B3">
        <f t="shared" ref="B3:B8" si="0">A3/1000</f>
        <v>1.8749999999999999E-2</v>
      </c>
      <c r="C3">
        <f t="shared" ref="C3:C8" si="1">1000*(($C$14*B3)/$C$13)/(B3+$C$15)</f>
        <v>1.7037923009033509E-4</v>
      </c>
      <c r="D3">
        <v>735.77430584199999</v>
      </c>
      <c r="E3">
        <f t="shared" ref="E3:E8" si="2">1/D3</f>
        <v>1.3591124235517132E-3</v>
      </c>
    </row>
    <row r="4" spans="1:5">
      <c r="A4">
        <v>28.1</v>
      </c>
      <c r="B4">
        <f t="shared" si="0"/>
        <v>2.81E-2</v>
      </c>
      <c r="C4">
        <f t="shared" si="1"/>
        <v>2.5377931130725193E-4</v>
      </c>
      <c r="D4">
        <v>553.27101101000005</v>
      </c>
      <c r="E4">
        <f t="shared" si="2"/>
        <v>1.8074324880576935E-3</v>
      </c>
    </row>
    <row r="5" spans="1:5">
      <c r="A5">
        <v>56.4</v>
      </c>
      <c r="B5">
        <f t="shared" si="0"/>
        <v>5.6399999999999999E-2</v>
      </c>
      <c r="C5">
        <f t="shared" si="1"/>
        <v>5.0010310636384385E-4</v>
      </c>
      <c r="D5">
        <v>336.28141643399999</v>
      </c>
      <c r="E5">
        <f t="shared" si="2"/>
        <v>2.9736998571143589E-3</v>
      </c>
    </row>
    <row r="6" spans="1:5">
      <c r="A6">
        <v>112.5</v>
      </c>
      <c r="B6">
        <f t="shared" si="0"/>
        <v>0.1125</v>
      </c>
      <c r="C6">
        <f t="shared" si="1"/>
        <v>9.628407653942191E-4</v>
      </c>
      <c r="D6">
        <v>197.11115926900001</v>
      </c>
      <c r="E6">
        <f t="shared" si="2"/>
        <v>5.073279482037279E-3</v>
      </c>
    </row>
    <row r="7" spans="1:5">
      <c r="A7">
        <v>187.5</v>
      </c>
      <c r="B7">
        <f t="shared" si="0"/>
        <v>0.1875</v>
      </c>
      <c r="C7">
        <f t="shared" si="1"/>
        <v>1.5334130708130156E-3</v>
      </c>
      <c r="D7">
        <v>131.51629592500001</v>
      </c>
      <c r="E7">
        <f t="shared" si="2"/>
        <v>7.603620471262903E-3</v>
      </c>
    </row>
    <row r="8" spans="1:5">
      <c r="A8">
        <v>0</v>
      </c>
      <c r="B8">
        <f t="shared" si="0"/>
        <v>0</v>
      </c>
      <c r="C8">
        <f t="shared" si="1"/>
        <v>0</v>
      </c>
      <c r="D8">
        <v>2436.1679240499998</v>
      </c>
      <c r="E8">
        <f t="shared" si="2"/>
        <v>4.1048073498051526E-4</v>
      </c>
    </row>
    <row r="12" spans="1:5">
      <c r="B12" t="s">
        <v>2</v>
      </c>
      <c r="C12">
        <v>1449.2</v>
      </c>
      <c r="D12" t="s">
        <v>3</v>
      </c>
    </row>
    <row r="13" spans="1:5">
      <c r="B13" t="s">
        <v>2</v>
      </c>
      <c r="C13">
        <f>C12*1000</f>
        <v>1449200</v>
      </c>
      <c r="D13" t="s">
        <v>6</v>
      </c>
    </row>
    <row r="14" spans="1:5">
      <c r="B14" t="s">
        <v>0</v>
      </c>
      <c r="C14">
        <v>20</v>
      </c>
      <c r="D14" t="s">
        <v>4</v>
      </c>
    </row>
    <row r="15" spans="1:5">
      <c r="B15" t="s">
        <v>1</v>
      </c>
      <c r="C15">
        <v>1.5</v>
      </c>
      <c r="D15" t="s">
        <v>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4" sqref="C14:C20"/>
    </sheetView>
  </sheetViews>
  <sheetFormatPr baseColWidth="10" defaultRowHeight="15" x14ac:dyDescent="0"/>
  <sheetData>
    <row r="1" spans="1:3">
      <c r="A1" t="s">
        <v>12</v>
      </c>
      <c r="B1" t="s">
        <v>0</v>
      </c>
      <c r="C1" t="s">
        <v>13</v>
      </c>
    </row>
    <row r="3" spans="1:3">
      <c r="A3">
        <v>8.5945902869207056E-5</v>
      </c>
      <c r="B3">
        <v>8.9758571211957805E-4</v>
      </c>
    </row>
    <row r="4" spans="1:3">
      <c r="A4">
        <v>1.7037923009033509E-4</v>
      </c>
      <c r="B4">
        <v>1.3591124235517132E-3</v>
      </c>
    </row>
    <row r="5" spans="1:3">
      <c r="A5">
        <v>2.5377931130725193E-4</v>
      </c>
      <c r="B5">
        <v>1.8074324880576935E-3</v>
      </c>
    </row>
    <row r="6" spans="1:3">
      <c r="A6">
        <v>5.0010310636384385E-4</v>
      </c>
      <c r="B6">
        <v>2.9736998571143589E-3</v>
      </c>
    </row>
    <row r="7" spans="1:3">
      <c r="A7">
        <v>9.628407653942191E-4</v>
      </c>
      <c r="B7">
        <v>5.073279482037279E-3</v>
      </c>
    </row>
    <row r="8" spans="1:3">
      <c r="A8">
        <v>1.5334130708130156E-3</v>
      </c>
      <c r="B8">
        <v>7.603620471262903E-3</v>
      </c>
    </row>
    <row r="9" spans="1:3">
      <c r="A9">
        <v>0</v>
      </c>
      <c r="B9">
        <v>4.1048073498051526E-4</v>
      </c>
    </row>
    <row r="14" spans="1:3">
      <c r="A14">
        <f>A3*1000</f>
        <v>8.5945902869207058E-2</v>
      </c>
      <c r="B14">
        <f>B3*1000</f>
        <v>0.89758571211957805</v>
      </c>
      <c r="C14">
        <f>A14*0.02</f>
        <v>1.7189180573841411E-3</v>
      </c>
    </row>
    <row r="15" spans="1:3">
      <c r="A15">
        <f t="shared" ref="A15:B20" si="0">A4*1000</f>
        <v>0.17037923009033509</v>
      </c>
      <c r="B15">
        <f t="shared" si="0"/>
        <v>1.3591124235517131</v>
      </c>
      <c r="C15">
        <f t="shared" ref="C15:C20" si="1">A15*0.02</f>
        <v>3.4075846018067021E-3</v>
      </c>
    </row>
    <row r="16" spans="1:3">
      <c r="A16">
        <f t="shared" si="0"/>
        <v>0.25377931130725195</v>
      </c>
      <c r="B16">
        <f t="shared" si="0"/>
        <v>1.8074324880576935</v>
      </c>
      <c r="C16">
        <f t="shared" si="1"/>
        <v>5.0755862261450393E-3</v>
      </c>
    </row>
    <row r="17" spans="1:3">
      <c r="A17">
        <f t="shared" si="0"/>
        <v>0.50010310636384381</v>
      </c>
      <c r="B17">
        <f t="shared" si="0"/>
        <v>2.9736998571143589</v>
      </c>
      <c r="C17">
        <f t="shared" si="1"/>
        <v>1.0002062127276876E-2</v>
      </c>
    </row>
    <row r="18" spans="1:3">
      <c r="A18">
        <f t="shared" si="0"/>
        <v>0.96284076539421914</v>
      </c>
      <c r="B18">
        <f t="shared" si="0"/>
        <v>5.0732794820372789</v>
      </c>
      <c r="C18">
        <f t="shared" si="1"/>
        <v>1.9256815307884385E-2</v>
      </c>
    </row>
    <row r="19" spans="1:3">
      <c r="A19">
        <f t="shared" si="0"/>
        <v>1.5334130708130156</v>
      </c>
      <c r="B19">
        <f t="shared" si="0"/>
        <v>7.6036204712629027</v>
      </c>
      <c r="C19">
        <f t="shared" si="1"/>
        <v>3.0668261416260313E-2</v>
      </c>
    </row>
    <row r="20" spans="1:3">
      <c r="A20">
        <f t="shared" si="0"/>
        <v>0</v>
      </c>
      <c r="B20">
        <f t="shared" si="0"/>
        <v>0.41048073498051524</v>
      </c>
      <c r="C20">
        <f t="shared" si="1"/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Relaxivity fits</vt:lpstr>
      <vt:lpstr>re-scaled for prism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Moosvi</dc:creator>
  <cp:lastModifiedBy>Firas Moosvi</cp:lastModifiedBy>
  <dcterms:created xsi:type="dcterms:W3CDTF">2013-04-20T04:20:53Z</dcterms:created>
  <dcterms:modified xsi:type="dcterms:W3CDTF">2013-06-15T21:30:15Z</dcterms:modified>
</cp:coreProperties>
</file>