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Лаборатория Стандартов\ВЛК\Конструкции\Графики под раб. записи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S3" i="1" l="1"/>
  <c r="BT3" i="1"/>
  <c r="BS4" i="1"/>
  <c r="BT4" i="1"/>
  <c r="BS5" i="1"/>
  <c r="BT5" i="1"/>
  <c r="BS6" i="1"/>
  <c r="BT6" i="1"/>
  <c r="BS7" i="1"/>
  <c r="BT7" i="1"/>
  <c r="BS8" i="1"/>
  <c r="BT8" i="1"/>
  <c r="BS9" i="1"/>
  <c r="BT9" i="1"/>
  <c r="BS10" i="1"/>
  <c r="BT10" i="1"/>
  <c r="BS11" i="1"/>
  <c r="BT11" i="1"/>
  <c r="BS12" i="1"/>
  <c r="BT12" i="1"/>
  <c r="BS13" i="1"/>
  <c r="BT13" i="1"/>
  <c r="BS14" i="1"/>
  <c r="BT14" i="1"/>
  <c r="BS15" i="1"/>
  <c r="BT15" i="1"/>
  <c r="BS16" i="1"/>
  <c r="BT16" i="1"/>
  <c r="BS17" i="1"/>
  <c r="BT17" i="1"/>
  <c r="BS18" i="1"/>
  <c r="BT18" i="1"/>
  <c r="BS19" i="1"/>
  <c r="BT19" i="1"/>
  <c r="BS20" i="1"/>
  <c r="BT20" i="1"/>
  <c r="BS21" i="1"/>
  <c r="BT21" i="1"/>
  <c r="BS22" i="1"/>
  <c r="BT22" i="1"/>
  <c r="BS23" i="1"/>
  <c r="BT23" i="1"/>
  <c r="BS24" i="1"/>
  <c r="BT24" i="1"/>
  <c r="BS25" i="1"/>
  <c r="BT25" i="1"/>
  <c r="BS26" i="1"/>
  <c r="BT26" i="1"/>
  <c r="BS27" i="1"/>
  <c r="BT27" i="1"/>
  <c r="BS28" i="1"/>
  <c r="BT28" i="1"/>
  <c r="BS29" i="1"/>
  <c r="BT29" i="1"/>
  <c r="BS30" i="1"/>
  <c r="BT30" i="1"/>
  <c r="BS31" i="1"/>
  <c r="BT31" i="1"/>
  <c r="BS32" i="1"/>
  <c r="BT32" i="1"/>
  <c r="BS33" i="1"/>
  <c r="BT33" i="1"/>
  <c r="BS34" i="1"/>
  <c r="BT34" i="1"/>
  <c r="BS35" i="1"/>
  <c r="BT35" i="1"/>
  <c r="BS36" i="1"/>
  <c r="BT36" i="1"/>
  <c r="BS37" i="1"/>
  <c r="BT37" i="1"/>
  <c r="BS38" i="1"/>
  <c r="BT38" i="1"/>
  <c r="BS39" i="1"/>
  <c r="BT39" i="1"/>
  <c r="BS40" i="1"/>
  <c r="BT40" i="1"/>
  <c r="BS41" i="1"/>
  <c r="BT41" i="1"/>
  <c r="BS42" i="1"/>
  <c r="BT42" i="1"/>
  <c r="BS43" i="1"/>
  <c r="BT43" i="1"/>
  <c r="BS44" i="1"/>
  <c r="BT44" i="1"/>
  <c r="BS45" i="1"/>
  <c r="BT45" i="1"/>
  <c r="BS46" i="1"/>
  <c r="BT46" i="1"/>
  <c r="BS47" i="1"/>
  <c r="BT47" i="1"/>
  <c r="BS48" i="1"/>
  <c r="BT48" i="1"/>
  <c r="BS49" i="1"/>
  <c r="BT49" i="1"/>
  <c r="BS50" i="1"/>
  <c r="BT50" i="1"/>
  <c r="BS51" i="1"/>
  <c r="BT51" i="1"/>
  <c r="BS52" i="1"/>
  <c r="BT52" i="1"/>
  <c r="BS53" i="1"/>
  <c r="BT53" i="1"/>
  <c r="BS54" i="1"/>
  <c r="BT54" i="1"/>
  <c r="BS55" i="1"/>
  <c r="BT55" i="1"/>
  <c r="BS56" i="1"/>
  <c r="BT56" i="1"/>
  <c r="BS57" i="1"/>
  <c r="BT57" i="1"/>
  <c r="BS58" i="1"/>
  <c r="BT58" i="1"/>
  <c r="BS59" i="1"/>
  <c r="BT59" i="1"/>
  <c r="BS60" i="1"/>
  <c r="BT60" i="1"/>
  <c r="BS61" i="1"/>
  <c r="BT61" i="1"/>
  <c r="BS62" i="1"/>
  <c r="BT62" i="1"/>
  <c r="BS63" i="1"/>
  <c r="BT63" i="1"/>
  <c r="BS64" i="1"/>
  <c r="BT64" i="1"/>
  <c r="BS65" i="1"/>
  <c r="BT65" i="1"/>
  <c r="BS66" i="1"/>
  <c r="BT66" i="1"/>
  <c r="BS67" i="1"/>
  <c r="BT67" i="1"/>
  <c r="BS68" i="1"/>
  <c r="BT68" i="1"/>
  <c r="BS69" i="1"/>
  <c r="BT69" i="1"/>
  <c r="BS70" i="1"/>
  <c r="BT70" i="1"/>
  <c r="BS71" i="1"/>
  <c r="BT71" i="1"/>
  <c r="BS72" i="1"/>
  <c r="BT72" i="1"/>
  <c r="BT2" i="1"/>
  <c r="BS2" i="1"/>
  <c r="BR72" i="1"/>
  <c r="BR3" i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K7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R2" i="1"/>
  <c r="BK2" i="1"/>
  <c r="BF80" i="1" l="1"/>
  <c r="BG80" i="1"/>
  <c r="BF81" i="1"/>
  <c r="BG81" i="1"/>
  <c r="BF82" i="1"/>
  <c r="BG82" i="1"/>
  <c r="BF83" i="1"/>
  <c r="BG83" i="1"/>
  <c r="BF84" i="1"/>
  <c r="BG84" i="1"/>
  <c r="BF85" i="1"/>
  <c r="BG85" i="1"/>
  <c r="BF86" i="1"/>
  <c r="BG86" i="1"/>
  <c r="BF87" i="1"/>
  <c r="BG87" i="1"/>
  <c r="BF88" i="1"/>
  <c r="BG88" i="1"/>
  <c r="BF89" i="1"/>
  <c r="BG89" i="1"/>
  <c r="BF90" i="1"/>
  <c r="BG90" i="1"/>
  <c r="BF91" i="1"/>
  <c r="BG91" i="1"/>
  <c r="BF92" i="1"/>
  <c r="BG92" i="1"/>
  <c r="BF93" i="1"/>
  <c r="BG93" i="1"/>
  <c r="BF94" i="1"/>
  <c r="BG94" i="1"/>
  <c r="BF95" i="1"/>
  <c r="BG95" i="1"/>
  <c r="BF96" i="1"/>
  <c r="BG96" i="1"/>
  <c r="BF97" i="1"/>
  <c r="BG97" i="1"/>
  <c r="BF98" i="1"/>
  <c r="BG98" i="1"/>
  <c r="BF99" i="1"/>
  <c r="BG99" i="1"/>
  <c r="BF100" i="1"/>
  <c r="BG100" i="1"/>
  <c r="BF101" i="1"/>
  <c r="BG101" i="1"/>
  <c r="BF102" i="1"/>
  <c r="BG102" i="1"/>
  <c r="BF103" i="1"/>
  <c r="BG103" i="1"/>
  <c r="BF104" i="1"/>
  <c r="BG104" i="1"/>
  <c r="BF105" i="1"/>
  <c r="BG105" i="1"/>
  <c r="BF106" i="1"/>
  <c r="BG106" i="1"/>
  <c r="BF107" i="1"/>
  <c r="BG107" i="1"/>
  <c r="BF108" i="1"/>
  <c r="BG108" i="1"/>
  <c r="BF109" i="1"/>
  <c r="BG109" i="1"/>
  <c r="BF110" i="1"/>
  <c r="BG110" i="1"/>
  <c r="BF111" i="1"/>
  <c r="BG111" i="1"/>
  <c r="BF112" i="1"/>
  <c r="BG112" i="1"/>
  <c r="BF113" i="1"/>
  <c r="BG113" i="1"/>
  <c r="BF114" i="1"/>
  <c r="BG114" i="1"/>
  <c r="BF115" i="1"/>
  <c r="BG115" i="1"/>
  <c r="BF116" i="1"/>
  <c r="BG116" i="1"/>
  <c r="BF117" i="1"/>
  <c r="BG117" i="1"/>
  <c r="BF118" i="1"/>
  <c r="BG118" i="1"/>
  <c r="BF119" i="1"/>
  <c r="BG119" i="1"/>
  <c r="BF120" i="1"/>
  <c r="BG120" i="1"/>
  <c r="BF121" i="1"/>
  <c r="BG121" i="1"/>
  <c r="BF122" i="1"/>
  <c r="BG122" i="1"/>
  <c r="BF123" i="1"/>
  <c r="BG123" i="1"/>
  <c r="BF124" i="1"/>
  <c r="BG124" i="1"/>
  <c r="BF125" i="1"/>
  <c r="BG125" i="1"/>
  <c r="BF126" i="1"/>
  <c r="BG126" i="1"/>
  <c r="BF127" i="1"/>
  <c r="BG127" i="1"/>
  <c r="BF128" i="1"/>
  <c r="BG128" i="1"/>
  <c r="BF129" i="1"/>
  <c r="BG129" i="1"/>
  <c r="BF130" i="1"/>
  <c r="BG130" i="1"/>
  <c r="BF131" i="1"/>
  <c r="BG131" i="1"/>
  <c r="BF132" i="1"/>
  <c r="BG132" i="1"/>
  <c r="BF133" i="1"/>
  <c r="BG133" i="1"/>
  <c r="BF134" i="1"/>
  <c r="BG134" i="1"/>
  <c r="BF135" i="1"/>
  <c r="BG135" i="1"/>
  <c r="BF136" i="1"/>
  <c r="BG136" i="1"/>
  <c r="BF137" i="1"/>
  <c r="BG137" i="1"/>
  <c r="BF138" i="1"/>
  <c r="BG138" i="1"/>
  <c r="BF139" i="1"/>
  <c r="BG139" i="1"/>
  <c r="BF140" i="1"/>
  <c r="BG140" i="1"/>
  <c r="BF141" i="1"/>
  <c r="BG141" i="1"/>
  <c r="BF142" i="1"/>
  <c r="BG142" i="1"/>
  <c r="BF143" i="1"/>
  <c r="BG143" i="1"/>
  <c r="BF144" i="1"/>
  <c r="BG144" i="1"/>
  <c r="BF145" i="1"/>
  <c r="BG145" i="1"/>
  <c r="BF146" i="1"/>
  <c r="BG146" i="1"/>
  <c r="BF147" i="1"/>
  <c r="BG147" i="1"/>
  <c r="BF148" i="1"/>
  <c r="BG148" i="1"/>
  <c r="BF149" i="1"/>
  <c r="BG149" i="1"/>
  <c r="BG79" i="1"/>
  <c r="BF79" i="1"/>
  <c r="AX80" i="1"/>
  <c r="AX81" i="1" s="1"/>
  <c r="AX82" i="1" s="1"/>
  <c r="AX83" i="1" s="1"/>
  <c r="AX84" i="1" s="1"/>
  <c r="AX85" i="1" s="1"/>
  <c r="AX86" i="1" s="1"/>
  <c r="AX87" i="1" s="1"/>
  <c r="AX88" i="1" s="1"/>
  <c r="AX89" i="1" s="1"/>
  <c r="AX90" i="1" s="1"/>
  <c r="AX91" i="1" s="1"/>
  <c r="AX92" i="1" s="1"/>
  <c r="AX93" i="1" s="1"/>
  <c r="AX94" i="1" s="1"/>
  <c r="AX95" i="1" s="1"/>
  <c r="AX96" i="1" s="1"/>
  <c r="AX97" i="1" s="1"/>
  <c r="AX98" i="1" s="1"/>
  <c r="AX99" i="1" s="1"/>
  <c r="AX100" i="1" s="1"/>
  <c r="AX101" i="1" s="1"/>
  <c r="AX102" i="1" s="1"/>
  <c r="AX103" i="1" s="1"/>
  <c r="AX104" i="1" s="1"/>
  <c r="AX105" i="1" s="1"/>
  <c r="AX106" i="1" s="1"/>
  <c r="AX107" i="1" s="1"/>
  <c r="AX108" i="1" s="1"/>
  <c r="AX109" i="1" s="1"/>
  <c r="AX110" i="1" s="1"/>
  <c r="AX111" i="1" s="1"/>
  <c r="AX112" i="1" s="1"/>
  <c r="AX113" i="1" s="1"/>
  <c r="AX114" i="1" s="1"/>
  <c r="AX115" i="1" s="1"/>
  <c r="AX116" i="1" s="1"/>
  <c r="AX117" i="1" s="1"/>
  <c r="AX118" i="1" s="1"/>
  <c r="AX119" i="1" s="1"/>
  <c r="AX120" i="1" s="1"/>
  <c r="AX121" i="1" s="1"/>
  <c r="AX122" i="1" s="1"/>
  <c r="AX123" i="1" s="1"/>
  <c r="AX124" i="1" s="1"/>
  <c r="AX125" i="1" s="1"/>
  <c r="AX126" i="1" s="1"/>
  <c r="AX127" i="1" s="1"/>
  <c r="AX128" i="1" s="1"/>
  <c r="AX129" i="1" s="1"/>
  <c r="AX130" i="1" s="1"/>
  <c r="AX131" i="1" s="1"/>
  <c r="AX132" i="1" s="1"/>
  <c r="AX133" i="1" s="1"/>
  <c r="AX134" i="1" s="1"/>
  <c r="AX135" i="1" s="1"/>
  <c r="AX136" i="1" s="1"/>
  <c r="AX137" i="1" s="1"/>
  <c r="AX138" i="1" s="1"/>
  <c r="AX139" i="1" s="1"/>
  <c r="AX140" i="1" s="1"/>
  <c r="AX141" i="1" s="1"/>
  <c r="AX142" i="1" s="1"/>
  <c r="AX143" i="1" s="1"/>
  <c r="AX144" i="1" s="1"/>
  <c r="AX145" i="1" s="1"/>
  <c r="AX146" i="1" s="1"/>
  <c r="AX147" i="1" s="1"/>
  <c r="AX148" i="1" s="1"/>
  <c r="AX149" i="1" s="1"/>
  <c r="AX3" i="1"/>
  <c r="AX4" i="1" s="1"/>
  <c r="BC4" i="1" s="1"/>
  <c r="BD4" i="1" s="1"/>
  <c r="BC2" i="1"/>
  <c r="BD2" i="1" s="1"/>
  <c r="BB2" i="1" s="1"/>
  <c r="BC3" i="1" l="1"/>
  <c r="BD3" i="1" s="1"/>
  <c r="AZ3" i="1" s="1"/>
  <c r="BB4" i="1"/>
  <c r="AZ4" i="1"/>
  <c r="BA4" i="1"/>
  <c r="AZ2" i="1"/>
  <c r="AX5" i="1"/>
  <c r="BA3" i="1"/>
  <c r="BA2" i="1"/>
  <c r="BB3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04" i="1"/>
  <c r="F105" i="1"/>
  <c r="F106" i="1"/>
  <c r="F107" i="1"/>
  <c r="F108" i="1"/>
  <c r="F109" i="1"/>
  <c r="F110" i="1"/>
  <c r="F111" i="1"/>
  <c r="F112" i="1"/>
  <c r="F68" i="1"/>
  <c r="F69" i="1"/>
  <c r="F70" i="1"/>
  <c r="F71" i="1"/>
  <c r="F72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AL149" i="1"/>
  <c r="W149" i="1"/>
  <c r="AL148" i="1"/>
  <c r="W148" i="1"/>
  <c r="AL147" i="1"/>
  <c r="W147" i="1"/>
  <c r="AL146" i="1"/>
  <c r="W146" i="1"/>
  <c r="AL145" i="1"/>
  <c r="W145" i="1"/>
  <c r="AL144" i="1"/>
  <c r="W144" i="1"/>
  <c r="AL143" i="1"/>
  <c r="W143" i="1"/>
  <c r="AL142" i="1"/>
  <c r="W142" i="1"/>
  <c r="AL141" i="1"/>
  <c r="W141" i="1"/>
  <c r="AL140" i="1"/>
  <c r="W140" i="1"/>
  <c r="AL139" i="1"/>
  <c r="W139" i="1"/>
  <c r="AL138" i="1"/>
  <c r="W138" i="1"/>
  <c r="AL137" i="1"/>
  <c r="W137" i="1"/>
  <c r="AL136" i="1"/>
  <c r="W136" i="1"/>
  <c r="AL135" i="1"/>
  <c r="W135" i="1"/>
  <c r="AL134" i="1"/>
  <c r="W134" i="1"/>
  <c r="AL133" i="1"/>
  <c r="W133" i="1"/>
  <c r="AL132" i="1"/>
  <c r="W132" i="1"/>
  <c r="AL131" i="1"/>
  <c r="W131" i="1"/>
  <c r="AL130" i="1"/>
  <c r="W130" i="1"/>
  <c r="AL129" i="1"/>
  <c r="W129" i="1"/>
  <c r="AL128" i="1"/>
  <c r="W128" i="1"/>
  <c r="AL127" i="1"/>
  <c r="W127" i="1"/>
  <c r="AL126" i="1"/>
  <c r="W126" i="1"/>
  <c r="AL125" i="1"/>
  <c r="W125" i="1"/>
  <c r="AL124" i="1"/>
  <c r="W124" i="1"/>
  <c r="AL123" i="1"/>
  <c r="W123" i="1"/>
  <c r="AL122" i="1"/>
  <c r="W122" i="1"/>
  <c r="AL121" i="1"/>
  <c r="W121" i="1"/>
  <c r="AL120" i="1"/>
  <c r="W120" i="1"/>
  <c r="AL119" i="1"/>
  <c r="W119" i="1"/>
  <c r="AL118" i="1"/>
  <c r="W118" i="1"/>
  <c r="H118" i="1"/>
  <c r="AL117" i="1"/>
  <c r="W117" i="1"/>
  <c r="AL116" i="1"/>
  <c r="W116" i="1"/>
  <c r="AL115" i="1"/>
  <c r="W115" i="1"/>
  <c r="AL114" i="1"/>
  <c r="W114" i="1"/>
  <c r="AL113" i="1"/>
  <c r="W113" i="1"/>
  <c r="AL112" i="1"/>
  <c r="W112" i="1"/>
  <c r="AL111" i="1"/>
  <c r="W111" i="1"/>
  <c r="AL110" i="1"/>
  <c r="W110" i="1"/>
  <c r="AL109" i="1"/>
  <c r="W109" i="1"/>
  <c r="AL108" i="1"/>
  <c r="W108" i="1"/>
  <c r="AL107" i="1"/>
  <c r="W107" i="1"/>
  <c r="AL106" i="1"/>
  <c r="W106" i="1"/>
  <c r="AL105" i="1"/>
  <c r="W105" i="1"/>
  <c r="AL104" i="1"/>
  <c r="W104" i="1"/>
  <c r="AL103" i="1"/>
  <c r="W103" i="1"/>
  <c r="F103" i="1"/>
  <c r="AL102" i="1"/>
  <c r="W102" i="1"/>
  <c r="F102" i="1"/>
  <c r="AL101" i="1"/>
  <c r="W101" i="1"/>
  <c r="F101" i="1"/>
  <c r="AL100" i="1"/>
  <c r="W100" i="1"/>
  <c r="F100" i="1"/>
  <c r="AL99" i="1"/>
  <c r="W99" i="1"/>
  <c r="F99" i="1"/>
  <c r="AL98" i="1"/>
  <c r="W98" i="1"/>
  <c r="F98" i="1"/>
  <c r="AL97" i="1"/>
  <c r="W97" i="1"/>
  <c r="F97" i="1"/>
  <c r="AL96" i="1"/>
  <c r="W96" i="1"/>
  <c r="F96" i="1"/>
  <c r="AL95" i="1"/>
  <c r="W95" i="1"/>
  <c r="F95" i="1"/>
  <c r="AL94" i="1"/>
  <c r="W94" i="1"/>
  <c r="F94" i="1"/>
  <c r="AL93" i="1"/>
  <c r="W93" i="1"/>
  <c r="F93" i="1"/>
  <c r="AL92" i="1"/>
  <c r="W92" i="1"/>
  <c r="F92" i="1"/>
  <c r="AL91" i="1"/>
  <c r="W91" i="1"/>
  <c r="F91" i="1"/>
  <c r="AL90" i="1"/>
  <c r="W90" i="1"/>
  <c r="F90" i="1"/>
  <c r="AL89" i="1"/>
  <c r="W89" i="1"/>
  <c r="F89" i="1"/>
  <c r="AL88" i="1"/>
  <c r="W88" i="1"/>
  <c r="F88" i="1"/>
  <c r="AL87" i="1"/>
  <c r="W87" i="1"/>
  <c r="F87" i="1"/>
  <c r="AL86" i="1"/>
  <c r="W86" i="1"/>
  <c r="F86" i="1"/>
  <c r="AL85" i="1"/>
  <c r="W85" i="1"/>
  <c r="F85" i="1"/>
  <c r="AL84" i="1"/>
  <c r="W84" i="1"/>
  <c r="F84" i="1"/>
  <c r="AL83" i="1"/>
  <c r="W83" i="1"/>
  <c r="F83" i="1"/>
  <c r="AL82" i="1"/>
  <c r="W82" i="1"/>
  <c r="F82" i="1"/>
  <c r="AL81" i="1"/>
  <c r="W81" i="1"/>
  <c r="F81" i="1"/>
  <c r="AL80" i="1"/>
  <c r="W80" i="1"/>
  <c r="F80" i="1"/>
  <c r="AL79" i="1"/>
  <c r="W79" i="1"/>
  <c r="F79" i="1"/>
  <c r="AL7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2" i="1"/>
  <c r="W7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2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  <c r="G102" i="1" s="1"/>
  <c r="H46" i="1" l="1"/>
  <c r="H142" i="1"/>
  <c r="H30" i="1"/>
  <c r="H67" i="1"/>
  <c r="H14" i="1"/>
  <c r="H54" i="1"/>
  <c r="H61" i="1"/>
  <c r="H6" i="1"/>
  <c r="G91" i="1"/>
  <c r="H38" i="1"/>
  <c r="H110" i="1"/>
  <c r="H29" i="1"/>
  <c r="H126" i="1"/>
  <c r="H2" i="1"/>
  <c r="H22" i="1"/>
  <c r="H134" i="1"/>
  <c r="H72" i="1"/>
  <c r="H53" i="1"/>
  <c r="H21" i="1"/>
  <c r="G124" i="1"/>
  <c r="G2" i="1"/>
  <c r="H68" i="1"/>
  <c r="H62" i="1"/>
  <c r="G55" i="1"/>
  <c r="G47" i="1"/>
  <c r="G39" i="1"/>
  <c r="G31" i="1"/>
  <c r="G23" i="1"/>
  <c r="G15" i="1"/>
  <c r="G7" i="1"/>
  <c r="H86" i="1"/>
  <c r="H102" i="1"/>
  <c r="G110" i="1"/>
  <c r="G118" i="1"/>
  <c r="G126" i="1"/>
  <c r="G134" i="1"/>
  <c r="G142" i="1"/>
  <c r="G67" i="1"/>
  <c r="H37" i="1"/>
  <c r="H5" i="1"/>
  <c r="G132" i="1"/>
  <c r="H71" i="1"/>
  <c r="H66" i="1"/>
  <c r="H59" i="1"/>
  <c r="H51" i="1"/>
  <c r="H43" i="1"/>
  <c r="H35" i="1"/>
  <c r="H27" i="1"/>
  <c r="H19" i="1"/>
  <c r="H11" i="1"/>
  <c r="H3" i="1"/>
  <c r="G80" i="1"/>
  <c r="G96" i="1"/>
  <c r="H108" i="1"/>
  <c r="H116" i="1"/>
  <c r="H124" i="1"/>
  <c r="H132" i="1"/>
  <c r="H140" i="1"/>
  <c r="H148" i="1"/>
  <c r="H45" i="1"/>
  <c r="H13" i="1"/>
  <c r="H91" i="1"/>
  <c r="G108" i="1"/>
  <c r="G116" i="1"/>
  <c r="G140" i="1"/>
  <c r="G148" i="1"/>
  <c r="G71" i="1"/>
  <c r="H65" i="1"/>
  <c r="G59" i="1"/>
  <c r="G51" i="1"/>
  <c r="G43" i="1"/>
  <c r="G35" i="1"/>
  <c r="G27" i="1"/>
  <c r="G19" i="1"/>
  <c r="G11" i="1"/>
  <c r="G3" i="1"/>
  <c r="H94" i="1"/>
  <c r="G106" i="1"/>
  <c r="G114" i="1"/>
  <c r="G122" i="1"/>
  <c r="G130" i="1"/>
  <c r="G138" i="1"/>
  <c r="G146" i="1"/>
  <c r="H60" i="1"/>
  <c r="H70" i="1"/>
  <c r="H64" i="1"/>
  <c r="H58" i="1"/>
  <c r="H50" i="1"/>
  <c r="H42" i="1"/>
  <c r="H34" i="1"/>
  <c r="H26" i="1"/>
  <c r="H18" i="1"/>
  <c r="H10" i="1"/>
  <c r="G83" i="1"/>
  <c r="G99" i="1"/>
  <c r="H106" i="1"/>
  <c r="H114" i="1"/>
  <c r="H122" i="1"/>
  <c r="H130" i="1"/>
  <c r="H138" i="1"/>
  <c r="H146" i="1"/>
  <c r="H69" i="1"/>
  <c r="H63" i="1"/>
  <c r="H57" i="1"/>
  <c r="H49" i="1"/>
  <c r="H41" i="1"/>
  <c r="H33" i="1"/>
  <c r="H25" i="1"/>
  <c r="H17" i="1"/>
  <c r="H9" i="1"/>
  <c r="H83" i="1"/>
  <c r="H99" i="1"/>
  <c r="G104" i="1"/>
  <c r="G112" i="1"/>
  <c r="G120" i="1"/>
  <c r="G128" i="1"/>
  <c r="G136" i="1"/>
  <c r="G144" i="1"/>
  <c r="G69" i="1"/>
  <c r="G63" i="1"/>
  <c r="H55" i="1"/>
  <c r="H47" i="1"/>
  <c r="H39" i="1"/>
  <c r="H31" i="1"/>
  <c r="H23" i="1"/>
  <c r="H15" i="1"/>
  <c r="H7" i="1"/>
  <c r="G88" i="1"/>
  <c r="H104" i="1"/>
  <c r="H112" i="1"/>
  <c r="H120" i="1"/>
  <c r="H128" i="1"/>
  <c r="H136" i="1"/>
  <c r="H144" i="1"/>
  <c r="G70" i="1"/>
  <c r="G66" i="1"/>
  <c r="G62" i="1"/>
  <c r="G58" i="1"/>
  <c r="G54" i="1"/>
  <c r="G50" i="1"/>
  <c r="G46" i="1"/>
  <c r="G42" i="1"/>
  <c r="G38" i="1"/>
  <c r="G34" i="1"/>
  <c r="G30" i="1"/>
  <c r="G26" i="1"/>
  <c r="G22" i="1"/>
  <c r="G18" i="1"/>
  <c r="G14" i="1"/>
  <c r="G10" i="1"/>
  <c r="G6" i="1"/>
  <c r="H80" i="1"/>
  <c r="G85" i="1"/>
  <c r="H88" i="1"/>
  <c r="G93" i="1"/>
  <c r="H96" i="1"/>
  <c r="G101" i="1"/>
  <c r="G82" i="1"/>
  <c r="H85" i="1"/>
  <c r="G90" i="1"/>
  <c r="H93" i="1"/>
  <c r="G98" i="1"/>
  <c r="H101" i="1"/>
  <c r="G65" i="1"/>
  <c r="G61" i="1"/>
  <c r="G57" i="1"/>
  <c r="G53" i="1"/>
  <c r="G49" i="1"/>
  <c r="G45" i="1"/>
  <c r="G41" i="1"/>
  <c r="G37" i="1"/>
  <c r="G33" i="1"/>
  <c r="G29" i="1"/>
  <c r="G25" i="1"/>
  <c r="G21" i="1"/>
  <c r="G17" i="1"/>
  <c r="G13" i="1"/>
  <c r="G9" i="1"/>
  <c r="G5" i="1"/>
  <c r="G79" i="1"/>
  <c r="H82" i="1"/>
  <c r="G87" i="1"/>
  <c r="H90" i="1"/>
  <c r="G95" i="1"/>
  <c r="H98" i="1"/>
  <c r="G103" i="1"/>
  <c r="G105" i="1"/>
  <c r="G107" i="1"/>
  <c r="G109" i="1"/>
  <c r="G111" i="1"/>
  <c r="G113" i="1"/>
  <c r="G115" i="1"/>
  <c r="G117" i="1"/>
  <c r="G119" i="1"/>
  <c r="G121" i="1"/>
  <c r="G123" i="1"/>
  <c r="G125" i="1"/>
  <c r="G127" i="1"/>
  <c r="G129" i="1"/>
  <c r="G131" i="1"/>
  <c r="G133" i="1"/>
  <c r="G135" i="1"/>
  <c r="G137" i="1"/>
  <c r="G139" i="1"/>
  <c r="G141" i="1"/>
  <c r="G143" i="1"/>
  <c r="G145" i="1"/>
  <c r="G147" i="1"/>
  <c r="G149" i="1"/>
  <c r="H56" i="1"/>
  <c r="H52" i="1"/>
  <c r="H48" i="1"/>
  <c r="H44" i="1"/>
  <c r="H40" i="1"/>
  <c r="H36" i="1"/>
  <c r="H32" i="1"/>
  <c r="H28" i="1"/>
  <c r="H24" i="1"/>
  <c r="H20" i="1"/>
  <c r="H16" i="1"/>
  <c r="H12" i="1"/>
  <c r="H8" i="1"/>
  <c r="H4" i="1"/>
  <c r="H79" i="1"/>
  <c r="G84" i="1"/>
  <c r="H87" i="1"/>
  <c r="G92" i="1"/>
  <c r="H95" i="1"/>
  <c r="G100" i="1"/>
  <c r="H103" i="1"/>
  <c r="H105" i="1"/>
  <c r="H107" i="1"/>
  <c r="H109" i="1"/>
  <c r="H111" i="1"/>
  <c r="H113" i="1"/>
  <c r="H115" i="1"/>
  <c r="H117" i="1"/>
  <c r="H119" i="1"/>
  <c r="H121" i="1"/>
  <c r="H123" i="1"/>
  <c r="H125" i="1"/>
  <c r="H127" i="1"/>
  <c r="H129" i="1"/>
  <c r="H131" i="1"/>
  <c r="H133" i="1"/>
  <c r="H135" i="1"/>
  <c r="H137" i="1"/>
  <c r="H139" i="1"/>
  <c r="H141" i="1"/>
  <c r="H143" i="1"/>
  <c r="H145" i="1"/>
  <c r="H147" i="1"/>
  <c r="H149" i="1"/>
  <c r="G72" i="1"/>
  <c r="G68" i="1"/>
  <c r="G64" i="1"/>
  <c r="G60" i="1"/>
  <c r="G56" i="1"/>
  <c r="G52" i="1"/>
  <c r="G48" i="1"/>
  <c r="G44" i="1"/>
  <c r="G40" i="1"/>
  <c r="G36" i="1"/>
  <c r="G32" i="1"/>
  <c r="G28" i="1"/>
  <c r="G24" i="1"/>
  <c r="G20" i="1"/>
  <c r="G16" i="1"/>
  <c r="G12" i="1"/>
  <c r="G8" i="1"/>
  <c r="G4" i="1"/>
  <c r="G81" i="1"/>
  <c r="H84" i="1"/>
  <c r="G89" i="1"/>
  <c r="H92" i="1"/>
  <c r="G97" i="1"/>
  <c r="H100" i="1"/>
  <c r="H81" i="1"/>
  <c r="G86" i="1"/>
  <c r="H89" i="1"/>
  <c r="G94" i="1"/>
  <c r="H97" i="1"/>
  <c r="BC5" i="1"/>
  <c r="BD5" i="1" s="1"/>
  <c r="AX6" i="1"/>
  <c r="AX7" i="1" l="1"/>
  <c r="BC6" i="1"/>
  <c r="BD6" i="1" s="1"/>
  <c r="BB5" i="1"/>
  <c r="AZ5" i="1"/>
  <c r="BA5" i="1"/>
  <c r="BB6" i="1" l="1"/>
  <c r="AZ6" i="1"/>
  <c r="BA6" i="1"/>
  <c r="BC7" i="1"/>
  <c r="BD7" i="1" s="1"/>
  <c r="AX8" i="1"/>
  <c r="AZ7" i="1" l="1"/>
  <c r="BB7" i="1"/>
  <c r="BA7" i="1"/>
  <c r="AX9" i="1"/>
  <c r="BC8" i="1"/>
  <c r="BD8" i="1" s="1"/>
  <c r="BB8" i="1" l="1"/>
  <c r="AZ8" i="1"/>
  <c r="BA8" i="1"/>
  <c r="AX10" i="1"/>
  <c r="BC9" i="1"/>
  <c r="BD9" i="1" s="1"/>
  <c r="BB9" i="1" l="1"/>
  <c r="AZ9" i="1"/>
  <c r="BA9" i="1"/>
  <c r="AX11" i="1"/>
  <c r="BC10" i="1"/>
  <c r="BD10" i="1" s="1"/>
  <c r="BB10" i="1" l="1"/>
  <c r="BA10" i="1"/>
  <c r="AZ10" i="1"/>
  <c r="AX12" i="1"/>
  <c r="BC11" i="1"/>
  <c r="BD11" i="1" s="1"/>
  <c r="AX13" i="1" l="1"/>
  <c r="BC12" i="1"/>
  <c r="BD12" i="1" s="1"/>
  <c r="AZ11" i="1"/>
  <c r="BB11" i="1"/>
  <c r="BA11" i="1"/>
  <c r="AX14" i="1" l="1"/>
  <c r="BC13" i="1"/>
  <c r="BD13" i="1" s="1"/>
  <c r="BB12" i="1"/>
  <c r="AZ12" i="1"/>
  <c r="BA12" i="1"/>
  <c r="BB13" i="1" l="1"/>
  <c r="AZ13" i="1"/>
  <c r="BA13" i="1"/>
  <c r="BC14" i="1"/>
  <c r="BD14" i="1" s="1"/>
  <c r="AX15" i="1"/>
  <c r="AX16" i="1" l="1"/>
  <c r="BC15" i="1"/>
  <c r="BD15" i="1" s="1"/>
  <c r="BB14" i="1"/>
  <c r="AZ14" i="1"/>
  <c r="BA14" i="1"/>
  <c r="AZ15" i="1" l="1"/>
  <c r="BA15" i="1"/>
  <c r="BB15" i="1"/>
  <c r="BC16" i="1"/>
  <c r="BD16" i="1" s="1"/>
  <c r="AX17" i="1"/>
  <c r="BC17" i="1" l="1"/>
  <c r="BD17" i="1" s="1"/>
  <c r="AX18" i="1"/>
  <c r="BB16" i="1"/>
  <c r="AZ16" i="1"/>
  <c r="BA16" i="1"/>
  <c r="BB17" i="1" l="1"/>
  <c r="AZ17" i="1"/>
  <c r="BA17" i="1"/>
  <c r="AX19" i="1"/>
  <c r="BC18" i="1"/>
  <c r="BD18" i="1" s="1"/>
  <c r="BB18" i="1" l="1"/>
  <c r="BA18" i="1"/>
  <c r="AZ18" i="1"/>
  <c r="AX20" i="1"/>
  <c r="BC19" i="1"/>
  <c r="BD19" i="1" s="1"/>
  <c r="BC20" i="1" l="1"/>
  <c r="BD20" i="1" s="1"/>
  <c r="AX21" i="1"/>
  <c r="AZ19" i="1"/>
  <c r="BB19" i="1"/>
  <c r="BA19" i="1"/>
  <c r="BC21" i="1" l="1"/>
  <c r="BD21" i="1" s="1"/>
  <c r="AX22" i="1"/>
  <c r="BB20" i="1"/>
  <c r="AZ20" i="1"/>
  <c r="BA20" i="1"/>
  <c r="BB21" i="1" l="1"/>
  <c r="AZ21" i="1"/>
  <c r="BA21" i="1"/>
  <c r="BC22" i="1"/>
  <c r="BD22" i="1" s="1"/>
  <c r="AX23" i="1"/>
  <c r="BC23" i="1" l="1"/>
  <c r="BD23" i="1" s="1"/>
  <c r="AX24" i="1"/>
  <c r="BB22" i="1"/>
  <c r="BA22" i="1"/>
  <c r="AZ22" i="1"/>
  <c r="AZ23" i="1" l="1"/>
  <c r="BA23" i="1"/>
  <c r="BB23" i="1"/>
  <c r="AX25" i="1"/>
  <c r="BC24" i="1"/>
  <c r="BD24" i="1" s="1"/>
  <c r="BB24" i="1" l="1"/>
  <c r="AZ24" i="1"/>
  <c r="BA24" i="1"/>
  <c r="AX26" i="1"/>
  <c r="BC25" i="1"/>
  <c r="BD25" i="1" s="1"/>
  <c r="BB25" i="1" l="1"/>
  <c r="AZ25" i="1"/>
  <c r="BA25" i="1"/>
  <c r="AX27" i="1"/>
  <c r="BC26" i="1"/>
  <c r="BD26" i="1" s="1"/>
  <c r="AX28" i="1" l="1"/>
  <c r="BC27" i="1"/>
  <c r="BD27" i="1" s="1"/>
  <c r="BB26" i="1"/>
  <c r="AZ26" i="1"/>
  <c r="BA26" i="1"/>
  <c r="AZ27" i="1" l="1"/>
  <c r="BB27" i="1"/>
  <c r="BA27" i="1"/>
  <c r="AX29" i="1"/>
  <c r="BC28" i="1"/>
  <c r="BD28" i="1" s="1"/>
  <c r="BB28" i="1" l="1"/>
  <c r="AZ28" i="1"/>
  <c r="BA28" i="1"/>
  <c r="BC29" i="1"/>
  <c r="BD29" i="1" s="1"/>
  <c r="AX30" i="1"/>
  <c r="BC30" i="1" l="1"/>
  <c r="BD30" i="1" s="1"/>
  <c r="AX31" i="1"/>
  <c r="BB29" i="1"/>
  <c r="AZ29" i="1"/>
  <c r="BA29" i="1"/>
  <c r="BB30" i="1" l="1"/>
  <c r="BA30" i="1"/>
  <c r="AZ30" i="1"/>
  <c r="AX32" i="1"/>
  <c r="BC31" i="1"/>
  <c r="BD31" i="1" s="1"/>
  <c r="AZ31" i="1" l="1"/>
  <c r="BB31" i="1"/>
  <c r="BA31" i="1"/>
  <c r="AX33" i="1"/>
  <c r="BC32" i="1"/>
  <c r="BD32" i="1" s="1"/>
  <c r="AX34" i="1" l="1"/>
  <c r="BC33" i="1"/>
  <c r="BD33" i="1" s="1"/>
  <c r="BB32" i="1"/>
  <c r="AZ32" i="1"/>
  <c r="BA32" i="1"/>
  <c r="BB33" i="1" l="1"/>
  <c r="BA33" i="1"/>
  <c r="AZ33" i="1"/>
  <c r="BC34" i="1"/>
  <c r="BD34" i="1" s="1"/>
  <c r="AX35" i="1"/>
  <c r="AX36" i="1" l="1"/>
  <c r="BC35" i="1"/>
  <c r="BD35" i="1" s="1"/>
  <c r="BB34" i="1"/>
  <c r="BA34" i="1"/>
  <c r="AZ34" i="1"/>
  <c r="AZ35" i="1" l="1"/>
  <c r="BB35" i="1"/>
  <c r="BA35" i="1"/>
  <c r="AX37" i="1"/>
  <c r="BC36" i="1"/>
  <c r="BD36" i="1" s="1"/>
  <c r="BB36" i="1" l="1"/>
  <c r="BA36" i="1"/>
  <c r="AZ36" i="1"/>
  <c r="BC37" i="1"/>
  <c r="BD37" i="1" s="1"/>
  <c r="AX38" i="1"/>
  <c r="AX39" i="1" l="1"/>
  <c r="BC38" i="1"/>
  <c r="BD38" i="1" s="1"/>
  <c r="BB37" i="1"/>
  <c r="BA37" i="1"/>
  <c r="AZ37" i="1"/>
  <c r="BB38" i="1" l="1"/>
  <c r="BA38" i="1"/>
  <c r="AZ38" i="1"/>
  <c r="AX40" i="1"/>
  <c r="BC39" i="1"/>
  <c r="BD39" i="1" s="1"/>
  <c r="AZ39" i="1" l="1"/>
  <c r="BA39" i="1"/>
  <c r="BB39" i="1"/>
  <c r="AX41" i="1"/>
  <c r="BC40" i="1"/>
  <c r="BD40" i="1" s="1"/>
  <c r="BB40" i="1" l="1"/>
  <c r="BA40" i="1"/>
  <c r="AZ40" i="1"/>
  <c r="BC41" i="1"/>
  <c r="BD41" i="1" s="1"/>
  <c r="AX42" i="1"/>
  <c r="AX43" i="1" l="1"/>
  <c r="BC42" i="1"/>
  <c r="BD42" i="1" s="1"/>
  <c r="BB41" i="1"/>
  <c r="BA41" i="1"/>
  <c r="AZ41" i="1"/>
  <c r="BB42" i="1" l="1"/>
  <c r="BA42" i="1"/>
  <c r="AZ42" i="1"/>
  <c r="AX44" i="1"/>
  <c r="BC43" i="1"/>
  <c r="BD43" i="1" s="1"/>
  <c r="AZ43" i="1" l="1"/>
  <c r="BB43" i="1"/>
  <c r="BA43" i="1"/>
  <c r="AX45" i="1"/>
  <c r="BC44" i="1"/>
  <c r="BD44" i="1" s="1"/>
  <c r="BB44" i="1" l="1"/>
  <c r="BA44" i="1"/>
  <c r="AZ44" i="1"/>
  <c r="BC45" i="1"/>
  <c r="BD45" i="1" s="1"/>
  <c r="AX46" i="1"/>
  <c r="AX47" i="1" l="1"/>
  <c r="BC46" i="1"/>
  <c r="BD46" i="1" s="1"/>
  <c r="BB45" i="1"/>
  <c r="BA45" i="1"/>
  <c r="AZ45" i="1"/>
  <c r="BB46" i="1" l="1"/>
  <c r="BA46" i="1"/>
  <c r="AZ46" i="1"/>
  <c r="AX48" i="1"/>
  <c r="BC47" i="1"/>
  <c r="BD47" i="1" s="1"/>
  <c r="AZ47" i="1" l="1"/>
  <c r="BA47" i="1"/>
  <c r="BB47" i="1"/>
  <c r="AX49" i="1"/>
  <c r="BC48" i="1"/>
  <c r="BD48" i="1" s="1"/>
  <c r="BB48" i="1" l="1"/>
  <c r="BA48" i="1"/>
  <c r="AZ48" i="1"/>
  <c r="BC49" i="1"/>
  <c r="BD49" i="1" s="1"/>
  <c r="AX50" i="1"/>
  <c r="AX51" i="1" l="1"/>
  <c r="BC50" i="1"/>
  <c r="BD50" i="1" s="1"/>
  <c r="BB49" i="1"/>
  <c r="BA49" i="1"/>
  <c r="AZ49" i="1"/>
  <c r="BB50" i="1" l="1"/>
  <c r="BA50" i="1"/>
  <c r="AZ50" i="1"/>
  <c r="AX52" i="1"/>
  <c r="BC51" i="1"/>
  <c r="BD51" i="1" s="1"/>
  <c r="AZ51" i="1" l="1"/>
  <c r="BB51" i="1"/>
  <c r="BA51" i="1"/>
  <c r="AX53" i="1"/>
  <c r="BC52" i="1"/>
  <c r="BD52" i="1" s="1"/>
  <c r="BB52" i="1" l="1"/>
  <c r="BA52" i="1"/>
  <c r="AZ52" i="1"/>
  <c r="BC53" i="1"/>
  <c r="BD53" i="1" s="1"/>
  <c r="AX54" i="1"/>
  <c r="AX55" i="1" l="1"/>
  <c r="BC54" i="1"/>
  <c r="BD54" i="1" s="1"/>
  <c r="BB53" i="1"/>
  <c r="BA53" i="1"/>
  <c r="AZ53" i="1"/>
  <c r="BB54" i="1" l="1"/>
  <c r="BA54" i="1"/>
  <c r="AZ54" i="1"/>
  <c r="AX56" i="1"/>
  <c r="BC55" i="1"/>
  <c r="BD55" i="1" s="1"/>
  <c r="AZ55" i="1" l="1"/>
  <c r="BA55" i="1"/>
  <c r="BB55" i="1"/>
  <c r="AX57" i="1"/>
  <c r="BC56" i="1"/>
  <c r="BD56" i="1" s="1"/>
  <c r="BB56" i="1" l="1"/>
  <c r="BA56" i="1"/>
  <c r="AZ56" i="1"/>
  <c r="BC57" i="1"/>
  <c r="BD57" i="1" s="1"/>
  <c r="AX58" i="1"/>
  <c r="AX59" i="1" l="1"/>
  <c r="BC58" i="1"/>
  <c r="BD58" i="1" s="1"/>
  <c r="BB57" i="1"/>
  <c r="BA57" i="1"/>
  <c r="AZ57" i="1"/>
  <c r="BB58" i="1" l="1"/>
  <c r="BA58" i="1"/>
  <c r="AZ58" i="1"/>
  <c r="AX60" i="1"/>
  <c r="BC59" i="1"/>
  <c r="BD59" i="1" s="1"/>
  <c r="AZ59" i="1" l="1"/>
  <c r="BB59" i="1"/>
  <c r="BA59" i="1"/>
  <c r="AX61" i="1"/>
  <c r="BC60" i="1"/>
  <c r="BD60" i="1" s="1"/>
  <c r="BB60" i="1" l="1"/>
  <c r="BA60" i="1"/>
  <c r="AZ60" i="1"/>
  <c r="BC61" i="1"/>
  <c r="BD61" i="1" s="1"/>
  <c r="AX62" i="1"/>
  <c r="AX63" i="1" l="1"/>
  <c r="BC62" i="1"/>
  <c r="BD62" i="1" s="1"/>
  <c r="BB61" i="1"/>
  <c r="BA61" i="1"/>
  <c r="AZ61" i="1"/>
  <c r="BB62" i="1" l="1"/>
  <c r="BA62" i="1"/>
  <c r="AZ62" i="1"/>
  <c r="AX64" i="1"/>
  <c r="BC63" i="1"/>
  <c r="BD63" i="1" s="1"/>
  <c r="AZ63" i="1" l="1"/>
  <c r="BB63" i="1"/>
  <c r="BA63" i="1"/>
  <c r="AX65" i="1"/>
  <c r="BC64" i="1"/>
  <c r="BD64" i="1" s="1"/>
  <c r="BB64" i="1" l="1"/>
  <c r="BA64" i="1"/>
  <c r="AZ64" i="1"/>
  <c r="BC65" i="1"/>
  <c r="BD65" i="1" s="1"/>
  <c r="AX66" i="1"/>
  <c r="BB65" i="1" l="1"/>
  <c r="BA65" i="1"/>
  <c r="AZ65" i="1"/>
  <c r="AX67" i="1"/>
  <c r="BC66" i="1"/>
  <c r="BD66" i="1" s="1"/>
  <c r="BB66" i="1" l="1"/>
  <c r="BA66" i="1"/>
  <c r="AZ66" i="1"/>
  <c r="AX68" i="1"/>
  <c r="BC67" i="1"/>
  <c r="BD67" i="1" s="1"/>
  <c r="AX69" i="1" l="1"/>
  <c r="BC68" i="1"/>
  <c r="BD68" i="1" s="1"/>
  <c r="AZ67" i="1"/>
  <c r="BB67" i="1"/>
  <c r="BA67" i="1"/>
  <c r="BB68" i="1" l="1"/>
  <c r="BA68" i="1"/>
  <c r="AZ68" i="1"/>
  <c r="BC69" i="1"/>
  <c r="BD69" i="1" s="1"/>
  <c r="AX70" i="1"/>
  <c r="AX71" i="1" l="1"/>
  <c r="BC70" i="1"/>
  <c r="BD70" i="1" s="1"/>
  <c r="BB69" i="1"/>
  <c r="BA69" i="1"/>
  <c r="AZ69" i="1"/>
  <c r="BB70" i="1" l="1"/>
  <c r="BA70" i="1"/>
  <c r="AZ70" i="1"/>
  <c r="AX72" i="1"/>
  <c r="BC72" i="1" s="1"/>
  <c r="BD72" i="1" s="1"/>
  <c r="BC71" i="1"/>
  <c r="BD71" i="1" s="1"/>
  <c r="AZ71" i="1" l="1"/>
  <c r="BA71" i="1"/>
  <c r="BB71" i="1"/>
  <c r="BB72" i="1"/>
  <c r="BA72" i="1"/>
  <c r="AZ72" i="1"/>
</calcChain>
</file>

<file path=xl/sharedStrings.xml><?xml version="1.0" encoding="utf-8"?>
<sst xmlns="http://schemas.openxmlformats.org/spreadsheetml/2006/main" count="66" uniqueCount="30">
  <si>
    <t>ТП1</t>
  </si>
  <si>
    <t>ТП2</t>
  </si>
  <si>
    <t>ТП3</t>
  </si>
  <si>
    <t>ТП4</t>
  </si>
  <si>
    <t>Время, мин</t>
  </si>
  <si>
    <t>Ср. ар.</t>
  </si>
  <si>
    <t>ур140</t>
  </si>
  <si>
    <t>ур180</t>
  </si>
  <si>
    <t>ТП5</t>
  </si>
  <si>
    <t>ТП6</t>
  </si>
  <si>
    <t>ТП7</t>
  </si>
  <si>
    <t>ТП8</t>
  </si>
  <si>
    <t>ТП9</t>
  </si>
  <si>
    <t>ТП10</t>
  </si>
  <si>
    <t>ТП11</t>
  </si>
  <si>
    <t>ТП12</t>
  </si>
  <si>
    <t>Т0</t>
  </si>
  <si>
    <t>Т</t>
  </si>
  <si>
    <t>8t+1</t>
  </si>
  <si>
    <t>Тст.пож.</t>
  </si>
  <si>
    <t>Тмин</t>
  </si>
  <si>
    <t>Тмакс</t>
  </si>
  <si>
    <t>Pмакс</t>
  </si>
  <si>
    <t>Pмин</t>
  </si>
  <si>
    <t>Обр. 1</t>
  </si>
  <si>
    <t>Обр. 2</t>
  </si>
  <si>
    <t>Δ1</t>
  </si>
  <si>
    <t>Δ2</t>
  </si>
  <si>
    <t>Тср1</t>
  </si>
  <si>
    <t>Тср2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</si>
</sst>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1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" fontId="3" fillId="0" borderId="9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" fontId="4" fillId="0" borderId="12" xfId="0" applyNumberFormat="1" applyFont="1" applyBorder="1" applyAlignment="1">
      <alignment horizontal="center" vertical="center"/>
    </xf>
    <xf numFmtId="1" fontId="4" fillId="0" borderId="12" xfId="0" applyNumberFormat="1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4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56957172162353"/>
          <c:y val="1.5030225294236411E-2"/>
          <c:w val="0.86653964329544131"/>
          <c:h val="0.69991440725081777"/>
        </c:manualLayout>
      </c:layout>
      <c:scatterChart>
        <c:scatterStyle val="smoothMarker"/>
        <c:varyColors val="0"/>
        <c:ser>
          <c:idx val="0"/>
          <c:order val="0"/>
          <c:tx>
            <c:v>Термопара 1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Лист1!$B$2:$B$72</c:f>
              <c:numCache>
                <c:formatCode>0</c:formatCode>
                <c:ptCount val="71"/>
                <c:pt idx="0">
                  <c:v>23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  <c:pt idx="4">
                  <c:v>29</c:v>
                </c:pt>
                <c:pt idx="5">
                  <c:v>33</c:v>
                </c:pt>
                <c:pt idx="6">
                  <c:v>37</c:v>
                </c:pt>
                <c:pt idx="7">
                  <c:v>39</c:v>
                </c:pt>
                <c:pt idx="8">
                  <c:v>41</c:v>
                </c:pt>
                <c:pt idx="9">
                  <c:v>42</c:v>
                </c:pt>
                <c:pt idx="10">
                  <c:v>43</c:v>
                </c:pt>
                <c:pt idx="11">
                  <c:v>44</c:v>
                </c:pt>
                <c:pt idx="12">
                  <c:v>44</c:v>
                </c:pt>
                <c:pt idx="13">
                  <c:v>44</c:v>
                </c:pt>
                <c:pt idx="14">
                  <c:v>45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47</c:v>
                </c:pt>
                <c:pt idx="19">
                  <c:v>47</c:v>
                </c:pt>
                <c:pt idx="20">
                  <c:v>47</c:v>
                </c:pt>
                <c:pt idx="21">
                  <c:v>48</c:v>
                </c:pt>
                <c:pt idx="22">
                  <c:v>48</c:v>
                </c:pt>
                <c:pt idx="23">
                  <c:v>49</c:v>
                </c:pt>
                <c:pt idx="24">
                  <c:v>49</c:v>
                </c:pt>
                <c:pt idx="25">
                  <c:v>50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55</c:v>
                </c:pt>
                <c:pt idx="30">
                  <c:v>57</c:v>
                </c:pt>
                <c:pt idx="31">
                  <c:v>59</c:v>
                </c:pt>
                <c:pt idx="32">
                  <c:v>61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63</c:v>
                </c:pt>
                <c:pt idx="37" formatCode="General">
                  <c:v>63</c:v>
                </c:pt>
                <c:pt idx="38" formatCode="General">
                  <c:v>65</c:v>
                </c:pt>
                <c:pt idx="39" formatCode="General">
                  <c:v>66</c:v>
                </c:pt>
                <c:pt idx="40" formatCode="General">
                  <c:v>67</c:v>
                </c:pt>
                <c:pt idx="41" formatCode="General">
                  <c:v>68</c:v>
                </c:pt>
                <c:pt idx="42" formatCode="General">
                  <c:v>69</c:v>
                </c:pt>
                <c:pt idx="43" formatCode="General">
                  <c:v>72</c:v>
                </c:pt>
                <c:pt idx="44" formatCode="General">
                  <c:v>73</c:v>
                </c:pt>
                <c:pt idx="45" formatCode="General">
                  <c:v>73</c:v>
                </c:pt>
                <c:pt idx="46" formatCode="General">
                  <c:v>74</c:v>
                </c:pt>
                <c:pt idx="47" formatCode="General">
                  <c:v>75</c:v>
                </c:pt>
                <c:pt idx="48" formatCode="General">
                  <c:v>77</c:v>
                </c:pt>
                <c:pt idx="49" formatCode="General">
                  <c:v>79</c:v>
                </c:pt>
                <c:pt idx="50" formatCode="General">
                  <c:v>83</c:v>
                </c:pt>
                <c:pt idx="51" formatCode="General">
                  <c:v>88</c:v>
                </c:pt>
                <c:pt idx="52" formatCode="General">
                  <c:v>89</c:v>
                </c:pt>
                <c:pt idx="53" formatCode="General">
                  <c:v>93</c:v>
                </c:pt>
                <c:pt idx="54" formatCode="General">
                  <c:v>98</c:v>
                </c:pt>
                <c:pt idx="55" formatCode="General">
                  <c:v>104</c:v>
                </c:pt>
                <c:pt idx="56" formatCode="General">
                  <c:v>108</c:v>
                </c:pt>
                <c:pt idx="57" formatCode="General">
                  <c:v>113</c:v>
                </c:pt>
                <c:pt idx="58" formatCode="General">
                  <c:v>117</c:v>
                </c:pt>
                <c:pt idx="59" formatCode="General">
                  <c:v>119</c:v>
                </c:pt>
                <c:pt idx="60" formatCode="General">
                  <c:v>123</c:v>
                </c:pt>
                <c:pt idx="61" formatCode="General">
                  <c:v>128</c:v>
                </c:pt>
                <c:pt idx="62" formatCode="General">
                  <c:v>132</c:v>
                </c:pt>
                <c:pt idx="63" formatCode="General">
                  <c:v>138</c:v>
                </c:pt>
                <c:pt idx="64" formatCode="General">
                  <c:v>145</c:v>
                </c:pt>
                <c:pt idx="65" formatCode="General">
                  <c:v>156</c:v>
                </c:pt>
                <c:pt idx="66" formatCode="General">
                  <c:v>159</c:v>
                </c:pt>
                <c:pt idx="67" formatCode="General">
                  <c:v>163</c:v>
                </c:pt>
                <c:pt idx="68" formatCode="General">
                  <c:v>167</c:v>
                </c:pt>
                <c:pt idx="69" formatCode="General">
                  <c:v>172</c:v>
                </c:pt>
                <c:pt idx="70" formatCode="General">
                  <c:v>185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8F-4FEE-A7F4-370832D1B313}"/>
            </c:ext>
          </c:extLst>
        </c:ser>
        <c:ser>
          <c:idx val="1"/>
          <c:order val="1"/>
          <c:tx>
            <c:v>Термопара 2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Лист1!$C$2:$C$72</c:f>
              <c:numCache>
                <c:formatCode>0</c:formatCode>
                <c:ptCount val="71"/>
                <c:pt idx="0">
                  <c:v>20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26</c:v>
                </c:pt>
                <c:pt idx="9">
                  <c:v>27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42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52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59</c:v>
                </c:pt>
                <c:pt idx="37" formatCode="General">
                  <c:v>59</c:v>
                </c:pt>
                <c:pt idx="38" formatCode="General">
                  <c:v>61</c:v>
                </c:pt>
                <c:pt idx="39" formatCode="General">
                  <c:v>63</c:v>
                </c:pt>
                <c:pt idx="40" formatCode="General">
                  <c:v>63</c:v>
                </c:pt>
                <c:pt idx="41" formatCode="General">
                  <c:v>64</c:v>
                </c:pt>
                <c:pt idx="42" formatCode="General">
                  <c:v>65</c:v>
                </c:pt>
                <c:pt idx="43" formatCode="General">
                  <c:v>66</c:v>
                </c:pt>
                <c:pt idx="44" formatCode="General">
                  <c:v>68</c:v>
                </c:pt>
                <c:pt idx="45" formatCode="General">
                  <c:v>69</c:v>
                </c:pt>
                <c:pt idx="46" formatCode="General">
                  <c:v>69</c:v>
                </c:pt>
                <c:pt idx="47" formatCode="General">
                  <c:v>70</c:v>
                </c:pt>
                <c:pt idx="48" formatCode="General">
                  <c:v>71</c:v>
                </c:pt>
                <c:pt idx="49" formatCode="General">
                  <c:v>71</c:v>
                </c:pt>
                <c:pt idx="50" formatCode="General">
                  <c:v>73</c:v>
                </c:pt>
                <c:pt idx="51" formatCode="General">
                  <c:v>74</c:v>
                </c:pt>
                <c:pt idx="52" formatCode="General">
                  <c:v>75</c:v>
                </c:pt>
                <c:pt idx="53" formatCode="General">
                  <c:v>77</c:v>
                </c:pt>
                <c:pt idx="54" formatCode="General">
                  <c:v>78</c:v>
                </c:pt>
                <c:pt idx="55" formatCode="General">
                  <c:v>79</c:v>
                </c:pt>
                <c:pt idx="56" formatCode="General">
                  <c:v>83</c:v>
                </c:pt>
                <c:pt idx="57" formatCode="General">
                  <c:v>89</c:v>
                </c:pt>
                <c:pt idx="58" formatCode="General">
                  <c:v>93</c:v>
                </c:pt>
                <c:pt idx="59" formatCode="General">
                  <c:v>97</c:v>
                </c:pt>
                <c:pt idx="60" formatCode="General">
                  <c:v>103</c:v>
                </c:pt>
                <c:pt idx="61" formatCode="General">
                  <c:v>109</c:v>
                </c:pt>
                <c:pt idx="62" formatCode="General">
                  <c:v>113</c:v>
                </c:pt>
                <c:pt idx="63" formatCode="General">
                  <c:v>123</c:v>
                </c:pt>
                <c:pt idx="64" formatCode="General">
                  <c:v>129</c:v>
                </c:pt>
                <c:pt idx="65" formatCode="General">
                  <c:v>134</c:v>
                </c:pt>
                <c:pt idx="66" formatCode="General">
                  <c:v>142</c:v>
                </c:pt>
                <c:pt idx="67" formatCode="General">
                  <c:v>149</c:v>
                </c:pt>
                <c:pt idx="68" formatCode="General">
                  <c:v>156</c:v>
                </c:pt>
                <c:pt idx="69" formatCode="General">
                  <c:v>161</c:v>
                </c:pt>
                <c:pt idx="70" formatCode="General">
                  <c:v>169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8F-4FEE-A7F4-370832D1B313}"/>
            </c:ext>
          </c:extLst>
        </c:ser>
        <c:ser>
          <c:idx val="2"/>
          <c:order val="2"/>
          <c:tx>
            <c:v>Термопара 3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Лист1!$D$2:$D$72</c:f>
              <c:numCache>
                <c:formatCode>0</c:formatCode>
                <c:ptCount val="71"/>
                <c:pt idx="0">
                  <c:v>19</c:v>
                </c:pt>
                <c:pt idx="1">
                  <c:v>21</c:v>
                </c:pt>
                <c:pt idx="2">
                  <c:v>23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28</c:v>
                </c:pt>
                <c:pt idx="8">
                  <c:v>28</c:v>
                </c:pt>
                <c:pt idx="9">
                  <c:v>29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38</c:v>
                </c:pt>
                <c:pt idx="17">
                  <c:v>38</c:v>
                </c:pt>
                <c:pt idx="18">
                  <c:v>38</c:v>
                </c:pt>
                <c:pt idx="19">
                  <c:v>39</c:v>
                </c:pt>
                <c:pt idx="20">
                  <c:v>41</c:v>
                </c:pt>
                <c:pt idx="21">
                  <c:v>42</c:v>
                </c:pt>
                <c:pt idx="22">
                  <c:v>44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52</c:v>
                </c:pt>
                <c:pt idx="27">
                  <c:v>56</c:v>
                </c:pt>
                <c:pt idx="28">
                  <c:v>58</c:v>
                </c:pt>
                <c:pt idx="29">
                  <c:v>59</c:v>
                </c:pt>
                <c:pt idx="30">
                  <c:v>62</c:v>
                </c:pt>
                <c:pt idx="31">
                  <c:v>64</c:v>
                </c:pt>
                <c:pt idx="32">
                  <c:v>65</c:v>
                </c:pt>
                <c:pt idx="33">
                  <c:v>66</c:v>
                </c:pt>
                <c:pt idx="34">
                  <c:v>69</c:v>
                </c:pt>
                <c:pt idx="35">
                  <c:v>73</c:v>
                </c:pt>
                <c:pt idx="36">
                  <c:v>76</c:v>
                </c:pt>
                <c:pt idx="37" formatCode="General">
                  <c:v>79</c:v>
                </c:pt>
                <c:pt idx="38" formatCode="General">
                  <c:v>82</c:v>
                </c:pt>
                <c:pt idx="39" formatCode="General">
                  <c:v>86</c:v>
                </c:pt>
                <c:pt idx="40" formatCode="General">
                  <c:v>89</c:v>
                </c:pt>
                <c:pt idx="41" formatCode="General">
                  <c:v>94</c:v>
                </c:pt>
                <c:pt idx="42" formatCode="General">
                  <c:v>99</c:v>
                </c:pt>
                <c:pt idx="43" formatCode="General">
                  <c:v>103</c:v>
                </c:pt>
                <c:pt idx="44" formatCode="General">
                  <c:v>106</c:v>
                </c:pt>
                <c:pt idx="45" formatCode="General">
                  <c:v>111</c:v>
                </c:pt>
                <c:pt idx="46" formatCode="General">
                  <c:v>113</c:v>
                </c:pt>
                <c:pt idx="47" formatCode="General">
                  <c:v>117</c:v>
                </c:pt>
                <c:pt idx="48" formatCode="General">
                  <c:v>121</c:v>
                </c:pt>
                <c:pt idx="49" formatCode="General">
                  <c:v>127</c:v>
                </c:pt>
                <c:pt idx="50" formatCode="General">
                  <c:v>129</c:v>
                </c:pt>
                <c:pt idx="51" formatCode="General">
                  <c:v>134</c:v>
                </c:pt>
                <c:pt idx="52" formatCode="General">
                  <c:v>139</c:v>
                </c:pt>
                <c:pt idx="53" formatCode="General">
                  <c:v>141</c:v>
                </c:pt>
                <c:pt idx="54" formatCode="General">
                  <c:v>145</c:v>
                </c:pt>
                <c:pt idx="55" formatCode="General">
                  <c:v>152</c:v>
                </c:pt>
                <c:pt idx="56" formatCode="General">
                  <c:v>158</c:v>
                </c:pt>
                <c:pt idx="57" formatCode="General">
                  <c:v>161</c:v>
                </c:pt>
                <c:pt idx="58" formatCode="General">
                  <c:v>163</c:v>
                </c:pt>
                <c:pt idx="59" formatCode="General">
                  <c:v>167</c:v>
                </c:pt>
                <c:pt idx="60" formatCode="General">
                  <c:v>169</c:v>
                </c:pt>
                <c:pt idx="61" formatCode="General">
                  <c:v>173</c:v>
                </c:pt>
                <c:pt idx="62" formatCode="General">
                  <c:v>177</c:v>
                </c:pt>
                <c:pt idx="63" formatCode="General">
                  <c:v>178</c:v>
                </c:pt>
                <c:pt idx="64" formatCode="General">
                  <c:v>183</c:v>
                </c:pt>
                <c:pt idx="65" formatCode="General">
                  <c:v>184</c:v>
                </c:pt>
                <c:pt idx="66" formatCode="General">
                  <c:v>185</c:v>
                </c:pt>
                <c:pt idx="67" formatCode="General">
                  <c:v>186</c:v>
                </c:pt>
                <c:pt idx="68" formatCode="General">
                  <c:v>187</c:v>
                </c:pt>
                <c:pt idx="69" formatCode="General">
                  <c:v>189</c:v>
                </c:pt>
                <c:pt idx="70" formatCode="General">
                  <c:v>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8F-4FEE-A7F4-370832D1B313}"/>
            </c:ext>
          </c:extLst>
        </c:ser>
        <c:ser>
          <c:idx val="3"/>
          <c:order val="3"/>
          <c:tx>
            <c:v>Термопара 4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Лист1!$E$2:$E$72</c:f>
              <c:numCache>
                <c:formatCode>0</c:formatCode>
                <c:ptCount val="71"/>
                <c:pt idx="0">
                  <c:v>22</c:v>
                </c:pt>
                <c:pt idx="1">
                  <c:v>23</c:v>
                </c:pt>
                <c:pt idx="2">
                  <c:v>23</c:v>
                </c:pt>
                <c:pt idx="3">
                  <c:v>25</c:v>
                </c:pt>
                <c:pt idx="4">
                  <c:v>27</c:v>
                </c:pt>
                <c:pt idx="5">
                  <c:v>29</c:v>
                </c:pt>
                <c:pt idx="6">
                  <c:v>31</c:v>
                </c:pt>
                <c:pt idx="7">
                  <c:v>34</c:v>
                </c:pt>
                <c:pt idx="8">
                  <c:v>37</c:v>
                </c:pt>
                <c:pt idx="9">
                  <c:v>39</c:v>
                </c:pt>
                <c:pt idx="10">
                  <c:v>41</c:v>
                </c:pt>
                <c:pt idx="11">
                  <c:v>44</c:v>
                </c:pt>
                <c:pt idx="12">
                  <c:v>45</c:v>
                </c:pt>
                <c:pt idx="13">
                  <c:v>46</c:v>
                </c:pt>
                <c:pt idx="14">
                  <c:v>47</c:v>
                </c:pt>
                <c:pt idx="15">
                  <c:v>48</c:v>
                </c:pt>
                <c:pt idx="16">
                  <c:v>49</c:v>
                </c:pt>
                <c:pt idx="17">
                  <c:v>52</c:v>
                </c:pt>
                <c:pt idx="18">
                  <c:v>54</c:v>
                </c:pt>
                <c:pt idx="19">
                  <c:v>56</c:v>
                </c:pt>
                <c:pt idx="20">
                  <c:v>56</c:v>
                </c:pt>
                <c:pt idx="21">
                  <c:v>57</c:v>
                </c:pt>
                <c:pt idx="22">
                  <c:v>57</c:v>
                </c:pt>
                <c:pt idx="23">
                  <c:v>58</c:v>
                </c:pt>
                <c:pt idx="24">
                  <c:v>59</c:v>
                </c:pt>
                <c:pt idx="25">
                  <c:v>60</c:v>
                </c:pt>
                <c:pt idx="26">
                  <c:v>62</c:v>
                </c:pt>
                <c:pt idx="27">
                  <c:v>63</c:v>
                </c:pt>
                <c:pt idx="28">
                  <c:v>63</c:v>
                </c:pt>
                <c:pt idx="29">
                  <c:v>65</c:v>
                </c:pt>
                <c:pt idx="30">
                  <c:v>65</c:v>
                </c:pt>
                <c:pt idx="31">
                  <c:v>67</c:v>
                </c:pt>
                <c:pt idx="32">
                  <c:v>68</c:v>
                </c:pt>
                <c:pt idx="33">
                  <c:v>69</c:v>
                </c:pt>
                <c:pt idx="34">
                  <c:v>72</c:v>
                </c:pt>
                <c:pt idx="35">
                  <c:v>73</c:v>
                </c:pt>
                <c:pt idx="36">
                  <c:v>75</c:v>
                </c:pt>
                <c:pt idx="37" formatCode="General">
                  <c:v>77</c:v>
                </c:pt>
                <c:pt idx="38" formatCode="General">
                  <c:v>78</c:v>
                </c:pt>
                <c:pt idx="39" formatCode="General">
                  <c:v>81</c:v>
                </c:pt>
                <c:pt idx="40" formatCode="General">
                  <c:v>83</c:v>
                </c:pt>
                <c:pt idx="41" formatCode="General">
                  <c:v>85</c:v>
                </c:pt>
                <c:pt idx="42" formatCode="General">
                  <c:v>89</c:v>
                </c:pt>
                <c:pt idx="43" formatCode="General">
                  <c:v>93</c:v>
                </c:pt>
                <c:pt idx="44" formatCode="General">
                  <c:v>97</c:v>
                </c:pt>
                <c:pt idx="45" formatCode="General">
                  <c:v>99</c:v>
                </c:pt>
                <c:pt idx="46" formatCode="General">
                  <c:v>103</c:v>
                </c:pt>
                <c:pt idx="47" formatCode="General">
                  <c:v>108</c:v>
                </c:pt>
                <c:pt idx="48" formatCode="General">
                  <c:v>111</c:v>
                </c:pt>
                <c:pt idx="49" formatCode="General">
                  <c:v>114</c:v>
                </c:pt>
                <c:pt idx="50" formatCode="General">
                  <c:v>117</c:v>
                </c:pt>
                <c:pt idx="51" formatCode="General">
                  <c:v>117</c:v>
                </c:pt>
                <c:pt idx="52" formatCode="General">
                  <c:v>119</c:v>
                </c:pt>
                <c:pt idx="53" formatCode="General">
                  <c:v>121</c:v>
                </c:pt>
                <c:pt idx="54" formatCode="General">
                  <c:v>125</c:v>
                </c:pt>
                <c:pt idx="55" formatCode="General">
                  <c:v>128</c:v>
                </c:pt>
                <c:pt idx="56" formatCode="General">
                  <c:v>132</c:v>
                </c:pt>
                <c:pt idx="57" formatCode="General">
                  <c:v>133</c:v>
                </c:pt>
                <c:pt idx="58" formatCode="General">
                  <c:v>138</c:v>
                </c:pt>
                <c:pt idx="59" formatCode="General">
                  <c:v>142</c:v>
                </c:pt>
                <c:pt idx="60" formatCode="General">
                  <c:v>149</c:v>
                </c:pt>
                <c:pt idx="61" formatCode="General">
                  <c:v>156</c:v>
                </c:pt>
                <c:pt idx="62" formatCode="General">
                  <c:v>163</c:v>
                </c:pt>
                <c:pt idx="63" formatCode="General">
                  <c:v>168</c:v>
                </c:pt>
                <c:pt idx="64" formatCode="General">
                  <c:v>171</c:v>
                </c:pt>
                <c:pt idx="65" formatCode="General">
                  <c:v>173</c:v>
                </c:pt>
                <c:pt idx="66" formatCode="General">
                  <c:v>178</c:v>
                </c:pt>
                <c:pt idx="67" formatCode="General">
                  <c:v>182</c:v>
                </c:pt>
                <c:pt idx="68" formatCode="General">
                  <c:v>183</c:v>
                </c:pt>
                <c:pt idx="69" formatCode="General">
                  <c:v>184</c:v>
                </c:pt>
                <c:pt idx="70" formatCode="General">
                  <c:v>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8F-4FEE-A7F4-370832D1B313}"/>
            </c:ext>
          </c:extLst>
        </c:ser>
        <c:ser>
          <c:idx val="4"/>
          <c:order val="4"/>
          <c:tx>
            <c:v>Среднее значение температуры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Лист1!$F$2:$F$72</c:f>
              <c:numCache>
                <c:formatCode>0</c:formatCode>
                <c:ptCount val="71"/>
                <c:pt idx="0">
                  <c:v>21</c:v>
                </c:pt>
                <c:pt idx="1">
                  <c:v>22.5</c:v>
                </c:pt>
                <c:pt idx="2">
                  <c:v>23.5</c:v>
                </c:pt>
                <c:pt idx="3">
                  <c:v>24.5</c:v>
                </c:pt>
                <c:pt idx="4">
                  <c:v>25.75</c:v>
                </c:pt>
                <c:pt idx="5">
                  <c:v>27.75</c:v>
                </c:pt>
                <c:pt idx="6">
                  <c:v>29.75</c:v>
                </c:pt>
                <c:pt idx="7">
                  <c:v>31.75</c:v>
                </c:pt>
                <c:pt idx="8">
                  <c:v>33</c:v>
                </c:pt>
                <c:pt idx="9">
                  <c:v>34.25</c:v>
                </c:pt>
                <c:pt idx="10">
                  <c:v>35.5</c:v>
                </c:pt>
                <c:pt idx="11">
                  <c:v>37</c:v>
                </c:pt>
                <c:pt idx="12">
                  <c:v>37.75</c:v>
                </c:pt>
                <c:pt idx="13">
                  <c:v>38.75</c:v>
                </c:pt>
                <c:pt idx="14">
                  <c:v>40</c:v>
                </c:pt>
                <c:pt idx="15">
                  <c:v>41</c:v>
                </c:pt>
                <c:pt idx="16">
                  <c:v>42.25</c:v>
                </c:pt>
                <c:pt idx="17">
                  <c:v>43.5</c:v>
                </c:pt>
                <c:pt idx="18">
                  <c:v>44.25</c:v>
                </c:pt>
                <c:pt idx="19">
                  <c:v>45.25</c:v>
                </c:pt>
                <c:pt idx="20">
                  <c:v>46.5</c:v>
                </c:pt>
                <c:pt idx="21">
                  <c:v>47.25</c:v>
                </c:pt>
                <c:pt idx="22">
                  <c:v>48</c:v>
                </c:pt>
                <c:pt idx="23">
                  <c:v>49.5</c:v>
                </c:pt>
                <c:pt idx="24">
                  <c:v>50.25</c:v>
                </c:pt>
                <c:pt idx="25">
                  <c:v>51</c:v>
                </c:pt>
                <c:pt idx="26">
                  <c:v>52.75</c:v>
                </c:pt>
                <c:pt idx="27">
                  <c:v>54.25</c:v>
                </c:pt>
                <c:pt idx="28">
                  <c:v>55.25</c:v>
                </c:pt>
                <c:pt idx="29">
                  <c:v>56.5</c:v>
                </c:pt>
                <c:pt idx="30">
                  <c:v>58</c:v>
                </c:pt>
                <c:pt idx="31">
                  <c:v>59.75</c:v>
                </c:pt>
                <c:pt idx="32">
                  <c:v>61.5</c:v>
                </c:pt>
                <c:pt idx="33">
                  <c:v>62.75</c:v>
                </c:pt>
                <c:pt idx="34">
                  <c:v>64.5</c:v>
                </c:pt>
                <c:pt idx="35">
                  <c:v>66</c:v>
                </c:pt>
                <c:pt idx="36">
                  <c:v>68.25</c:v>
                </c:pt>
                <c:pt idx="37">
                  <c:v>69.5</c:v>
                </c:pt>
                <c:pt idx="38">
                  <c:v>71.5</c:v>
                </c:pt>
                <c:pt idx="39">
                  <c:v>74</c:v>
                </c:pt>
                <c:pt idx="40">
                  <c:v>75.5</c:v>
                </c:pt>
                <c:pt idx="41">
                  <c:v>77.75</c:v>
                </c:pt>
                <c:pt idx="42">
                  <c:v>80.5</c:v>
                </c:pt>
                <c:pt idx="43">
                  <c:v>83.5</c:v>
                </c:pt>
                <c:pt idx="44">
                  <c:v>86</c:v>
                </c:pt>
                <c:pt idx="45">
                  <c:v>88</c:v>
                </c:pt>
                <c:pt idx="46">
                  <c:v>89.75</c:v>
                </c:pt>
                <c:pt idx="47">
                  <c:v>92.5</c:v>
                </c:pt>
                <c:pt idx="48">
                  <c:v>95</c:v>
                </c:pt>
                <c:pt idx="49">
                  <c:v>97.75</c:v>
                </c:pt>
                <c:pt idx="50">
                  <c:v>100.5</c:v>
                </c:pt>
                <c:pt idx="51">
                  <c:v>103.25</c:v>
                </c:pt>
                <c:pt idx="52">
                  <c:v>105.5</c:v>
                </c:pt>
                <c:pt idx="53">
                  <c:v>108</c:v>
                </c:pt>
                <c:pt idx="54">
                  <c:v>111.5</c:v>
                </c:pt>
                <c:pt idx="55">
                  <c:v>115.75</c:v>
                </c:pt>
                <c:pt idx="56">
                  <c:v>120.25</c:v>
                </c:pt>
                <c:pt idx="57">
                  <c:v>124</c:v>
                </c:pt>
                <c:pt idx="58">
                  <c:v>127.75</c:v>
                </c:pt>
                <c:pt idx="59">
                  <c:v>131.25</c:v>
                </c:pt>
                <c:pt idx="60">
                  <c:v>136</c:v>
                </c:pt>
                <c:pt idx="61">
                  <c:v>141.5</c:v>
                </c:pt>
                <c:pt idx="62">
                  <c:v>146.25</c:v>
                </c:pt>
                <c:pt idx="63">
                  <c:v>151.75</c:v>
                </c:pt>
                <c:pt idx="64">
                  <c:v>157</c:v>
                </c:pt>
                <c:pt idx="65">
                  <c:v>161.75</c:v>
                </c:pt>
                <c:pt idx="66">
                  <c:v>166</c:v>
                </c:pt>
                <c:pt idx="67">
                  <c:v>170</c:v>
                </c:pt>
                <c:pt idx="68">
                  <c:v>173.25</c:v>
                </c:pt>
                <c:pt idx="69">
                  <c:v>176.5</c:v>
                </c:pt>
                <c:pt idx="70">
                  <c:v>184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08F-4FEE-A7F4-370832D1B313}"/>
            </c:ext>
          </c:extLst>
        </c:ser>
        <c:ser>
          <c:idx val="5"/>
          <c:order val="5"/>
          <c:tx>
            <c:v>Предельное значение температуры (140+То)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Лист1!$G$2:$G$72</c:f>
              <c:numCache>
                <c:formatCode>0</c:formatCode>
                <c:ptCount val="71"/>
                <c:pt idx="0">
                  <c:v>161</c:v>
                </c:pt>
                <c:pt idx="1">
                  <c:v>161</c:v>
                </c:pt>
                <c:pt idx="2">
                  <c:v>161</c:v>
                </c:pt>
                <c:pt idx="3">
                  <c:v>161</c:v>
                </c:pt>
                <c:pt idx="4">
                  <c:v>161</c:v>
                </c:pt>
                <c:pt idx="5">
                  <c:v>161</c:v>
                </c:pt>
                <c:pt idx="6">
                  <c:v>161</c:v>
                </c:pt>
                <c:pt idx="7">
                  <c:v>161</c:v>
                </c:pt>
                <c:pt idx="8">
                  <c:v>161</c:v>
                </c:pt>
                <c:pt idx="9">
                  <c:v>161</c:v>
                </c:pt>
                <c:pt idx="10">
                  <c:v>161</c:v>
                </c:pt>
                <c:pt idx="11">
                  <c:v>161</c:v>
                </c:pt>
                <c:pt idx="12">
                  <c:v>161</c:v>
                </c:pt>
                <c:pt idx="13">
                  <c:v>161</c:v>
                </c:pt>
                <c:pt idx="14">
                  <c:v>161</c:v>
                </c:pt>
                <c:pt idx="15">
                  <c:v>161</c:v>
                </c:pt>
                <c:pt idx="16">
                  <c:v>161</c:v>
                </c:pt>
                <c:pt idx="17">
                  <c:v>161</c:v>
                </c:pt>
                <c:pt idx="18">
                  <c:v>161</c:v>
                </c:pt>
                <c:pt idx="19">
                  <c:v>161</c:v>
                </c:pt>
                <c:pt idx="20">
                  <c:v>161</c:v>
                </c:pt>
                <c:pt idx="21">
                  <c:v>161</c:v>
                </c:pt>
                <c:pt idx="22">
                  <c:v>161</c:v>
                </c:pt>
                <c:pt idx="23">
                  <c:v>161</c:v>
                </c:pt>
                <c:pt idx="24">
                  <c:v>161</c:v>
                </c:pt>
                <c:pt idx="25">
                  <c:v>161</c:v>
                </c:pt>
                <c:pt idx="26">
                  <c:v>161</c:v>
                </c:pt>
                <c:pt idx="27">
                  <c:v>161</c:v>
                </c:pt>
                <c:pt idx="28">
                  <c:v>161</c:v>
                </c:pt>
                <c:pt idx="29">
                  <c:v>161</c:v>
                </c:pt>
                <c:pt idx="30">
                  <c:v>161</c:v>
                </c:pt>
                <c:pt idx="31">
                  <c:v>161</c:v>
                </c:pt>
                <c:pt idx="32">
                  <c:v>161</c:v>
                </c:pt>
                <c:pt idx="33">
                  <c:v>161</c:v>
                </c:pt>
                <c:pt idx="34">
                  <c:v>161</c:v>
                </c:pt>
                <c:pt idx="35">
                  <c:v>161</c:v>
                </c:pt>
                <c:pt idx="36">
                  <c:v>161</c:v>
                </c:pt>
                <c:pt idx="37">
                  <c:v>161</c:v>
                </c:pt>
                <c:pt idx="38">
                  <c:v>161</c:v>
                </c:pt>
                <c:pt idx="39">
                  <c:v>161</c:v>
                </c:pt>
                <c:pt idx="40">
                  <c:v>161</c:v>
                </c:pt>
                <c:pt idx="41">
                  <c:v>161</c:v>
                </c:pt>
                <c:pt idx="42">
                  <c:v>161</c:v>
                </c:pt>
                <c:pt idx="43">
                  <c:v>161</c:v>
                </c:pt>
                <c:pt idx="44">
                  <c:v>161</c:v>
                </c:pt>
                <c:pt idx="45">
                  <c:v>161</c:v>
                </c:pt>
                <c:pt idx="46">
                  <c:v>161</c:v>
                </c:pt>
                <c:pt idx="47">
                  <c:v>161</c:v>
                </c:pt>
                <c:pt idx="48">
                  <c:v>161</c:v>
                </c:pt>
                <c:pt idx="49">
                  <c:v>161</c:v>
                </c:pt>
                <c:pt idx="50">
                  <c:v>161</c:v>
                </c:pt>
                <c:pt idx="51">
                  <c:v>161</c:v>
                </c:pt>
                <c:pt idx="52">
                  <c:v>161</c:v>
                </c:pt>
                <c:pt idx="53">
                  <c:v>161</c:v>
                </c:pt>
                <c:pt idx="54">
                  <c:v>161</c:v>
                </c:pt>
                <c:pt idx="55">
                  <c:v>161</c:v>
                </c:pt>
                <c:pt idx="56">
                  <c:v>161</c:v>
                </c:pt>
                <c:pt idx="57">
                  <c:v>161</c:v>
                </c:pt>
                <c:pt idx="58">
                  <c:v>161</c:v>
                </c:pt>
                <c:pt idx="59">
                  <c:v>161</c:v>
                </c:pt>
                <c:pt idx="60">
                  <c:v>161</c:v>
                </c:pt>
                <c:pt idx="61">
                  <c:v>161</c:v>
                </c:pt>
                <c:pt idx="62">
                  <c:v>161</c:v>
                </c:pt>
                <c:pt idx="63">
                  <c:v>161</c:v>
                </c:pt>
                <c:pt idx="64">
                  <c:v>161</c:v>
                </c:pt>
                <c:pt idx="65">
                  <c:v>161</c:v>
                </c:pt>
                <c:pt idx="66">
                  <c:v>161</c:v>
                </c:pt>
                <c:pt idx="67">
                  <c:v>161</c:v>
                </c:pt>
                <c:pt idx="68">
                  <c:v>161</c:v>
                </c:pt>
                <c:pt idx="69">
                  <c:v>161</c:v>
                </c:pt>
                <c:pt idx="70">
                  <c:v>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08F-4FEE-A7F4-370832D1B313}"/>
            </c:ext>
          </c:extLst>
        </c:ser>
        <c:ser>
          <c:idx val="6"/>
          <c:order val="6"/>
          <c:tx>
            <c:v>Предельное значение температуры (180+То)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Лист1!$H$2:$H$72</c:f>
              <c:numCache>
                <c:formatCode>0</c:formatCode>
                <c:ptCount val="71"/>
                <c:pt idx="0">
                  <c:v>201</c:v>
                </c:pt>
                <c:pt idx="1">
                  <c:v>201</c:v>
                </c:pt>
                <c:pt idx="2">
                  <c:v>201</c:v>
                </c:pt>
                <c:pt idx="3">
                  <c:v>201</c:v>
                </c:pt>
                <c:pt idx="4">
                  <c:v>201</c:v>
                </c:pt>
                <c:pt idx="5">
                  <c:v>201</c:v>
                </c:pt>
                <c:pt idx="6">
                  <c:v>201</c:v>
                </c:pt>
                <c:pt idx="7">
                  <c:v>201</c:v>
                </c:pt>
                <c:pt idx="8">
                  <c:v>201</c:v>
                </c:pt>
                <c:pt idx="9">
                  <c:v>201</c:v>
                </c:pt>
                <c:pt idx="10">
                  <c:v>201</c:v>
                </c:pt>
                <c:pt idx="11">
                  <c:v>201</c:v>
                </c:pt>
                <c:pt idx="12">
                  <c:v>201</c:v>
                </c:pt>
                <c:pt idx="13">
                  <c:v>201</c:v>
                </c:pt>
                <c:pt idx="14">
                  <c:v>201</c:v>
                </c:pt>
                <c:pt idx="15">
                  <c:v>201</c:v>
                </c:pt>
                <c:pt idx="16">
                  <c:v>201</c:v>
                </c:pt>
                <c:pt idx="17">
                  <c:v>201</c:v>
                </c:pt>
                <c:pt idx="18">
                  <c:v>201</c:v>
                </c:pt>
                <c:pt idx="19">
                  <c:v>201</c:v>
                </c:pt>
                <c:pt idx="20">
                  <c:v>201</c:v>
                </c:pt>
                <c:pt idx="21">
                  <c:v>201</c:v>
                </c:pt>
                <c:pt idx="22">
                  <c:v>201</c:v>
                </c:pt>
                <c:pt idx="23">
                  <c:v>201</c:v>
                </c:pt>
                <c:pt idx="24">
                  <c:v>201</c:v>
                </c:pt>
                <c:pt idx="25">
                  <c:v>201</c:v>
                </c:pt>
                <c:pt idx="26">
                  <c:v>201</c:v>
                </c:pt>
                <c:pt idx="27">
                  <c:v>201</c:v>
                </c:pt>
                <c:pt idx="28">
                  <c:v>201</c:v>
                </c:pt>
                <c:pt idx="29">
                  <c:v>201</c:v>
                </c:pt>
                <c:pt idx="30">
                  <c:v>201</c:v>
                </c:pt>
                <c:pt idx="31">
                  <c:v>201</c:v>
                </c:pt>
                <c:pt idx="32">
                  <c:v>201</c:v>
                </c:pt>
                <c:pt idx="33">
                  <c:v>201</c:v>
                </c:pt>
                <c:pt idx="34">
                  <c:v>201</c:v>
                </c:pt>
                <c:pt idx="35">
                  <c:v>201</c:v>
                </c:pt>
                <c:pt idx="36">
                  <c:v>201</c:v>
                </c:pt>
                <c:pt idx="37">
                  <c:v>201</c:v>
                </c:pt>
                <c:pt idx="38">
                  <c:v>201</c:v>
                </c:pt>
                <c:pt idx="39">
                  <c:v>201</c:v>
                </c:pt>
                <c:pt idx="40">
                  <c:v>201</c:v>
                </c:pt>
                <c:pt idx="41">
                  <c:v>201</c:v>
                </c:pt>
                <c:pt idx="42">
                  <c:v>201</c:v>
                </c:pt>
                <c:pt idx="43">
                  <c:v>201</c:v>
                </c:pt>
                <c:pt idx="44">
                  <c:v>201</c:v>
                </c:pt>
                <c:pt idx="45">
                  <c:v>201</c:v>
                </c:pt>
                <c:pt idx="46">
                  <c:v>201</c:v>
                </c:pt>
                <c:pt idx="47">
                  <c:v>201</c:v>
                </c:pt>
                <c:pt idx="48">
                  <c:v>201</c:v>
                </c:pt>
                <c:pt idx="49">
                  <c:v>201</c:v>
                </c:pt>
                <c:pt idx="50">
                  <c:v>201</c:v>
                </c:pt>
                <c:pt idx="51">
                  <c:v>201</c:v>
                </c:pt>
                <c:pt idx="52">
                  <c:v>201</c:v>
                </c:pt>
                <c:pt idx="53">
                  <c:v>201</c:v>
                </c:pt>
                <c:pt idx="54">
                  <c:v>201</c:v>
                </c:pt>
                <c:pt idx="55">
                  <c:v>201</c:v>
                </c:pt>
                <c:pt idx="56">
                  <c:v>201</c:v>
                </c:pt>
                <c:pt idx="57">
                  <c:v>201</c:v>
                </c:pt>
                <c:pt idx="58">
                  <c:v>201</c:v>
                </c:pt>
                <c:pt idx="59">
                  <c:v>201</c:v>
                </c:pt>
                <c:pt idx="60">
                  <c:v>201</c:v>
                </c:pt>
                <c:pt idx="61">
                  <c:v>201</c:v>
                </c:pt>
                <c:pt idx="62">
                  <c:v>201</c:v>
                </c:pt>
                <c:pt idx="63">
                  <c:v>201</c:v>
                </c:pt>
                <c:pt idx="64">
                  <c:v>201</c:v>
                </c:pt>
                <c:pt idx="65">
                  <c:v>201</c:v>
                </c:pt>
                <c:pt idx="66">
                  <c:v>201</c:v>
                </c:pt>
                <c:pt idx="67">
                  <c:v>201</c:v>
                </c:pt>
                <c:pt idx="68">
                  <c:v>201</c:v>
                </c:pt>
                <c:pt idx="69">
                  <c:v>201</c:v>
                </c:pt>
                <c:pt idx="70">
                  <c:v>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08F-4FEE-A7F4-370832D1B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675256"/>
        <c:axId val="403676896"/>
      </c:scatterChart>
      <c:valAx>
        <c:axId val="403675256"/>
        <c:scaling>
          <c:orientation val="minMax"/>
          <c:max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Время, мин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03676896"/>
        <c:crosses val="autoZero"/>
        <c:crossBetween val="midCat"/>
        <c:majorUnit val="5"/>
      </c:valAx>
      <c:valAx>
        <c:axId val="40367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Температура, </a:t>
                </a:r>
                <a:r>
                  <a:rPr lang="ru-RU" baseline="30000"/>
                  <a:t>о</a:t>
                </a:r>
                <a:r>
                  <a:rPr lang="ru-RU"/>
                  <a:t>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03675256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0664837709765902"/>
          <c:w val="1"/>
          <c:h val="0.193351622902340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56957172162353"/>
          <c:y val="1.5030225294236411E-2"/>
          <c:w val="0.86653964329544131"/>
          <c:h val="0.68020997375328085"/>
        </c:manualLayout>
      </c:layout>
      <c:scatterChart>
        <c:scatterStyle val="smoothMarker"/>
        <c:varyColors val="0"/>
        <c:ser>
          <c:idx val="0"/>
          <c:order val="0"/>
          <c:tx>
            <c:v>Термопара 5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Лист1!$S$2:$S$72</c:f>
              <c:numCache>
                <c:formatCode>General</c:formatCode>
                <c:ptCount val="71"/>
                <c:pt idx="0">
                  <c:v>22</c:v>
                </c:pt>
                <c:pt idx="1">
                  <c:v>22</c:v>
                </c:pt>
                <c:pt idx="2">
                  <c:v>23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31</c:v>
                </c:pt>
                <c:pt idx="12">
                  <c:v>32</c:v>
                </c:pt>
                <c:pt idx="13">
                  <c:v>35</c:v>
                </c:pt>
                <c:pt idx="14">
                  <c:v>36</c:v>
                </c:pt>
                <c:pt idx="15">
                  <c:v>36</c:v>
                </c:pt>
                <c:pt idx="16">
                  <c:v>37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52</c:v>
                </c:pt>
                <c:pt idx="36">
                  <c:v>53</c:v>
                </c:pt>
                <c:pt idx="37">
                  <c:v>55</c:v>
                </c:pt>
                <c:pt idx="38">
                  <c:v>57</c:v>
                </c:pt>
                <c:pt idx="39">
                  <c:v>60</c:v>
                </c:pt>
                <c:pt idx="40">
                  <c:v>63</c:v>
                </c:pt>
                <c:pt idx="41">
                  <c:v>64</c:v>
                </c:pt>
                <c:pt idx="42">
                  <c:v>65</c:v>
                </c:pt>
                <c:pt idx="43">
                  <c:v>67</c:v>
                </c:pt>
                <c:pt idx="44">
                  <c:v>67</c:v>
                </c:pt>
                <c:pt idx="45">
                  <c:v>67</c:v>
                </c:pt>
                <c:pt idx="46">
                  <c:v>68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73</c:v>
                </c:pt>
                <c:pt idx="52">
                  <c:v>76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82</c:v>
                </c:pt>
                <c:pt idx="57">
                  <c:v>82</c:v>
                </c:pt>
                <c:pt idx="58">
                  <c:v>83</c:v>
                </c:pt>
                <c:pt idx="59">
                  <c:v>85</c:v>
                </c:pt>
                <c:pt idx="60">
                  <c:v>87</c:v>
                </c:pt>
                <c:pt idx="61">
                  <c:v>89</c:v>
                </c:pt>
                <c:pt idx="62">
                  <c:v>92</c:v>
                </c:pt>
                <c:pt idx="63">
                  <c:v>94</c:v>
                </c:pt>
                <c:pt idx="64">
                  <c:v>95</c:v>
                </c:pt>
                <c:pt idx="65">
                  <c:v>97</c:v>
                </c:pt>
                <c:pt idx="66">
                  <c:v>99</c:v>
                </c:pt>
                <c:pt idx="67">
                  <c:v>103</c:v>
                </c:pt>
                <c:pt idx="68">
                  <c:v>109</c:v>
                </c:pt>
                <c:pt idx="69">
                  <c:v>111</c:v>
                </c:pt>
                <c:pt idx="70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E1-46E1-93C5-83381CA41897}"/>
            </c:ext>
          </c:extLst>
        </c:ser>
        <c:ser>
          <c:idx val="1"/>
          <c:order val="1"/>
          <c:tx>
            <c:v>Термопара 6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Лист1!$T$2:$T$72</c:f>
              <c:numCache>
                <c:formatCode>General</c:formatCode>
                <c:ptCount val="71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26</c:v>
                </c:pt>
                <c:pt idx="14">
                  <c:v>26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34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37</c:v>
                </c:pt>
                <c:pt idx="32">
                  <c:v>37</c:v>
                </c:pt>
                <c:pt idx="33">
                  <c:v>38</c:v>
                </c:pt>
                <c:pt idx="34">
                  <c:v>38</c:v>
                </c:pt>
                <c:pt idx="35">
                  <c:v>39</c:v>
                </c:pt>
                <c:pt idx="36">
                  <c:v>41</c:v>
                </c:pt>
                <c:pt idx="37">
                  <c:v>42</c:v>
                </c:pt>
                <c:pt idx="38">
                  <c:v>42</c:v>
                </c:pt>
                <c:pt idx="39">
                  <c:v>43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47</c:v>
                </c:pt>
                <c:pt idx="47">
                  <c:v>49</c:v>
                </c:pt>
                <c:pt idx="48">
                  <c:v>52</c:v>
                </c:pt>
                <c:pt idx="49">
                  <c:v>55</c:v>
                </c:pt>
                <c:pt idx="50">
                  <c:v>56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58</c:v>
                </c:pt>
                <c:pt idx="55">
                  <c:v>59</c:v>
                </c:pt>
                <c:pt idx="56">
                  <c:v>61</c:v>
                </c:pt>
                <c:pt idx="57">
                  <c:v>63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72</c:v>
                </c:pt>
                <c:pt idx="62">
                  <c:v>77</c:v>
                </c:pt>
                <c:pt idx="63">
                  <c:v>79</c:v>
                </c:pt>
                <c:pt idx="64">
                  <c:v>83</c:v>
                </c:pt>
                <c:pt idx="65">
                  <c:v>85</c:v>
                </c:pt>
                <c:pt idx="66">
                  <c:v>88</c:v>
                </c:pt>
                <c:pt idx="67">
                  <c:v>92</c:v>
                </c:pt>
                <c:pt idx="68">
                  <c:v>94</c:v>
                </c:pt>
                <c:pt idx="69">
                  <c:v>99</c:v>
                </c:pt>
                <c:pt idx="70">
                  <c:v>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E1-46E1-93C5-83381CA41897}"/>
            </c:ext>
          </c:extLst>
        </c:ser>
        <c:ser>
          <c:idx val="2"/>
          <c:order val="2"/>
          <c:tx>
            <c:v>Термопара 7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Лист1!$U$2:$U$72</c:f>
              <c:numCache>
                <c:formatCode>General</c:formatCode>
                <c:ptCount val="71"/>
                <c:pt idx="0">
                  <c:v>22</c:v>
                </c:pt>
                <c:pt idx="1">
                  <c:v>22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31</c:v>
                </c:pt>
                <c:pt idx="9">
                  <c:v>32</c:v>
                </c:pt>
                <c:pt idx="10">
                  <c:v>35</c:v>
                </c:pt>
                <c:pt idx="11">
                  <c:v>38</c:v>
                </c:pt>
                <c:pt idx="12">
                  <c:v>39</c:v>
                </c:pt>
                <c:pt idx="13">
                  <c:v>41</c:v>
                </c:pt>
                <c:pt idx="14">
                  <c:v>42</c:v>
                </c:pt>
                <c:pt idx="15">
                  <c:v>46</c:v>
                </c:pt>
                <c:pt idx="16">
                  <c:v>48</c:v>
                </c:pt>
                <c:pt idx="17">
                  <c:v>49</c:v>
                </c:pt>
                <c:pt idx="18">
                  <c:v>51</c:v>
                </c:pt>
                <c:pt idx="19">
                  <c:v>52</c:v>
                </c:pt>
                <c:pt idx="20">
                  <c:v>54</c:v>
                </c:pt>
                <c:pt idx="21">
                  <c:v>56</c:v>
                </c:pt>
                <c:pt idx="22">
                  <c:v>57</c:v>
                </c:pt>
                <c:pt idx="23">
                  <c:v>59</c:v>
                </c:pt>
                <c:pt idx="24">
                  <c:v>62</c:v>
                </c:pt>
                <c:pt idx="25">
                  <c:v>62</c:v>
                </c:pt>
                <c:pt idx="26">
                  <c:v>62</c:v>
                </c:pt>
                <c:pt idx="27">
                  <c:v>63</c:v>
                </c:pt>
                <c:pt idx="28">
                  <c:v>63</c:v>
                </c:pt>
                <c:pt idx="29">
                  <c:v>64</c:v>
                </c:pt>
                <c:pt idx="30">
                  <c:v>65</c:v>
                </c:pt>
                <c:pt idx="31">
                  <c:v>66</c:v>
                </c:pt>
                <c:pt idx="32">
                  <c:v>68</c:v>
                </c:pt>
                <c:pt idx="33">
                  <c:v>68</c:v>
                </c:pt>
                <c:pt idx="34">
                  <c:v>68</c:v>
                </c:pt>
                <c:pt idx="35">
                  <c:v>69</c:v>
                </c:pt>
                <c:pt idx="36">
                  <c:v>71</c:v>
                </c:pt>
                <c:pt idx="37">
                  <c:v>71</c:v>
                </c:pt>
                <c:pt idx="38">
                  <c:v>72</c:v>
                </c:pt>
                <c:pt idx="39">
                  <c:v>72</c:v>
                </c:pt>
                <c:pt idx="40">
                  <c:v>74</c:v>
                </c:pt>
                <c:pt idx="41">
                  <c:v>76</c:v>
                </c:pt>
                <c:pt idx="42">
                  <c:v>78</c:v>
                </c:pt>
                <c:pt idx="43">
                  <c:v>78</c:v>
                </c:pt>
                <c:pt idx="44">
                  <c:v>79</c:v>
                </c:pt>
                <c:pt idx="45">
                  <c:v>79</c:v>
                </c:pt>
                <c:pt idx="46">
                  <c:v>81</c:v>
                </c:pt>
                <c:pt idx="47">
                  <c:v>82</c:v>
                </c:pt>
                <c:pt idx="48">
                  <c:v>83</c:v>
                </c:pt>
                <c:pt idx="49">
                  <c:v>85</c:v>
                </c:pt>
                <c:pt idx="50">
                  <c:v>87</c:v>
                </c:pt>
                <c:pt idx="51">
                  <c:v>88</c:v>
                </c:pt>
                <c:pt idx="52">
                  <c:v>89</c:v>
                </c:pt>
                <c:pt idx="53">
                  <c:v>92</c:v>
                </c:pt>
                <c:pt idx="54">
                  <c:v>93</c:v>
                </c:pt>
                <c:pt idx="55">
                  <c:v>94</c:v>
                </c:pt>
                <c:pt idx="56">
                  <c:v>96</c:v>
                </c:pt>
                <c:pt idx="57">
                  <c:v>99</c:v>
                </c:pt>
                <c:pt idx="58">
                  <c:v>102</c:v>
                </c:pt>
                <c:pt idx="59">
                  <c:v>106</c:v>
                </c:pt>
                <c:pt idx="60">
                  <c:v>107</c:v>
                </c:pt>
                <c:pt idx="61">
                  <c:v>108</c:v>
                </c:pt>
                <c:pt idx="62">
                  <c:v>111</c:v>
                </c:pt>
                <c:pt idx="63">
                  <c:v>111</c:v>
                </c:pt>
                <c:pt idx="64">
                  <c:v>111</c:v>
                </c:pt>
                <c:pt idx="65">
                  <c:v>113</c:v>
                </c:pt>
                <c:pt idx="66">
                  <c:v>114</c:v>
                </c:pt>
                <c:pt idx="67">
                  <c:v>115</c:v>
                </c:pt>
                <c:pt idx="68">
                  <c:v>117</c:v>
                </c:pt>
                <c:pt idx="69">
                  <c:v>119</c:v>
                </c:pt>
                <c:pt idx="70">
                  <c:v>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E1-46E1-93C5-83381CA41897}"/>
            </c:ext>
          </c:extLst>
        </c:ser>
        <c:ser>
          <c:idx val="3"/>
          <c:order val="3"/>
          <c:tx>
            <c:v>Термопара 8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Лист1!$V$2:$V$72</c:f>
              <c:numCache>
                <c:formatCode>General</c:formatCode>
                <c:ptCount val="71"/>
                <c:pt idx="0">
                  <c:v>20</c:v>
                </c:pt>
                <c:pt idx="1">
                  <c:v>21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24</c:v>
                </c:pt>
                <c:pt idx="7">
                  <c:v>28</c:v>
                </c:pt>
                <c:pt idx="8">
                  <c:v>28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33</c:v>
                </c:pt>
                <c:pt idx="13">
                  <c:v>35</c:v>
                </c:pt>
                <c:pt idx="14">
                  <c:v>37</c:v>
                </c:pt>
                <c:pt idx="15">
                  <c:v>39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47</c:v>
                </c:pt>
                <c:pt idx="20">
                  <c:v>49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56</c:v>
                </c:pt>
                <c:pt idx="25">
                  <c:v>56</c:v>
                </c:pt>
                <c:pt idx="26">
                  <c:v>57</c:v>
                </c:pt>
                <c:pt idx="27">
                  <c:v>57</c:v>
                </c:pt>
                <c:pt idx="28">
                  <c:v>58</c:v>
                </c:pt>
                <c:pt idx="29">
                  <c:v>58</c:v>
                </c:pt>
                <c:pt idx="30">
                  <c:v>59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60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66</c:v>
                </c:pt>
                <c:pt idx="39">
                  <c:v>66</c:v>
                </c:pt>
                <c:pt idx="40">
                  <c:v>67</c:v>
                </c:pt>
                <c:pt idx="41">
                  <c:v>69</c:v>
                </c:pt>
                <c:pt idx="42">
                  <c:v>72</c:v>
                </c:pt>
                <c:pt idx="43">
                  <c:v>72</c:v>
                </c:pt>
                <c:pt idx="44">
                  <c:v>73</c:v>
                </c:pt>
                <c:pt idx="45">
                  <c:v>73</c:v>
                </c:pt>
                <c:pt idx="46">
                  <c:v>75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78</c:v>
                </c:pt>
                <c:pt idx="52">
                  <c:v>78</c:v>
                </c:pt>
                <c:pt idx="53">
                  <c:v>79</c:v>
                </c:pt>
                <c:pt idx="54">
                  <c:v>80</c:v>
                </c:pt>
                <c:pt idx="55">
                  <c:v>81</c:v>
                </c:pt>
                <c:pt idx="56">
                  <c:v>81</c:v>
                </c:pt>
                <c:pt idx="57">
                  <c:v>83</c:v>
                </c:pt>
                <c:pt idx="58">
                  <c:v>84</c:v>
                </c:pt>
                <c:pt idx="59">
                  <c:v>84</c:v>
                </c:pt>
                <c:pt idx="60">
                  <c:v>84</c:v>
                </c:pt>
                <c:pt idx="61">
                  <c:v>85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92</c:v>
                </c:pt>
                <c:pt idx="67">
                  <c:v>94</c:v>
                </c:pt>
                <c:pt idx="68">
                  <c:v>95</c:v>
                </c:pt>
                <c:pt idx="69">
                  <c:v>95</c:v>
                </c:pt>
                <c:pt idx="70">
                  <c:v>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3E1-46E1-93C5-83381CA41897}"/>
            </c:ext>
          </c:extLst>
        </c:ser>
        <c:ser>
          <c:idx val="4"/>
          <c:order val="4"/>
          <c:tx>
            <c:v>Среднее значение температуры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Лист1!$W$2:$W$72</c:f>
              <c:numCache>
                <c:formatCode>0</c:formatCode>
                <c:ptCount val="71"/>
                <c:pt idx="0">
                  <c:v>21.25</c:v>
                </c:pt>
                <c:pt idx="1">
                  <c:v>21.5</c:v>
                </c:pt>
                <c:pt idx="2">
                  <c:v>22</c:v>
                </c:pt>
                <c:pt idx="3">
                  <c:v>22.5</c:v>
                </c:pt>
                <c:pt idx="4">
                  <c:v>23.25</c:v>
                </c:pt>
                <c:pt idx="5">
                  <c:v>23.75</c:v>
                </c:pt>
                <c:pt idx="6">
                  <c:v>24.75</c:v>
                </c:pt>
                <c:pt idx="7">
                  <c:v>26.5</c:v>
                </c:pt>
                <c:pt idx="8">
                  <c:v>27.75</c:v>
                </c:pt>
                <c:pt idx="9">
                  <c:v>29</c:v>
                </c:pt>
                <c:pt idx="10">
                  <c:v>30.25</c:v>
                </c:pt>
                <c:pt idx="11">
                  <c:v>31.75</c:v>
                </c:pt>
                <c:pt idx="12">
                  <c:v>32.25</c:v>
                </c:pt>
                <c:pt idx="13">
                  <c:v>34.25</c:v>
                </c:pt>
                <c:pt idx="14">
                  <c:v>35.25</c:v>
                </c:pt>
                <c:pt idx="15">
                  <c:v>37</c:v>
                </c:pt>
                <c:pt idx="16">
                  <c:v>38.5</c:v>
                </c:pt>
                <c:pt idx="17">
                  <c:v>39</c:v>
                </c:pt>
                <c:pt idx="18">
                  <c:v>40.25</c:v>
                </c:pt>
                <c:pt idx="19">
                  <c:v>41.75</c:v>
                </c:pt>
                <c:pt idx="20">
                  <c:v>43.25</c:v>
                </c:pt>
                <c:pt idx="21">
                  <c:v>45</c:v>
                </c:pt>
                <c:pt idx="22">
                  <c:v>46.25</c:v>
                </c:pt>
                <c:pt idx="23">
                  <c:v>47</c:v>
                </c:pt>
                <c:pt idx="24">
                  <c:v>48</c:v>
                </c:pt>
                <c:pt idx="25">
                  <c:v>48.75</c:v>
                </c:pt>
                <c:pt idx="26">
                  <c:v>49.75</c:v>
                </c:pt>
                <c:pt idx="27">
                  <c:v>50</c:v>
                </c:pt>
                <c:pt idx="28">
                  <c:v>50.25</c:v>
                </c:pt>
                <c:pt idx="29">
                  <c:v>51</c:v>
                </c:pt>
                <c:pt idx="30">
                  <c:v>52</c:v>
                </c:pt>
                <c:pt idx="31">
                  <c:v>52.25</c:v>
                </c:pt>
                <c:pt idx="32">
                  <c:v>52.75</c:v>
                </c:pt>
                <c:pt idx="33">
                  <c:v>53.25</c:v>
                </c:pt>
                <c:pt idx="34">
                  <c:v>53.75</c:v>
                </c:pt>
                <c:pt idx="35">
                  <c:v>55.5</c:v>
                </c:pt>
                <c:pt idx="36">
                  <c:v>57</c:v>
                </c:pt>
                <c:pt idx="37">
                  <c:v>58</c:v>
                </c:pt>
                <c:pt idx="38">
                  <c:v>59.25</c:v>
                </c:pt>
                <c:pt idx="39">
                  <c:v>60.25</c:v>
                </c:pt>
                <c:pt idx="40">
                  <c:v>61.75</c:v>
                </c:pt>
                <c:pt idx="41">
                  <c:v>63.25</c:v>
                </c:pt>
                <c:pt idx="42">
                  <c:v>65</c:v>
                </c:pt>
                <c:pt idx="43">
                  <c:v>65.5</c:v>
                </c:pt>
                <c:pt idx="44">
                  <c:v>66.25</c:v>
                </c:pt>
                <c:pt idx="45">
                  <c:v>66.5</c:v>
                </c:pt>
                <c:pt idx="46">
                  <c:v>67.75</c:v>
                </c:pt>
                <c:pt idx="47">
                  <c:v>68.5</c:v>
                </c:pt>
                <c:pt idx="48">
                  <c:v>70</c:v>
                </c:pt>
                <c:pt idx="49">
                  <c:v>71.75</c:v>
                </c:pt>
                <c:pt idx="50">
                  <c:v>73</c:v>
                </c:pt>
                <c:pt idx="51">
                  <c:v>73.75</c:v>
                </c:pt>
                <c:pt idx="52">
                  <c:v>75</c:v>
                </c:pt>
                <c:pt idx="53">
                  <c:v>76.75</c:v>
                </c:pt>
                <c:pt idx="54">
                  <c:v>77.5</c:v>
                </c:pt>
                <c:pt idx="55">
                  <c:v>78.5</c:v>
                </c:pt>
                <c:pt idx="56">
                  <c:v>80</c:v>
                </c:pt>
                <c:pt idx="57">
                  <c:v>81.75</c:v>
                </c:pt>
                <c:pt idx="58">
                  <c:v>83.75</c:v>
                </c:pt>
                <c:pt idx="59">
                  <c:v>85.5</c:v>
                </c:pt>
                <c:pt idx="60">
                  <c:v>86.5</c:v>
                </c:pt>
                <c:pt idx="61">
                  <c:v>88.5</c:v>
                </c:pt>
                <c:pt idx="62">
                  <c:v>91.75</c:v>
                </c:pt>
                <c:pt idx="63">
                  <c:v>93</c:v>
                </c:pt>
                <c:pt idx="64">
                  <c:v>94.5</c:v>
                </c:pt>
                <c:pt idx="65">
                  <c:v>96.25</c:v>
                </c:pt>
                <c:pt idx="66">
                  <c:v>98.25</c:v>
                </c:pt>
                <c:pt idx="67">
                  <c:v>101</c:v>
                </c:pt>
                <c:pt idx="68">
                  <c:v>103.75</c:v>
                </c:pt>
                <c:pt idx="69">
                  <c:v>106</c:v>
                </c:pt>
                <c:pt idx="70">
                  <c:v>109.75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3E1-46E1-93C5-83381CA41897}"/>
            </c:ext>
          </c:extLst>
        </c:ser>
        <c:ser>
          <c:idx val="5"/>
          <c:order val="5"/>
          <c:tx>
            <c:v>Предельное значение температуры (140+То)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Лист1!$G$2:$G$72</c:f>
              <c:numCache>
                <c:formatCode>0</c:formatCode>
                <c:ptCount val="71"/>
                <c:pt idx="0">
                  <c:v>161</c:v>
                </c:pt>
                <c:pt idx="1">
                  <c:v>161</c:v>
                </c:pt>
                <c:pt idx="2">
                  <c:v>161</c:v>
                </c:pt>
                <c:pt idx="3">
                  <c:v>161</c:v>
                </c:pt>
                <c:pt idx="4">
                  <c:v>161</c:v>
                </c:pt>
                <c:pt idx="5">
                  <c:v>161</c:v>
                </c:pt>
                <c:pt idx="6">
                  <c:v>161</c:v>
                </c:pt>
                <c:pt idx="7">
                  <c:v>161</c:v>
                </c:pt>
                <c:pt idx="8">
                  <c:v>161</c:v>
                </c:pt>
                <c:pt idx="9">
                  <c:v>161</c:v>
                </c:pt>
                <c:pt idx="10">
                  <c:v>161</c:v>
                </c:pt>
                <c:pt idx="11">
                  <c:v>161</c:v>
                </c:pt>
                <c:pt idx="12">
                  <c:v>161</c:v>
                </c:pt>
                <c:pt idx="13">
                  <c:v>161</c:v>
                </c:pt>
                <c:pt idx="14">
                  <c:v>161</c:v>
                </c:pt>
                <c:pt idx="15">
                  <c:v>161</c:v>
                </c:pt>
                <c:pt idx="16">
                  <c:v>161</c:v>
                </c:pt>
                <c:pt idx="17">
                  <c:v>161</c:v>
                </c:pt>
                <c:pt idx="18">
                  <c:v>161</c:v>
                </c:pt>
                <c:pt idx="19">
                  <c:v>161</c:v>
                </c:pt>
                <c:pt idx="20">
                  <c:v>161</c:v>
                </c:pt>
                <c:pt idx="21">
                  <c:v>161</c:v>
                </c:pt>
                <c:pt idx="22">
                  <c:v>161</c:v>
                </c:pt>
                <c:pt idx="23">
                  <c:v>161</c:v>
                </c:pt>
                <c:pt idx="24">
                  <c:v>161</c:v>
                </c:pt>
                <c:pt idx="25">
                  <c:v>161</c:v>
                </c:pt>
                <c:pt idx="26">
                  <c:v>161</c:v>
                </c:pt>
                <c:pt idx="27">
                  <c:v>161</c:v>
                </c:pt>
                <c:pt idx="28">
                  <c:v>161</c:v>
                </c:pt>
                <c:pt idx="29">
                  <c:v>161</c:v>
                </c:pt>
                <c:pt idx="30">
                  <c:v>161</c:v>
                </c:pt>
                <c:pt idx="31">
                  <c:v>161</c:v>
                </c:pt>
                <c:pt idx="32">
                  <c:v>161</c:v>
                </c:pt>
                <c:pt idx="33">
                  <c:v>161</c:v>
                </c:pt>
                <c:pt idx="34">
                  <c:v>161</c:v>
                </c:pt>
                <c:pt idx="35">
                  <c:v>161</c:v>
                </c:pt>
                <c:pt idx="36">
                  <c:v>161</c:v>
                </c:pt>
                <c:pt idx="37">
                  <c:v>161</c:v>
                </c:pt>
                <c:pt idx="38">
                  <c:v>161</c:v>
                </c:pt>
                <c:pt idx="39">
                  <c:v>161</c:v>
                </c:pt>
                <c:pt idx="40">
                  <c:v>161</c:v>
                </c:pt>
                <c:pt idx="41">
                  <c:v>161</c:v>
                </c:pt>
                <c:pt idx="42">
                  <c:v>161</c:v>
                </c:pt>
                <c:pt idx="43">
                  <c:v>161</c:v>
                </c:pt>
                <c:pt idx="44">
                  <c:v>161</c:v>
                </c:pt>
                <c:pt idx="45">
                  <c:v>161</c:v>
                </c:pt>
                <c:pt idx="46">
                  <c:v>161</c:v>
                </c:pt>
                <c:pt idx="47">
                  <c:v>161</c:v>
                </c:pt>
                <c:pt idx="48">
                  <c:v>161</c:v>
                </c:pt>
                <c:pt idx="49">
                  <c:v>161</c:v>
                </c:pt>
                <c:pt idx="50">
                  <c:v>161</c:v>
                </c:pt>
                <c:pt idx="51">
                  <c:v>161</c:v>
                </c:pt>
                <c:pt idx="52">
                  <c:v>161</c:v>
                </c:pt>
                <c:pt idx="53">
                  <c:v>161</c:v>
                </c:pt>
                <c:pt idx="54">
                  <c:v>161</c:v>
                </c:pt>
                <c:pt idx="55">
                  <c:v>161</c:v>
                </c:pt>
                <c:pt idx="56">
                  <c:v>161</c:v>
                </c:pt>
                <c:pt idx="57">
                  <c:v>161</c:v>
                </c:pt>
                <c:pt idx="58">
                  <c:v>161</c:v>
                </c:pt>
                <c:pt idx="59">
                  <c:v>161</c:v>
                </c:pt>
                <c:pt idx="60">
                  <c:v>161</c:v>
                </c:pt>
                <c:pt idx="61">
                  <c:v>161</c:v>
                </c:pt>
                <c:pt idx="62">
                  <c:v>161</c:v>
                </c:pt>
                <c:pt idx="63">
                  <c:v>161</c:v>
                </c:pt>
                <c:pt idx="64">
                  <c:v>161</c:v>
                </c:pt>
                <c:pt idx="65">
                  <c:v>161</c:v>
                </c:pt>
                <c:pt idx="66">
                  <c:v>161</c:v>
                </c:pt>
                <c:pt idx="67">
                  <c:v>161</c:v>
                </c:pt>
                <c:pt idx="68">
                  <c:v>161</c:v>
                </c:pt>
                <c:pt idx="69">
                  <c:v>161</c:v>
                </c:pt>
                <c:pt idx="70">
                  <c:v>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3E1-46E1-93C5-83381CA41897}"/>
            </c:ext>
          </c:extLst>
        </c:ser>
        <c:ser>
          <c:idx val="6"/>
          <c:order val="6"/>
          <c:tx>
            <c:v>Предельное значение температуры (180+То)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Лист1!$H$2:$H$72</c:f>
              <c:numCache>
                <c:formatCode>0</c:formatCode>
                <c:ptCount val="71"/>
                <c:pt idx="0">
                  <c:v>201</c:v>
                </c:pt>
                <c:pt idx="1">
                  <c:v>201</c:v>
                </c:pt>
                <c:pt idx="2">
                  <c:v>201</c:v>
                </c:pt>
                <c:pt idx="3">
                  <c:v>201</c:v>
                </c:pt>
                <c:pt idx="4">
                  <c:v>201</c:v>
                </c:pt>
                <c:pt idx="5">
                  <c:v>201</c:v>
                </c:pt>
                <c:pt idx="6">
                  <c:v>201</c:v>
                </c:pt>
                <c:pt idx="7">
                  <c:v>201</c:v>
                </c:pt>
                <c:pt idx="8">
                  <c:v>201</c:v>
                </c:pt>
                <c:pt idx="9">
                  <c:v>201</c:v>
                </c:pt>
                <c:pt idx="10">
                  <c:v>201</c:v>
                </c:pt>
                <c:pt idx="11">
                  <c:v>201</c:v>
                </c:pt>
                <c:pt idx="12">
                  <c:v>201</c:v>
                </c:pt>
                <c:pt idx="13">
                  <c:v>201</c:v>
                </c:pt>
                <c:pt idx="14">
                  <c:v>201</c:v>
                </c:pt>
                <c:pt idx="15">
                  <c:v>201</c:v>
                </c:pt>
                <c:pt idx="16">
                  <c:v>201</c:v>
                </c:pt>
                <c:pt idx="17">
                  <c:v>201</c:v>
                </c:pt>
                <c:pt idx="18">
                  <c:v>201</c:v>
                </c:pt>
                <c:pt idx="19">
                  <c:v>201</c:v>
                </c:pt>
                <c:pt idx="20">
                  <c:v>201</c:v>
                </c:pt>
                <c:pt idx="21">
                  <c:v>201</c:v>
                </c:pt>
                <c:pt idx="22">
                  <c:v>201</c:v>
                </c:pt>
                <c:pt idx="23">
                  <c:v>201</c:v>
                </c:pt>
                <c:pt idx="24">
                  <c:v>201</c:v>
                </c:pt>
                <c:pt idx="25">
                  <c:v>201</c:v>
                </c:pt>
                <c:pt idx="26">
                  <c:v>201</c:v>
                </c:pt>
                <c:pt idx="27">
                  <c:v>201</c:v>
                </c:pt>
                <c:pt idx="28">
                  <c:v>201</c:v>
                </c:pt>
                <c:pt idx="29">
                  <c:v>201</c:v>
                </c:pt>
                <c:pt idx="30">
                  <c:v>201</c:v>
                </c:pt>
                <c:pt idx="31">
                  <c:v>201</c:v>
                </c:pt>
                <c:pt idx="32">
                  <c:v>201</c:v>
                </c:pt>
                <c:pt idx="33">
                  <c:v>201</c:v>
                </c:pt>
                <c:pt idx="34">
                  <c:v>201</c:v>
                </c:pt>
                <c:pt idx="35">
                  <c:v>201</c:v>
                </c:pt>
                <c:pt idx="36">
                  <c:v>201</c:v>
                </c:pt>
                <c:pt idx="37">
                  <c:v>201</c:v>
                </c:pt>
                <c:pt idx="38">
                  <c:v>201</c:v>
                </c:pt>
                <c:pt idx="39">
                  <c:v>201</c:v>
                </c:pt>
                <c:pt idx="40">
                  <c:v>201</c:v>
                </c:pt>
                <c:pt idx="41">
                  <c:v>201</c:v>
                </c:pt>
                <c:pt idx="42">
                  <c:v>201</c:v>
                </c:pt>
                <c:pt idx="43">
                  <c:v>201</c:v>
                </c:pt>
                <c:pt idx="44">
                  <c:v>201</c:v>
                </c:pt>
                <c:pt idx="45">
                  <c:v>201</c:v>
                </c:pt>
                <c:pt idx="46">
                  <c:v>201</c:v>
                </c:pt>
                <c:pt idx="47">
                  <c:v>201</c:v>
                </c:pt>
                <c:pt idx="48">
                  <c:v>201</c:v>
                </c:pt>
                <c:pt idx="49">
                  <c:v>201</c:v>
                </c:pt>
                <c:pt idx="50">
                  <c:v>201</c:v>
                </c:pt>
                <c:pt idx="51">
                  <c:v>201</c:v>
                </c:pt>
                <c:pt idx="52">
                  <c:v>201</c:v>
                </c:pt>
                <c:pt idx="53">
                  <c:v>201</c:v>
                </c:pt>
                <c:pt idx="54">
                  <c:v>201</c:v>
                </c:pt>
                <c:pt idx="55">
                  <c:v>201</c:v>
                </c:pt>
                <c:pt idx="56">
                  <c:v>201</c:v>
                </c:pt>
                <c:pt idx="57">
                  <c:v>201</c:v>
                </c:pt>
                <c:pt idx="58">
                  <c:v>201</c:v>
                </c:pt>
                <c:pt idx="59">
                  <c:v>201</c:v>
                </c:pt>
                <c:pt idx="60">
                  <c:v>201</c:v>
                </c:pt>
                <c:pt idx="61">
                  <c:v>201</c:v>
                </c:pt>
                <c:pt idx="62">
                  <c:v>201</c:v>
                </c:pt>
                <c:pt idx="63">
                  <c:v>201</c:v>
                </c:pt>
                <c:pt idx="64">
                  <c:v>201</c:v>
                </c:pt>
                <c:pt idx="65">
                  <c:v>201</c:v>
                </c:pt>
                <c:pt idx="66">
                  <c:v>201</c:v>
                </c:pt>
                <c:pt idx="67">
                  <c:v>201</c:v>
                </c:pt>
                <c:pt idx="68">
                  <c:v>201</c:v>
                </c:pt>
                <c:pt idx="69">
                  <c:v>201</c:v>
                </c:pt>
                <c:pt idx="70">
                  <c:v>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3E1-46E1-93C5-83381CA41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675256"/>
        <c:axId val="403676896"/>
      </c:scatterChart>
      <c:valAx>
        <c:axId val="403675256"/>
        <c:scaling>
          <c:orientation val="minMax"/>
          <c:max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Время, мин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03676896"/>
        <c:crosses val="autoZero"/>
        <c:crossBetween val="midCat"/>
        <c:majorUnit val="5"/>
      </c:valAx>
      <c:valAx>
        <c:axId val="40367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Температура, </a:t>
                </a:r>
                <a:r>
                  <a:rPr lang="ru-RU" baseline="30000"/>
                  <a:t>о</a:t>
                </a:r>
                <a:r>
                  <a:rPr lang="ru-RU"/>
                  <a:t>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03675256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0664837709765902"/>
          <c:w val="1"/>
          <c:h val="0.193351622902340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56957172162353"/>
          <c:y val="1.5030225294236411E-2"/>
          <c:w val="0.86653964329544131"/>
          <c:h val="0.68020997375328085"/>
        </c:manualLayout>
      </c:layout>
      <c:scatterChart>
        <c:scatterStyle val="smoothMarker"/>
        <c:varyColors val="0"/>
        <c:ser>
          <c:idx val="0"/>
          <c:order val="0"/>
          <c:tx>
            <c:v>Термопара 9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Лист1!$AH$2:$AH$72</c:f>
              <c:numCache>
                <c:formatCode>General</c:formatCode>
                <c:ptCount val="71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24</c:v>
                </c:pt>
                <c:pt idx="10">
                  <c:v>24</c:v>
                </c:pt>
                <c:pt idx="11">
                  <c:v>25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30</c:v>
                </c:pt>
                <c:pt idx="19">
                  <c:v>30</c:v>
                </c:pt>
                <c:pt idx="20">
                  <c:v>31</c:v>
                </c:pt>
                <c:pt idx="21">
                  <c:v>31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34</c:v>
                </c:pt>
                <c:pt idx="30">
                  <c:v>37</c:v>
                </c:pt>
                <c:pt idx="31">
                  <c:v>39</c:v>
                </c:pt>
                <c:pt idx="32">
                  <c:v>42</c:v>
                </c:pt>
                <c:pt idx="33">
                  <c:v>44</c:v>
                </c:pt>
                <c:pt idx="34">
                  <c:v>45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52</c:v>
                </c:pt>
                <c:pt idx="41">
                  <c:v>53</c:v>
                </c:pt>
                <c:pt idx="42">
                  <c:v>53</c:v>
                </c:pt>
                <c:pt idx="43">
                  <c:v>53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62</c:v>
                </c:pt>
                <c:pt idx="49">
                  <c:v>63</c:v>
                </c:pt>
                <c:pt idx="50">
                  <c:v>64</c:v>
                </c:pt>
                <c:pt idx="51">
                  <c:v>66</c:v>
                </c:pt>
                <c:pt idx="52">
                  <c:v>67</c:v>
                </c:pt>
                <c:pt idx="53">
                  <c:v>69</c:v>
                </c:pt>
                <c:pt idx="54">
                  <c:v>72</c:v>
                </c:pt>
                <c:pt idx="55">
                  <c:v>75</c:v>
                </c:pt>
                <c:pt idx="56">
                  <c:v>77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79</c:v>
                </c:pt>
                <c:pt idx="61">
                  <c:v>81</c:v>
                </c:pt>
                <c:pt idx="62">
                  <c:v>83</c:v>
                </c:pt>
                <c:pt idx="63">
                  <c:v>83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87</c:v>
                </c:pt>
                <c:pt idx="68">
                  <c:v>87</c:v>
                </c:pt>
                <c:pt idx="69">
                  <c:v>89</c:v>
                </c:pt>
                <c:pt idx="70">
                  <c:v>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00-46D2-9905-721A08A48DD1}"/>
            </c:ext>
          </c:extLst>
        </c:ser>
        <c:ser>
          <c:idx val="1"/>
          <c:order val="1"/>
          <c:tx>
            <c:v>Термопара 10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Лист1!$AI$2:$AI$72</c:f>
              <c:numCache>
                <c:formatCode>General</c:formatCode>
                <c:ptCount val="71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22</c:v>
                </c:pt>
                <c:pt idx="5">
                  <c:v>25</c:v>
                </c:pt>
                <c:pt idx="6">
                  <c:v>25</c:v>
                </c:pt>
                <c:pt idx="7">
                  <c:v>26</c:v>
                </c:pt>
                <c:pt idx="8">
                  <c:v>26</c:v>
                </c:pt>
                <c:pt idx="9">
                  <c:v>27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42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47</c:v>
                </c:pt>
                <c:pt idx="25">
                  <c:v>47</c:v>
                </c:pt>
                <c:pt idx="26">
                  <c:v>47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49</c:v>
                </c:pt>
                <c:pt idx="31">
                  <c:v>51</c:v>
                </c:pt>
                <c:pt idx="32">
                  <c:v>52</c:v>
                </c:pt>
                <c:pt idx="33">
                  <c:v>52</c:v>
                </c:pt>
                <c:pt idx="34">
                  <c:v>53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62</c:v>
                </c:pt>
                <c:pt idx="41">
                  <c:v>64</c:v>
                </c:pt>
                <c:pt idx="42">
                  <c:v>65</c:v>
                </c:pt>
                <c:pt idx="43">
                  <c:v>66</c:v>
                </c:pt>
                <c:pt idx="44">
                  <c:v>67</c:v>
                </c:pt>
                <c:pt idx="45">
                  <c:v>68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72</c:v>
                </c:pt>
                <c:pt idx="50">
                  <c:v>75</c:v>
                </c:pt>
                <c:pt idx="51">
                  <c:v>77</c:v>
                </c:pt>
                <c:pt idx="52">
                  <c:v>78</c:v>
                </c:pt>
                <c:pt idx="53">
                  <c:v>78</c:v>
                </c:pt>
                <c:pt idx="54">
                  <c:v>79</c:v>
                </c:pt>
                <c:pt idx="55">
                  <c:v>79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83</c:v>
                </c:pt>
                <c:pt idx="60">
                  <c:v>84</c:v>
                </c:pt>
                <c:pt idx="61">
                  <c:v>87</c:v>
                </c:pt>
                <c:pt idx="62">
                  <c:v>88</c:v>
                </c:pt>
                <c:pt idx="63">
                  <c:v>92</c:v>
                </c:pt>
                <c:pt idx="64">
                  <c:v>94</c:v>
                </c:pt>
                <c:pt idx="65">
                  <c:v>94</c:v>
                </c:pt>
                <c:pt idx="66">
                  <c:v>95</c:v>
                </c:pt>
                <c:pt idx="67">
                  <c:v>96</c:v>
                </c:pt>
                <c:pt idx="68">
                  <c:v>98</c:v>
                </c:pt>
                <c:pt idx="69">
                  <c:v>101</c:v>
                </c:pt>
                <c:pt idx="70">
                  <c:v>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00-46D2-9905-721A08A48DD1}"/>
            </c:ext>
          </c:extLst>
        </c:ser>
        <c:ser>
          <c:idx val="2"/>
          <c:order val="2"/>
          <c:tx>
            <c:v>Термопара 11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Лист1!$AJ$2:$AJ$72</c:f>
              <c:numCache>
                <c:formatCode>General</c:formatCode>
                <c:ptCount val="71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26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33</c:v>
                </c:pt>
                <c:pt idx="14">
                  <c:v>34</c:v>
                </c:pt>
                <c:pt idx="15">
                  <c:v>34</c:v>
                </c:pt>
                <c:pt idx="16">
                  <c:v>34</c:v>
                </c:pt>
                <c:pt idx="17">
                  <c:v>36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38</c:v>
                </c:pt>
                <c:pt idx="22">
                  <c:v>39</c:v>
                </c:pt>
                <c:pt idx="23">
                  <c:v>39</c:v>
                </c:pt>
                <c:pt idx="24">
                  <c:v>41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49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55</c:v>
                </c:pt>
                <c:pt idx="39">
                  <c:v>55</c:v>
                </c:pt>
                <c:pt idx="40">
                  <c:v>56</c:v>
                </c:pt>
                <c:pt idx="41">
                  <c:v>59</c:v>
                </c:pt>
                <c:pt idx="42">
                  <c:v>61</c:v>
                </c:pt>
                <c:pt idx="43">
                  <c:v>62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66</c:v>
                </c:pt>
                <c:pt idx="48">
                  <c:v>68</c:v>
                </c:pt>
                <c:pt idx="49">
                  <c:v>69</c:v>
                </c:pt>
                <c:pt idx="50">
                  <c:v>69</c:v>
                </c:pt>
                <c:pt idx="51">
                  <c:v>69</c:v>
                </c:pt>
                <c:pt idx="52">
                  <c:v>71</c:v>
                </c:pt>
                <c:pt idx="53">
                  <c:v>73</c:v>
                </c:pt>
                <c:pt idx="54">
                  <c:v>73</c:v>
                </c:pt>
                <c:pt idx="55">
                  <c:v>74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81</c:v>
                </c:pt>
                <c:pt idx="61">
                  <c:v>83</c:v>
                </c:pt>
                <c:pt idx="62">
                  <c:v>85</c:v>
                </c:pt>
                <c:pt idx="63">
                  <c:v>87</c:v>
                </c:pt>
                <c:pt idx="64">
                  <c:v>88</c:v>
                </c:pt>
                <c:pt idx="65">
                  <c:v>89</c:v>
                </c:pt>
                <c:pt idx="66">
                  <c:v>91</c:v>
                </c:pt>
                <c:pt idx="67">
                  <c:v>92</c:v>
                </c:pt>
                <c:pt idx="68">
                  <c:v>94</c:v>
                </c:pt>
                <c:pt idx="69">
                  <c:v>96</c:v>
                </c:pt>
                <c:pt idx="70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00-46D2-9905-721A08A48DD1}"/>
            </c:ext>
          </c:extLst>
        </c:ser>
        <c:ser>
          <c:idx val="3"/>
          <c:order val="3"/>
          <c:tx>
            <c:v>Термопара 12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Лист1!$AK$2:$AK$72</c:f>
              <c:numCache>
                <c:formatCode>General</c:formatCode>
                <c:ptCount val="7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28</c:v>
                </c:pt>
                <c:pt idx="10">
                  <c:v>29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35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48</c:v>
                </c:pt>
                <c:pt idx="22">
                  <c:v>51</c:v>
                </c:pt>
                <c:pt idx="23">
                  <c:v>52</c:v>
                </c:pt>
                <c:pt idx="24">
                  <c:v>54</c:v>
                </c:pt>
                <c:pt idx="25">
                  <c:v>55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59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71</c:v>
                </c:pt>
                <c:pt idx="36">
                  <c:v>73</c:v>
                </c:pt>
                <c:pt idx="37">
                  <c:v>73</c:v>
                </c:pt>
                <c:pt idx="38">
                  <c:v>74</c:v>
                </c:pt>
                <c:pt idx="39">
                  <c:v>74</c:v>
                </c:pt>
                <c:pt idx="40">
                  <c:v>74</c:v>
                </c:pt>
                <c:pt idx="41">
                  <c:v>76</c:v>
                </c:pt>
                <c:pt idx="42">
                  <c:v>77</c:v>
                </c:pt>
                <c:pt idx="43">
                  <c:v>78</c:v>
                </c:pt>
                <c:pt idx="44">
                  <c:v>79</c:v>
                </c:pt>
                <c:pt idx="45">
                  <c:v>81</c:v>
                </c:pt>
                <c:pt idx="46">
                  <c:v>84</c:v>
                </c:pt>
                <c:pt idx="47">
                  <c:v>84</c:v>
                </c:pt>
                <c:pt idx="48">
                  <c:v>84</c:v>
                </c:pt>
                <c:pt idx="49">
                  <c:v>85</c:v>
                </c:pt>
                <c:pt idx="50">
                  <c:v>85</c:v>
                </c:pt>
                <c:pt idx="51">
                  <c:v>86</c:v>
                </c:pt>
                <c:pt idx="52">
                  <c:v>87</c:v>
                </c:pt>
                <c:pt idx="53">
                  <c:v>87</c:v>
                </c:pt>
                <c:pt idx="54">
                  <c:v>88</c:v>
                </c:pt>
                <c:pt idx="55">
                  <c:v>89</c:v>
                </c:pt>
                <c:pt idx="56">
                  <c:v>91</c:v>
                </c:pt>
                <c:pt idx="57">
                  <c:v>93</c:v>
                </c:pt>
                <c:pt idx="58">
                  <c:v>94</c:v>
                </c:pt>
                <c:pt idx="59">
                  <c:v>95</c:v>
                </c:pt>
                <c:pt idx="60">
                  <c:v>97</c:v>
                </c:pt>
                <c:pt idx="61">
                  <c:v>99</c:v>
                </c:pt>
                <c:pt idx="62">
                  <c:v>103</c:v>
                </c:pt>
                <c:pt idx="63">
                  <c:v>104</c:v>
                </c:pt>
                <c:pt idx="64">
                  <c:v>106</c:v>
                </c:pt>
                <c:pt idx="65">
                  <c:v>108</c:v>
                </c:pt>
                <c:pt idx="66">
                  <c:v>111</c:v>
                </c:pt>
                <c:pt idx="67">
                  <c:v>113</c:v>
                </c:pt>
                <c:pt idx="68">
                  <c:v>116</c:v>
                </c:pt>
                <c:pt idx="69">
                  <c:v>118</c:v>
                </c:pt>
                <c:pt idx="70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D00-46D2-9905-721A08A48DD1}"/>
            </c:ext>
          </c:extLst>
        </c:ser>
        <c:ser>
          <c:idx val="4"/>
          <c:order val="4"/>
          <c:tx>
            <c:v>Среднее значение температуры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Лист1!$AL$2:$AL$72</c:f>
              <c:numCache>
                <c:formatCode>0</c:formatCode>
                <c:ptCount val="71"/>
                <c:pt idx="0">
                  <c:v>21.25</c:v>
                </c:pt>
                <c:pt idx="1">
                  <c:v>21.25</c:v>
                </c:pt>
                <c:pt idx="2">
                  <c:v>21.25</c:v>
                </c:pt>
                <c:pt idx="3">
                  <c:v>21.75</c:v>
                </c:pt>
                <c:pt idx="4">
                  <c:v>22.75</c:v>
                </c:pt>
                <c:pt idx="5">
                  <c:v>24.25</c:v>
                </c:pt>
                <c:pt idx="6">
                  <c:v>24.5</c:v>
                </c:pt>
                <c:pt idx="7">
                  <c:v>25.25</c:v>
                </c:pt>
                <c:pt idx="8">
                  <c:v>25.75</c:v>
                </c:pt>
                <c:pt idx="9">
                  <c:v>27</c:v>
                </c:pt>
                <c:pt idx="10">
                  <c:v>27.75</c:v>
                </c:pt>
                <c:pt idx="11">
                  <c:v>29</c:v>
                </c:pt>
                <c:pt idx="12">
                  <c:v>30.25</c:v>
                </c:pt>
                <c:pt idx="13">
                  <c:v>31</c:v>
                </c:pt>
                <c:pt idx="14">
                  <c:v>32.25</c:v>
                </c:pt>
                <c:pt idx="15">
                  <c:v>33.5</c:v>
                </c:pt>
                <c:pt idx="16">
                  <c:v>34</c:v>
                </c:pt>
                <c:pt idx="17">
                  <c:v>35.25</c:v>
                </c:pt>
                <c:pt idx="18">
                  <c:v>36.25</c:v>
                </c:pt>
                <c:pt idx="19">
                  <c:v>37.5</c:v>
                </c:pt>
                <c:pt idx="20">
                  <c:v>39</c:v>
                </c:pt>
                <c:pt idx="21">
                  <c:v>39.75</c:v>
                </c:pt>
                <c:pt idx="22">
                  <c:v>41.25</c:v>
                </c:pt>
                <c:pt idx="23">
                  <c:v>41.75</c:v>
                </c:pt>
                <c:pt idx="24">
                  <c:v>43.5</c:v>
                </c:pt>
                <c:pt idx="25">
                  <c:v>43.75</c:v>
                </c:pt>
                <c:pt idx="26">
                  <c:v>44</c:v>
                </c:pt>
                <c:pt idx="27">
                  <c:v>44.75</c:v>
                </c:pt>
                <c:pt idx="28">
                  <c:v>45.75</c:v>
                </c:pt>
                <c:pt idx="29">
                  <c:v>46.75</c:v>
                </c:pt>
                <c:pt idx="30">
                  <c:v>48.5</c:v>
                </c:pt>
                <c:pt idx="31">
                  <c:v>50</c:v>
                </c:pt>
                <c:pt idx="32">
                  <c:v>51.5</c:v>
                </c:pt>
                <c:pt idx="33">
                  <c:v>52.75</c:v>
                </c:pt>
                <c:pt idx="34">
                  <c:v>53.75</c:v>
                </c:pt>
                <c:pt idx="35">
                  <c:v>55.5</c:v>
                </c:pt>
                <c:pt idx="36">
                  <c:v>56.75</c:v>
                </c:pt>
                <c:pt idx="37">
                  <c:v>57.5</c:v>
                </c:pt>
                <c:pt idx="38">
                  <c:v>58.75</c:v>
                </c:pt>
                <c:pt idx="39">
                  <c:v>59.25</c:v>
                </c:pt>
                <c:pt idx="40">
                  <c:v>61</c:v>
                </c:pt>
                <c:pt idx="41">
                  <c:v>63</c:v>
                </c:pt>
                <c:pt idx="42">
                  <c:v>64</c:v>
                </c:pt>
                <c:pt idx="43">
                  <c:v>64.75</c:v>
                </c:pt>
                <c:pt idx="44">
                  <c:v>65.75</c:v>
                </c:pt>
                <c:pt idx="45">
                  <c:v>67</c:v>
                </c:pt>
                <c:pt idx="46">
                  <c:v>68.25</c:v>
                </c:pt>
                <c:pt idx="47">
                  <c:v>69.25</c:v>
                </c:pt>
                <c:pt idx="48">
                  <c:v>71</c:v>
                </c:pt>
                <c:pt idx="49">
                  <c:v>72.25</c:v>
                </c:pt>
                <c:pt idx="50">
                  <c:v>73.25</c:v>
                </c:pt>
                <c:pt idx="51">
                  <c:v>74.5</c:v>
                </c:pt>
                <c:pt idx="52">
                  <c:v>75.75</c:v>
                </c:pt>
                <c:pt idx="53">
                  <c:v>76.75</c:v>
                </c:pt>
                <c:pt idx="54">
                  <c:v>78</c:v>
                </c:pt>
                <c:pt idx="55">
                  <c:v>79.25</c:v>
                </c:pt>
                <c:pt idx="56">
                  <c:v>81.25</c:v>
                </c:pt>
                <c:pt idx="57">
                  <c:v>82.25</c:v>
                </c:pt>
                <c:pt idx="58">
                  <c:v>83.25</c:v>
                </c:pt>
                <c:pt idx="59">
                  <c:v>84</c:v>
                </c:pt>
                <c:pt idx="60">
                  <c:v>85.25</c:v>
                </c:pt>
                <c:pt idx="61">
                  <c:v>87.5</c:v>
                </c:pt>
                <c:pt idx="62">
                  <c:v>89.75</c:v>
                </c:pt>
                <c:pt idx="63">
                  <c:v>91.5</c:v>
                </c:pt>
                <c:pt idx="64">
                  <c:v>92.75</c:v>
                </c:pt>
                <c:pt idx="65">
                  <c:v>93.75</c:v>
                </c:pt>
                <c:pt idx="66">
                  <c:v>95.5</c:v>
                </c:pt>
                <c:pt idx="67">
                  <c:v>97</c:v>
                </c:pt>
                <c:pt idx="68">
                  <c:v>98.75</c:v>
                </c:pt>
                <c:pt idx="69">
                  <c:v>101</c:v>
                </c:pt>
                <c:pt idx="70">
                  <c:v>103.5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D00-46D2-9905-721A08A48DD1}"/>
            </c:ext>
          </c:extLst>
        </c:ser>
        <c:ser>
          <c:idx val="5"/>
          <c:order val="5"/>
          <c:tx>
            <c:v>Предельное значение температуры (140+То)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Лист1!$G$2:$G$72</c:f>
              <c:numCache>
                <c:formatCode>0</c:formatCode>
                <c:ptCount val="71"/>
                <c:pt idx="0">
                  <c:v>161</c:v>
                </c:pt>
                <c:pt idx="1">
                  <c:v>161</c:v>
                </c:pt>
                <c:pt idx="2">
                  <c:v>161</c:v>
                </c:pt>
                <c:pt idx="3">
                  <c:v>161</c:v>
                </c:pt>
                <c:pt idx="4">
                  <c:v>161</c:v>
                </c:pt>
                <c:pt idx="5">
                  <c:v>161</c:v>
                </c:pt>
                <c:pt idx="6">
                  <c:v>161</c:v>
                </c:pt>
                <c:pt idx="7">
                  <c:v>161</c:v>
                </c:pt>
                <c:pt idx="8">
                  <c:v>161</c:v>
                </c:pt>
                <c:pt idx="9">
                  <c:v>161</c:v>
                </c:pt>
                <c:pt idx="10">
                  <c:v>161</c:v>
                </c:pt>
                <c:pt idx="11">
                  <c:v>161</c:v>
                </c:pt>
                <c:pt idx="12">
                  <c:v>161</c:v>
                </c:pt>
                <c:pt idx="13">
                  <c:v>161</c:v>
                </c:pt>
                <c:pt idx="14">
                  <c:v>161</c:v>
                </c:pt>
                <c:pt idx="15">
                  <c:v>161</c:v>
                </c:pt>
                <c:pt idx="16">
                  <c:v>161</c:v>
                </c:pt>
                <c:pt idx="17">
                  <c:v>161</c:v>
                </c:pt>
                <c:pt idx="18">
                  <c:v>161</c:v>
                </c:pt>
                <c:pt idx="19">
                  <c:v>161</c:v>
                </c:pt>
                <c:pt idx="20">
                  <c:v>161</c:v>
                </c:pt>
                <c:pt idx="21">
                  <c:v>161</c:v>
                </c:pt>
                <c:pt idx="22">
                  <c:v>161</c:v>
                </c:pt>
                <c:pt idx="23">
                  <c:v>161</c:v>
                </c:pt>
                <c:pt idx="24">
                  <c:v>161</c:v>
                </c:pt>
                <c:pt idx="25">
                  <c:v>161</c:v>
                </c:pt>
                <c:pt idx="26">
                  <c:v>161</c:v>
                </c:pt>
                <c:pt idx="27">
                  <c:v>161</c:v>
                </c:pt>
                <c:pt idx="28">
                  <c:v>161</c:v>
                </c:pt>
                <c:pt idx="29">
                  <c:v>161</c:v>
                </c:pt>
                <c:pt idx="30">
                  <c:v>161</c:v>
                </c:pt>
                <c:pt idx="31">
                  <c:v>161</c:v>
                </c:pt>
                <c:pt idx="32">
                  <c:v>161</c:v>
                </c:pt>
                <c:pt idx="33">
                  <c:v>161</c:v>
                </c:pt>
                <c:pt idx="34">
                  <c:v>161</c:v>
                </c:pt>
                <c:pt idx="35">
                  <c:v>161</c:v>
                </c:pt>
                <c:pt idx="36">
                  <c:v>161</c:v>
                </c:pt>
                <c:pt idx="37">
                  <c:v>161</c:v>
                </c:pt>
                <c:pt idx="38">
                  <c:v>161</c:v>
                </c:pt>
                <c:pt idx="39">
                  <c:v>161</c:v>
                </c:pt>
                <c:pt idx="40">
                  <c:v>161</c:v>
                </c:pt>
                <c:pt idx="41">
                  <c:v>161</c:v>
                </c:pt>
                <c:pt idx="42">
                  <c:v>161</c:v>
                </c:pt>
                <c:pt idx="43">
                  <c:v>161</c:v>
                </c:pt>
                <c:pt idx="44">
                  <c:v>161</c:v>
                </c:pt>
                <c:pt idx="45">
                  <c:v>161</c:v>
                </c:pt>
                <c:pt idx="46">
                  <c:v>161</c:v>
                </c:pt>
                <c:pt idx="47">
                  <c:v>161</c:v>
                </c:pt>
                <c:pt idx="48">
                  <c:v>161</c:v>
                </c:pt>
                <c:pt idx="49">
                  <c:v>161</c:v>
                </c:pt>
                <c:pt idx="50">
                  <c:v>161</c:v>
                </c:pt>
                <c:pt idx="51">
                  <c:v>161</c:v>
                </c:pt>
                <c:pt idx="52">
                  <c:v>161</c:v>
                </c:pt>
                <c:pt idx="53">
                  <c:v>161</c:v>
                </c:pt>
                <c:pt idx="54">
                  <c:v>161</c:v>
                </c:pt>
                <c:pt idx="55">
                  <c:v>161</c:v>
                </c:pt>
                <c:pt idx="56">
                  <c:v>161</c:v>
                </c:pt>
                <c:pt idx="57">
                  <c:v>161</c:v>
                </c:pt>
                <c:pt idx="58">
                  <c:v>161</c:v>
                </c:pt>
                <c:pt idx="59">
                  <c:v>161</c:v>
                </c:pt>
                <c:pt idx="60">
                  <c:v>161</c:v>
                </c:pt>
                <c:pt idx="61">
                  <c:v>161</c:v>
                </c:pt>
                <c:pt idx="62">
                  <c:v>161</c:v>
                </c:pt>
                <c:pt idx="63">
                  <c:v>161</c:v>
                </c:pt>
                <c:pt idx="64">
                  <c:v>161</c:v>
                </c:pt>
                <c:pt idx="65">
                  <c:v>161</c:v>
                </c:pt>
                <c:pt idx="66">
                  <c:v>161</c:v>
                </c:pt>
                <c:pt idx="67">
                  <c:v>161</c:v>
                </c:pt>
                <c:pt idx="68">
                  <c:v>161</c:v>
                </c:pt>
                <c:pt idx="69">
                  <c:v>161</c:v>
                </c:pt>
                <c:pt idx="70">
                  <c:v>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D00-46D2-9905-721A08A48DD1}"/>
            </c:ext>
          </c:extLst>
        </c:ser>
        <c:ser>
          <c:idx val="6"/>
          <c:order val="6"/>
          <c:tx>
            <c:v>Предельное значение температуры (180+То)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Лист1!$H$2:$H$72</c:f>
              <c:numCache>
                <c:formatCode>0</c:formatCode>
                <c:ptCount val="71"/>
                <c:pt idx="0">
                  <c:v>201</c:v>
                </c:pt>
                <c:pt idx="1">
                  <c:v>201</c:v>
                </c:pt>
                <c:pt idx="2">
                  <c:v>201</c:v>
                </c:pt>
                <c:pt idx="3">
                  <c:v>201</c:v>
                </c:pt>
                <c:pt idx="4">
                  <c:v>201</c:v>
                </c:pt>
                <c:pt idx="5">
                  <c:v>201</c:v>
                </c:pt>
                <c:pt idx="6">
                  <c:v>201</c:v>
                </c:pt>
                <c:pt idx="7">
                  <c:v>201</c:v>
                </c:pt>
                <c:pt idx="8">
                  <c:v>201</c:v>
                </c:pt>
                <c:pt idx="9">
                  <c:v>201</c:v>
                </c:pt>
                <c:pt idx="10">
                  <c:v>201</c:v>
                </c:pt>
                <c:pt idx="11">
                  <c:v>201</c:v>
                </c:pt>
                <c:pt idx="12">
                  <c:v>201</c:v>
                </c:pt>
                <c:pt idx="13">
                  <c:v>201</c:v>
                </c:pt>
                <c:pt idx="14">
                  <c:v>201</c:v>
                </c:pt>
                <c:pt idx="15">
                  <c:v>201</c:v>
                </c:pt>
                <c:pt idx="16">
                  <c:v>201</c:v>
                </c:pt>
                <c:pt idx="17">
                  <c:v>201</c:v>
                </c:pt>
                <c:pt idx="18">
                  <c:v>201</c:v>
                </c:pt>
                <c:pt idx="19">
                  <c:v>201</c:v>
                </c:pt>
                <c:pt idx="20">
                  <c:v>201</c:v>
                </c:pt>
                <c:pt idx="21">
                  <c:v>201</c:v>
                </c:pt>
                <c:pt idx="22">
                  <c:v>201</c:v>
                </c:pt>
                <c:pt idx="23">
                  <c:v>201</c:v>
                </c:pt>
                <c:pt idx="24">
                  <c:v>201</c:v>
                </c:pt>
                <c:pt idx="25">
                  <c:v>201</c:v>
                </c:pt>
                <c:pt idx="26">
                  <c:v>201</c:v>
                </c:pt>
                <c:pt idx="27">
                  <c:v>201</c:v>
                </c:pt>
                <c:pt idx="28">
                  <c:v>201</c:v>
                </c:pt>
                <c:pt idx="29">
                  <c:v>201</c:v>
                </c:pt>
                <c:pt idx="30">
                  <c:v>201</c:v>
                </c:pt>
                <c:pt idx="31">
                  <c:v>201</c:v>
                </c:pt>
                <c:pt idx="32">
                  <c:v>201</c:v>
                </c:pt>
                <c:pt idx="33">
                  <c:v>201</c:v>
                </c:pt>
                <c:pt idx="34">
                  <c:v>201</c:v>
                </c:pt>
                <c:pt idx="35">
                  <c:v>201</c:v>
                </c:pt>
                <c:pt idx="36">
                  <c:v>201</c:v>
                </c:pt>
                <c:pt idx="37">
                  <c:v>201</c:v>
                </c:pt>
                <c:pt idx="38">
                  <c:v>201</c:v>
                </c:pt>
                <c:pt idx="39">
                  <c:v>201</c:v>
                </c:pt>
                <c:pt idx="40">
                  <c:v>201</c:v>
                </c:pt>
                <c:pt idx="41">
                  <c:v>201</c:v>
                </c:pt>
                <c:pt idx="42">
                  <c:v>201</c:v>
                </c:pt>
                <c:pt idx="43">
                  <c:v>201</c:v>
                </c:pt>
                <c:pt idx="44">
                  <c:v>201</c:v>
                </c:pt>
                <c:pt idx="45">
                  <c:v>201</c:v>
                </c:pt>
                <c:pt idx="46">
                  <c:v>201</c:v>
                </c:pt>
                <c:pt idx="47">
                  <c:v>201</c:v>
                </c:pt>
                <c:pt idx="48">
                  <c:v>201</c:v>
                </c:pt>
                <c:pt idx="49">
                  <c:v>201</c:v>
                </c:pt>
                <c:pt idx="50">
                  <c:v>201</c:v>
                </c:pt>
                <c:pt idx="51">
                  <c:v>201</c:v>
                </c:pt>
                <c:pt idx="52">
                  <c:v>201</c:v>
                </c:pt>
                <c:pt idx="53">
                  <c:v>201</c:v>
                </c:pt>
                <c:pt idx="54">
                  <c:v>201</c:v>
                </c:pt>
                <c:pt idx="55">
                  <c:v>201</c:v>
                </c:pt>
                <c:pt idx="56">
                  <c:v>201</c:v>
                </c:pt>
                <c:pt idx="57">
                  <c:v>201</c:v>
                </c:pt>
                <c:pt idx="58">
                  <c:v>201</c:v>
                </c:pt>
                <c:pt idx="59">
                  <c:v>201</c:v>
                </c:pt>
                <c:pt idx="60">
                  <c:v>201</c:v>
                </c:pt>
                <c:pt idx="61">
                  <c:v>201</c:v>
                </c:pt>
                <c:pt idx="62">
                  <c:v>201</c:v>
                </c:pt>
                <c:pt idx="63">
                  <c:v>201</c:v>
                </c:pt>
                <c:pt idx="64">
                  <c:v>201</c:v>
                </c:pt>
                <c:pt idx="65">
                  <c:v>201</c:v>
                </c:pt>
                <c:pt idx="66">
                  <c:v>201</c:v>
                </c:pt>
                <c:pt idx="67">
                  <c:v>201</c:v>
                </c:pt>
                <c:pt idx="68">
                  <c:v>201</c:v>
                </c:pt>
                <c:pt idx="69">
                  <c:v>201</c:v>
                </c:pt>
                <c:pt idx="70">
                  <c:v>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D00-46D2-9905-721A08A48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675256"/>
        <c:axId val="403676896"/>
      </c:scatterChart>
      <c:valAx>
        <c:axId val="403675256"/>
        <c:scaling>
          <c:orientation val="minMax"/>
          <c:max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Время, мин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03676896"/>
        <c:crosses val="autoZero"/>
        <c:crossBetween val="midCat"/>
        <c:majorUnit val="5"/>
      </c:valAx>
      <c:valAx>
        <c:axId val="40367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Температура, </a:t>
                </a:r>
                <a:r>
                  <a:rPr lang="ru-RU" baseline="30000"/>
                  <a:t>о</a:t>
                </a:r>
                <a:r>
                  <a:rPr lang="ru-RU"/>
                  <a:t>С</a:t>
                </a:r>
              </a:p>
            </c:rich>
          </c:tx>
          <c:layout>
            <c:manualLayout>
              <c:xMode val="edge"/>
              <c:yMode val="edge"/>
              <c:x val="1.5927189988623434E-2"/>
              <c:y val="0.235080356334768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03675256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0664837709765902"/>
          <c:w val="1"/>
          <c:h val="0.193351622902340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56957172162353"/>
          <c:y val="1.5030225294236411E-2"/>
          <c:w val="0.86653964329544131"/>
          <c:h val="0.6670736847549229"/>
        </c:manualLayout>
      </c:layout>
      <c:scatterChart>
        <c:scatterStyle val="smoothMarker"/>
        <c:varyColors val="0"/>
        <c:ser>
          <c:idx val="0"/>
          <c:order val="0"/>
          <c:tx>
            <c:v>Термопара 1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Лист1!$B$79:$B$149</c:f>
              <c:numCache>
                <c:formatCode>0</c:formatCode>
                <c:ptCount val="71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24</c:v>
                </c:pt>
                <c:pt idx="4">
                  <c:v>24</c:v>
                </c:pt>
                <c:pt idx="5">
                  <c:v>25</c:v>
                </c:pt>
                <c:pt idx="6">
                  <c:v>28</c:v>
                </c:pt>
                <c:pt idx="7">
                  <c:v>29</c:v>
                </c:pt>
                <c:pt idx="8">
                  <c:v>32</c:v>
                </c:pt>
                <c:pt idx="9">
                  <c:v>33</c:v>
                </c:pt>
                <c:pt idx="10">
                  <c:v>35</c:v>
                </c:pt>
                <c:pt idx="11">
                  <c:v>36</c:v>
                </c:pt>
                <c:pt idx="12">
                  <c:v>38</c:v>
                </c:pt>
                <c:pt idx="13">
                  <c:v>39</c:v>
                </c:pt>
                <c:pt idx="14">
                  <c:v>43</c:v>
                </c:pt>
                <c:pt idx="15">
                  <c:v>44</c:v>
                </c:pt>
                <c:pt idx="16">
                  <c:v>47</c:v>
                </c:pt>
                <c:pt idx="17">
                  <c:v>49</c:v>
                </c:pt>
                <c:pt idx="18">
                  <c:v>51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58</c:v>
                </c:pt>
                <c:pt idx="25">
                  <c:v>59</c:v>
                </c:pt>
                <c:pt idx="26">
                  <c:v>60</c:v>
                </c:pt>
                <c:pt idx="27">
                  <c:v>61</c:v>
                </c:pt>
                <c:pt idx="28">
                  <c:v>63</c:v>
                </c:pt>
                <c:pt idx="29">
                  <c:v>65</c:v>
                </c:pt>
                <c:pt idx="30" formatCode="General">
                  <c:v>66</c:v>
                </c:pt>
                <c:pt idx="31" formatCode="General">
                  <c:v>69</c:v>
                </c:pt>
                <c:pt idx="32" formatCode="General">
                  <c:v>70</c:v>
                </c:pt>
                <c:pt idx="33" formatCode="General">
                  <c:v>72</c:v>
                </c:pt>
                <c:pt idx="34" formatCode="General">
                  <c:v>74</c:v>
                </c:pt>
                <c:pt idx="35" formatCode="General">
                  <c:v>76</c:v>
                </c:pt>
                <c:pt idx="36" formatCode="General">
                  <c:v>77</c:v>
                </c:pt>
                <c:pt idx="37" formatCode="General">
                  <c:v>78</c:v>
                </c:pt>
                <c:pt idx="38" formatCode="General">
                  <c:v>79</c:v>
                </c:pt>
                <c:pt idx="39" formatCode="General">
                  <c:v>83</c:v>
                </c:pt>
                <c:pt idx="40" formatCode="General">
                  <c:v>85</c:v>
                </c:pt>
                <c:pt idx="41" formatCode="General">
                  <c:v>86</c:v>
                </c:pt>
                <c:pt idx="42" formatCode="General">
                  <c:v>87</c:v>
                </c:pt>
                <c:pt idx="43" formatCode="General">
                  <c:v>87</c:v>
                </c:pt>
                <c:pt idx="44" formatCode="General">
                  <c:v>88</c:v>
                </c:pt>
                <c:pt idx="45" formatCode="General">
                  <c:v>89</c:v>
                </c:pt>
                <c:pt idx="46" formatCode="General">
                  <c:v>92</c:v>
                </c:pt>
                <c:pt idx="47" formatCode="General">
                  <c:v>94</c:v>
                </c:pt>
                <c:pt idx="48" formatCode="General">
                  <c:v>96</c:v>
                </c:pt>
                <c:pt idx="49" formatCode="General">
                  <c:v>96</c:v>
                </c:pt>
                <c:pt idx="50" formatCode="General">
                  <c:v>97</c:v>
                </c:pt>
                <c:pt idx="51" formatCode="General">
                  <c:v>98</c:v>
                </c:pt>
                <c:pt idx="52" formatCode="General">
                  <c:v>99</c:v>
                </c:pt>
                <c:pt idx="53" formatCode="General">
                  <c:v>101</c:v>
                </c:pt>
                <c:pt idx="54" formatCode="General">
                  <c:v>106</c:v>
                </c:pt>
                <c:pt idx="55" formatCode="General">
                  <c:v>109</c:v>
                </c:pt>
                <c:pt idx="56" formatCode="General">
                  <c:v>111</c:v>
                </c:pt>
                <c:pt idx="57" formatCode="General">
                  <c:v>114</c:v>
                </c:pt>
                <c:pt idx="58" formatCode="General">
                  <c:v>116</c:v>
                </c:pt>
                <c:pt idx="59" formatCode="General">
                  <c:v>119</c:v>
                </c:pt>
                <c:pt idx="60" formatCode="General">
                  <c:v>122</c:v>
                </c:pt>
                <c:pt idx="61" formatCode="General">
                  <c:v>126</c:v>
                </c:pt>
                <c:pt idx="62" formatCode="General">
                  <c:v>129</c:v>
                </c:pt>
                <c:pt idx="63" formatCode="General">
                  <c:v>132</c:v>
                </c:pt>
                <c:pt idx="64" formatCode="General">
                  <c:v>137</c:v>
                </c:pt>
                <c:pt idx="65" formatCode="General">
                  <c:v>142</c:v>
                </c:pt>
                <c:pt idx="66" formatCode="General">
                  <c:v>156</c:v>
                </c:pt>
                <c:pt idx="67" formatCode="General">
                  <c:v>167</c:v>
                </c:pt>
                <c:pt idx="68" formatCode="General">
                  <c:v>171</c:v>
                </c:pt>
                <c:pt idx="69" formatCode="General">
                  <c:v>178</c:v>
                </c:pt>
                <c:pt idx="70" formatCode="General">
                  <c:v>183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6E-4F64-9A8D-C8376FBF0FB1}"/>
            </c:ext>
          </c:extLst>
        </c:ser>
        <c:ser>
          <c:idx val="1"/>
          <c:order val="1"/>
          <c:tx>
            <c:v>Термопара 2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Лист1!$C$79:$C$149</c:f>
              <c:numCache>
                <c:formatCode>0</c:formatCode>
                <c:ptCount val="71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24</c:v>
                </c:pt>
                <c:pt idx="4">
                  <c:v>25</c:v>
                </c:pt>
                <c:pt idx="5">
                  <c:v>27</c:v>
                </c:pt>
                <c:pt idx="6">
                  <c:v>29</c:v>
                </c:pt>
                <c:pt idx="7">
                  <c:v>31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36</c:v>
                </c:pt>
                <c:pt idx="14">
                  <c:v>38</c:v>
                </c:pt>
                <c:pt idx="15">
                  <c:v>39</c:v>
                </c:pt>
                <c:pt idx="16">
                  <c:v>41</c:v>
                </c:pt>
                <c:pt idx="17">
                  <c:v>43</c:v>
                </c:pt>
                <c:pt idx="18">
                  <c:v>45</c:v>
                </c:pt>
                <c:pt idx="19">
                  <c:v>49</c:v>
                </c:pt>
                <c:pt idx="20">
                  <c:v>53</c:v>
                </c:pt>
                <c:pt idx="21">
                  <c:v>57</c:v>
                </c:pt>
                <c:pt idx="22">
                  <c:v>59</c:v>
                </c:pt>
                <c:pt idx="23">
                  <c:v>62</c:v>
                </c:pt>
                <c:pt idx="24">
                  <c:v>66</c:v>
                </c:pt>
                <c:pt idx="25">
                  <c:v>68</c:v>
                </c:pt>
                <c:pt idx="26">
                  <c:v>69</c:v>
                </c:pt>
                <c:pt idx="27">
                  <c:v>73</c:v>
                </c:pt>
                <c:pt idx="28">
                  <c:v>74</c:v>
                </c:pt>
                <c:pt idx="29">
                  <c:v>76</c:v>
                </c:pt>
                <c:pt idx="30" formatCode="General">
                  <c:v>79</c:v>
                </c:pt>
                <c:pt idx="31" formatCode="General">
                  <c:v>83</c:v>
                </c:pt>
                <c:pt idx="32" formatCode="General">
                  <c:v>89</c:v>
                </c:pt>
                <c:pt idx="33" formatCode="General">
                  <c:v>94</c:v>
                </c:pt>
                <c:pt idx="34" formatCode="General">
                  <c:v>98</c:v>
                </c:pt>
                <c:pt idx="35" formatCode="General">
                  <c:v>101</c:v>
                </c:pt>
                <c:pt idx="36" formatCode="General">
                  <c:v>103</c:v>
                </c:pt>
                <c:pt idx="37" formatCode="General">
                  <c:v>109</c:v>
                </c:pt>
                <c:pt idx="38" formatCode="General">
                  <c:v>113</c:v>
                </c:pt>
                <c:pt idx="39" formatCode="General">
                  <c:v>117</c:v>
                </c:pt>
                <c:pt idx="40" formatCode="General">
                  <c:v>123</c:v>
                </c:pt>
                <c:pt idx="41" formatCode="General">
                  <c:v>129</c:v>
                </c:pt>
                <c:pt idx="42" formatCode="General">
                  <c:v>132</c:v>
                </c:pt>
                <c:pt idx="43" formatCode="General">
                  <c:v>138</c:v>
                </c:pt>
                <c:pt idx="44" formatCode="General">
                  <c:v>139</c:v>
                </c:pt>
                <c:pt idx="45" formatCode="General">
                  <c:v>140</c:v>
                </c:pt>
                <c:pt idx="46" formatCode="General">
                  <c:v>141</c:v>
                </c:pt>
                <c:pt idx="47" formatCode="General">
                  <c:v>145</c:v>
                </c:pt>
                <c:pt idx="48" formatCode="General">
                  <c:v>148</c:v>
                </c:pt>
                <c:pt idx="49" formatCode="General">
                  <c:v>149</c:v>
                </c:pt>
                <c:pt idx="50" formatCode="General">
                  <c:v>151</c:v>
                </c:pt>
                <c:pt idx="51" formatCode="General">
                  <c:v>158</c:v>
                </c:pt>
                <c:pt idx="52" formatCode="General">
                  <c:v>159</c:v>
                </c:pt>
                <c:pt idx="53" formatCode="General">
                  <c:v>162</c:v>
                </c:pt>
                <c:pt idx="54" formatCode="General">
                  <c:v>163</c:v>
                </c:pt>
                <c:pt idx="55" formatCode="General">
                  <c:v>163</c:v>
                </c:pt>
                <c:pt idx="56" formatCode="General">
                  <c:v>167</c:v>
                </c:pt>
                <c:pt idx="57" formatCode="General">
                  <c:v>169</c:v>
                </c:pt>
                <c:pt idx="58" formatCode="General">
                  <c:v>170</c:v>
                </c:pt>
                <c:pt idx="59" formatCode="General">
                  <c:v>172</c:v>
                </c:pt>
                <c:pt idx="60" formatCode="General">
                  <c:v>174</c:v>
                </c:pt>
                <c:pt idx="61" formatCode="General">
                  <c:v>177</c:v>
                </c:pt>
                <c:pt idx="62" formatCode="General">
                  <c:v>177</c:v>
                </c:pt>
                <c:pt idx="63" formatCode="General">
                  <c:v>178</c:v>
                </c:pt>
                <c:pt idx="64" formatCode="General">
                  <c:v>182</c:v>
                </c:pt>
                <c:pt idx="65" formatCode="General">
                  <c:v>184</c:v>
                </c:pt>
                <c:pt idx="66" formatCode="General">
                  <c:v>188</c:v>
                </c:pt>
                <c:pt idx="67" formatCode="General">
                  <c:v>189</c:v>
                </c:pt>
                <c:pt idx="68" formatCode="General">
                  <c:v>191</c:v>
                </c:pt>
                <c:pt idx="69" formatCode="General">
                  <c:v>192</c:v>
                </c:pt>
                <c:pt idx="70" formatCode="General">
                  <c:v>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6E-4F64-9A8D-C8376FBF0FB1}"/>
            </c:ext>
          </c:extLst>
        </c:ser>
        <c:ser>
          <c:idx val="2"/>
          <c:order val="2"/>
          <c:tx>
            <c:v>Термопара 3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Лист1!$D$79:$D$149</c:f>
              <c:numCache>
                <c:formatCode>0</c:formatCode>
                <c:ptCount val="71"/>
                <c:pt idx="0">
                  <c:v>22</c:v>
                </c:pt>
                <c:pt idx="1">
                  <c:v>22</c:v>
                </c:pt>
                <c:pt idx="2">
                  <c:v>23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27</c:v>
                </c:pt>
                <c:pt idx="9">
                  <c:v>29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35</c:v>
                </c:pt>
                <c:pt idx="14">
                  <c:v>35</c:v>
                </c:pt>
                <c:pt idx="15">
                  <c:v>36</c:v>
                </c:pt>
                <c:pt idx="16">
                  <c:v>38</c:v>
                </c:pt>
                <c:pt idx="17">
                  <c:v>39</c:v>
                </c:pt>
                <c:pt idx="18">
                  <c:v>41</c:v>
                </c:pt>
                <c:pt idx="19">
                  <c:v>43</c:v>
                </c:pt>
                <c:pt idx="20">
                  <c:v>44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53</c:v>
                </c:pt>
                <c:pt idx="26">
                  <c:v>56</c:v>
                </c:pt>
                <c:pt idx="27">
                  <c:v>59</c:v>
                </c:pt>
                <c:pt idx="28">
                  <c:v>61</c:v>
                </c:pt>
                <c:pt idx="29">
                  <c:v>64</c:v>
                </c:pt>
                <c:pt idx="30" formatCode="General">
                  <c:v>67</c:v>
                </c:pt>
                <c:pt idx="31" formatCode="General">
                  <c:v>68</c:v>
                </c:pt>
                <c:pt idx="32" formatCode="General">
                  <c:v>72</c:v>
                </c:pt>
                <c:pt idx="33" formatCode="General">
                  <c:v>76</c:v>
                </c:pt>
                <c:pt idx="34" formatCode="General">
                  <c:v>77</c:v>
                </c:pt>
                <c:pt idx="35" formatCode="General">
                  <c:v>78</c:v>
                </c:pt>
                <c:pt idx="36" formatCode="General">
                  <c:v>79</c:v>
                </c:pt>
                <c:pt idx="37" formatCode="General">
                  <c:v>83</c:v>
                </c:pt>
                <c:pt idx="38" formatCode="General">
                  <c:v>86</c:v>
                </c:pt>
                <c:pt idx="39" formatCode="General">
                  <c:v>89</c:v>
                </c:pt>
                <c:pt idx="40" formatCode="General">
                  <c:v>93</c:v>
                </c:pt>
                <c:pt idx="41" formatCode="General">
                  <c:v>98</c:v>
                </c:pt>
                <c:pt idx="42" formatCode="General">
                  <c:v>99</c:v>
                </c:pt>
                <c:pt idx="43" formatCode="General">
                  <c:v>104</c:v>
                </c:pt>
                <c:pt idx="44" formatCode="General">
                  <c:v>109</c:v>
                </c:pt>
                <c:pt idx="45" formatCode="General">
                  <c:v>113</c:v>
                </c:pt>
                <c:pt idx="46" formatCode="General">
                  <c:v>117</c:v>
                </c:pt>
                <c:pt idx="47" formatCode="General">
                  <c:v>118</c:v>
                </c:pt>
                <c:pt idx="48" formatCode="General">
                  <c:v>122</c:v>
                </c:pt>
                <c:pt idx="49" formatCode="General">
                  <c:v>127</c:v>
                </c:pt>
                <c:pt idx="50" formatCode="General">
                  <c:v>129</c:v>
                </c:pt>
                <c:pt idx="51" formatCode="General">
                  <c:v>133</c:v>
                </c:pt>
                <c:pt idx="52" formatCode="General">
                  <c:v>135</c:v>
                </c:pt>
                <c:pt idx="53" formatCode="General">
                  <c:v>139</c:v>
                </c:pt>
                <c:pt idx="54" formatCode="General">
                  <c:v>142</c:v>
                </c:pt>
                <c:pt idx="55" formatCode="General">
                  <c:v>145</c:v>
                </c:pt>
                <c:pt idx="56" formatCode="General">
                  <c:v>148</c:v>
                </c:pt>
                <c:pt idx="57" formatCode="General">
                  <c:v>149</c:v>
                </c:pt>
                <c:pt idx="58" formatCode="General">
                  <c:v>151</c:v>
                </c:pt>
                <c:pt idx="59" formatCode="General">
                  <c:v>154</c:v>
                </c:pt>
                <c:pt idx="60" formatCode="General">
                  <c:v>158</c:v>
                </c:pt>
                <c:pt idx="61" formatCode="General">
                  <c:v>159</c:v>
                </c:pt>
                <c:pt idx="62" formatCode="General">
                  <c:v>162</c:v>
                </c:pt>
                <c:pt idx="63" formatCode="General">
                  <c:v>165</c:v>
                </c:pt>
                <c:pt idx="64" formatCode="General">
                  <c:v>166</c:v>
                </c:pt>
                <c:pt idx="65" formatCode="General">
                  <c:v>168</c:v>
                </c:pt>
                <c:pt idx="66" formatCode="General">
                  <c:v>171</c:v>
                </c:pt>
                <c:pt idx="67" formatCode="General">
                  <c:v>173</c:v>
                </c:pt>
                <c:pt idx="68" formatCode="General">
                  <c:v>177</c:v>
                </c:pt>
                <c:pt idx="69" formatCode="General">
                  <c:v>183</c:v>
                </c:pt>
                <c:pt idx="70" formatCode="General">
                  <c:v>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6E-4F64-9A8D-C8376FBF0FB1}"/>
            </c:ext>
          </c:extLst>
        </c:ser>
        <c:ser>
          <c:idx val="3"/>
          <c:order val="3"/>
          <c:tx>
            <c:v>Термопара 4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Лист1!$E$79:$E$149</c:f>
              <c:numCache>
                <c:formatCode>0</c:formatCode>
                <c:ptCount val="71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33</c:v>
                </c:pt>
                <c:pt idx="10">
                  <c:v>36</c:v>
                </c:pt>
                <c:pt idx="11">
                  <c:v>38</c:v>
                </c:pt>
                <c:pt idx="12">
                  <c:v>42</c:v>
                </c:pt>
                <c:pt idx="13">
                  <c:v>43</c:v>
                </c:pt>
                <c:pt idx="14">
                  <c:v>45</c:v>
                </c:pt>
                <c:pt idx="15">
                  <c:v>47</c:v>
                </c:pt>
                <c:pt idx="16">
                  <c:v>49</c:v>
                </c:pt>
                <c:pt idx="17">
                  <c:v>51</c:v>
                </c:pt>
                <c:pt idx="18">
                  <c:v>55</c:v>
                </c:pt>
                <c:pt idx="19">
                  <c:v>58</c:v>
                </c:pt>
                <c:pt idx="20">
                  <c:v>62</c:v>
                </c:pt>
                <c:pt idx="21">
                  <c:v>65</c:v>
                </c:pt>
                <c:pt idx="22">
                  <c:v>67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79</c:v>
                </c:pt>
                <c:pt idx="27">
                  <c:v>82</c:v>
                </c:pt>
                <c:pt idx="28">
                  <c:v>86</c:v>
                </c:pt>
                <c:pt idx="29">
                  <c:v>88</c:v>
                </c:pt>
                <c:pt idx="30" formatCode="General">
                  <c:v>93</c:v>
                </c:pt>
                <c:pt idx="31" formatCode="General">
                  <c:v>97</c:v>
                </c:pt>
                <c:pt idx="32" formatCode="General">
                  <c:v>102</c:v>
                </c:pt>
                <c:pt idx="33" formatCode="General">
                  <c:v>105</c:v>
                </c:pt>
                <c:pt idx="34" formatCode="General">
                  <c:v>108</c:v>
                </c:pt>
                <c:pt idx="35" formatCode="General">
                  <c:v>109</c:v>
                </c:pt>
                <c:pt idx="36" formatCode="General">
                  <c:v>111</c:v>
                </c:pt>
                <c:pt idx="37" formatCode="General">
                  <c:v>116</c:v>
                </c:pt>
                <c:pt idx="38" formatCode="General">
                  <c:v>119</c:v>
                </c:pt>
                <c:pt idx="39" formatCode="General">
                  <c:v>122</c:v>
                </c:pt>
                <c:pt idx="40" formatCode="General">
                  <c:v>126</c:v>
                </c:pt>
                <c:pt idx="41" formatCode="General">
                  <c:v>129</c:v>
                </c:pt>
                <c:pt idx="42" formatCode="General">
                  <c:v>131</c:v>
                </c:pt>
                <c:pt idx="43" formatCode="General">
                  <c:v>136</c:v>
                </c:pt>
                <c:pt idx="44" formatCode="General">
                  <c:v>136</c:v>
                </c:pt>
                <c:pt idx="45" formatCode="General">
                  <c:v>137</c:v>
                </c:pt>
                <c:pt idx="46" formatCode="General">
                  <c:v>138</c:v>
                </c:pt>
                <c:pt idx="47" formatCode="General">
                  <c:v>141</c:v>
                </c:pt>
                <c:pt idx="48" formatCode="General">
                  <c:v>142</c:v>
                </c:pt>
                <c:pt idx="49" formatCode="General">
                  <c:v>142</c:v>
                </c:pt>
                <c:pt idx="50" formatCode="General">
                  <c:v>146</c:v>
                </c:pt>
                <c:pt idx="51" formatCode="General">
                  <c:v>148</c:v>
                </c:pt>
                <c:pt idx="52" formatCode="General">
                  <c:v>149</c:v>
                </c:pt>
                <c:pt idx="53" formatCode="General">
                  <c:v>151</c:v>
                </c:pt>
                <c:pt idx="54" formatCode="General">
                  <c:v>152</c:v>
                </c:pt>
                <c:pt idx="55" formatCode="General">
                  <c:v>157</c:v>
                </c:pt>
                <c:pt idx="56" formatCode="General">
                  <c:v>162</c:v>
                </c:pt>
                <c:pt idx="57" formatCode="General">
                  <c:v>165</c:v>
                </c:pt>
                <c:pt idx="58" formatCode="General">
                  <c:v>169</c:v>
                </c:pt>
                <c:pt idx="59" formatCode="General">
                  <c:v>170</c:v>
                </c:pt>
                <c:pt idx="60" formatCode="General">
                  <c:v>174</c:v>
                </c:pt>
                <c:pt idx="61" formatCode="General">
                  <c:v>176</c:v>
                </c:pt>
                <c:pt idx="62" formatCode="General">
                  <c:v>179</c:v>
                </c:pt>
                <c:pt idx="63" formatCode="General">
                  <c:v>181</c:v>
                </c:pt>
                <c:pt idx="64" formatCode="General">
                  <c:v>184</c:v>
                </c:pt>
                <c:pt idx="65" formatCode="General">
                  <c:v>185</c:v>
                </c:pt>
                <c:pt idx="66" formatCode="General">
                  <c:v>185</c:v>
                </c:pt>
                <c:pt idx="67" formatCode="General">
                  <c:v>187</c:v>
                </c:pt>
                <c:pt idx="68" formatCode="General">
                  <c:v>188</c:v>
                </c:pt>
                <c:pt idx="69" formatCode="General">
                  <c:v>189</c:v>
                </c:pt>
                <c:pt idx="70" formatCode="General">
                  <c:v>190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6E-4F64-9A8D-C8376FBF0FB1}"/>
            </c:ext>
          </c:extLst>
        </c:ser>
        <c:ser>
          <c:idx val="4"/>
          <c:order val="4"/>
          <c:tx>
            <c:v>Среднее значение температуры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Лист1!$F$79:$F$149</c:f>
              <c:numCache>
                <c:formatCode>0</c:formatCode>
                <c:ptCount val="71"/>
                <c:pt idx="0">
                  <c:v>21.25</c:v>
                </c:pt>
                <c:pt idx="1">
                  <c:v>21.25</c:v>
                </c:pt>
                <c:pt idx="2">
                  <c:v>22</c:v>
                </c:pt>
                <c:pt idx="3">
                  <c:v>23.5</c:v>
                </c:pt>
                <c:pt idx="4">
                  <c:v>24.25</c:v>
                </c:pt>
                <c:pt idx="5">
                  <c:v>25.5</c:v>
                </c:pt>
                <c:pt idx="6">
                  <c:v>27.25</c:v>
                </c:pt>
                <c:pt idx="7">
                  <c:v>28.75</c:v>
                </c:pt>
                <c:pt idx="8">
                  <c:v>30</c:v>
                </c:pt>
                <c:pt idx="9">
                  <c:v>31.75</c:v>
                </c:pt>
                <c:pt idx="10">
                  <c:v>33.5</c:v>
                </c:pt>
                <c:pt idx="11">
                  <c:v>35</c:v>
                </c:pt>
                <c:pt idx="12">
                  <c:v>37.25</c:v>
                </c:pt>
                <c:pt idx="13">
                  <c:v>38.25</c:v>
                </c:pt>
                <c:pt idx="14">
                  <c:v>40.25</c:v>
                </c:pt>
                <c:pt idx="15">
                  <c:v>41.5</c:v>
                </c:pt>
                <c:pt idx="16">
                  <c:v>43.75</c:v>
                </c:pt>
                <c:pt idx="17">
                  <c:v>45.5</c:v>
                </c:pt>
                <c:pt idx="18">
                  <c:v>48</c:v>
                </c:pt>
                <c:pt idx="19">
                  <c:v>50.25</c:v>
                </c:pt>
                <c:pt idx="20">
                  <c:v>52.75</c:v>
                </c:pt>
                <c:pt idx="21">
                  <c:v>55.25</c:v>
                </c:pt>
                <c:pt idx="22">
                  <c:v>57</c:v>
                </c:pt>
                <c:pt idx="23">
                  <c:v>59</c:v>
                </c:pt>
                <c:pt idx="24">
                  <c:v>61.25</c:v>
                </c:pt>
                <c:pt idx="25">
                  <c:v>63.75</c:v>
                </c:pt>
                <c:pt idx="26">
                  <c:v>66</c:v>
                </c:pt>
                <c:pt idx="27">
                  <c:v>68.75</c:v>
                </c:pt>
                <c:pt idx="28">
                  <c:v>71</c:v>
                </c:pt>
                <c:pt idx="29">
                  <c:v>73.25</c:v>
                </c:pt>
                <c:pt idx="30">
                  <c:v>76.25</c:v>
                </c:pt>
                <c:pt idx="31">
                  <c:v>79.25</c:v>
                </c:pt>
                <c:pt idx="32">
                  <c:v>83.25</c:v>
                </c:pt>
                <c:pt idx="33">
                  <c:v>86.75</c:v>
                </c:pt>
                <c:pt idx="34">
                  <c:v>89.25</c:v>
                </c:pt>
                <c:pt idx="35">
                  <c:v>91</c:v>
                </c:pt>
                <c:pt idx="36">
                  <c:v>92.5</c:v>
                </c:pt>
                <c:pt idx="37">
                  <c:v>96.5</c:v>
                </c:pt>
                <c:pt idx="38">
                  <c:v>99.25</c:v>
                </c:pt>
                <c:pt idx="39">
                  <c:v>102.75</c:v>
                </c:pt>
                <c:pt idx="40">
                  <c:v>106.75</c:v>
                </c:pt>
                <c:pt idx="41">
                  <c:v>110.5</c:v>
                </c:pt>
                <c:pt idx="42">
                  <c:v>112.25</c:v>
                </c:pt>
                <c:pt idx="43">
                  <c:v>116.25</c:v>
                </c:pt>
                <c:pt idx="44">
                  <c:v>118</c:v>
                </c:pt>
                <c:pt idx="45">
                  <c:v>119.75</c:v>
                </c:pt>
                <c:pt idx="46">
                  <c:v>122</c:v>
                </c:pt>
                <c:pt idx="47">
                  <c:v>124.5</c:v>
                </c:pt>
                <c:pt idx="48">
                  <c:v>127</c:v>
                </c:pt>
                <c:pt idx="49">
                  <c:v>128.5</c:v>
                </c:pt>
                <c:pt idx="50">
                  <c:v>130.75</c:v>
                </c:pt>
                <c:pt idx="51">
                  <c:v>134.25</c:v>
                </c:pt>
                <c:pt idx="52">
                  <c:v>135.5</c:v>
                </c:pt>
                <c:pt idx="53">
                  <c:v>138.25</c:v>
                </c:pt>
                <c:pt idx="54">
                  <c:v>140.75</c:v>
                </c:pt>
                <c:pt idx="55">
                  <c:v>143.5</c:v>
                </c:pt>
                <c:pt idx="56">
                  <c:v>147</c:v>
                </c:pt>
                <c:pt idx="57">
                  <c:v>149.25</c:v>
                </c:pt>
                <c:pt idx="58">
                  <c:v>151.5</c:v>
                </c:pt>
                <c:pt idx="59">
                  <c:v>153.75</c:v>
                </c:pt>
                <c:pt idx="60">
                  <c:v>157</c:v>
                </c:pt>
                <c:pt idx="61">
                  <c:v>159.5</c:v>
                </c:pt>
                <c:pt idx="62">
                  <c:v>161.75</c:v>
                </c:pt>
                <c:pt idx="63">
                  <c:v>164</c:v>
                </c:pt>
                <c:pt idx="64">
                  <c:v>167.25</c:v>
                </c:pt>
                <c:pt idx="65">
                  <c:v>169.75</c:v>
                </c:pt>
                <c:pt idx="66">
                  <c:v>175</c:v>
                </c:pt>
                <c:pt idx="67">
                  <c:v>179</c:v>
                </c:pt>
                <c:pt idx="68">
                  <c:v>181.75</c:v>
                </c:pt>
                <c:pt idx="69">
                  <c:v>185.5</c:v>
                </c:pt>
                <c:pt idx="70">
                  <c:v>188.5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C6E-4F64-9A8D-C8376FBF0FB1}"/>
            </c:ext>
          </c:extLst>
        </c:ser>
        <c:ser>
          <c:idx val="5"/>
          <c:order val="5"/>
          <c:tx>
            <c:v>Предельное значение температуры (140+То)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Лист1!$G$2:$G$72</c:f>
              <c:numCache>
                <c:formatCode>0</c:formatCode>
                <c:ptCount val="71"/>
                <c:pt idx="0">
                  <c:v>161</c:v>
                </c:pt>
                <c:pt idx="1">
                  <c:v>161</c:v>
                </c:pt>
                <c:pt idx="2">
                  <c:v>161</c:v>
                </c:pt>
                <c:pt idx="3">
                  <c:v>161</c:v>
                </c:pt>
                <c:pt idx="4">
                  <c:v>161</c:v>
                </c:pt>
                <c:pt idx="5">
                  <c:v>161</c:v>
                </c:pt>
                <c:pt idx="6">
                  <c:v>161</c:v>
                </c:pt>
                <c:pt idx="7">
                  <c:v>161</c:v>
                </c:pt>
                <c:pt idx="8">
                  <c:v>161</c:v>
                </c:pt>
                <c:pt idx="9">
                  <c:v>161</c:v>
                </c:pt>
                <c:pt idx="10">
                  <c:v>161</c:v>
                </c:pt>
                <c:pt idx="11">
                  <c:v>161</c:v>
                </c:pt>
                <c:pt idx="12">
                  <c:v>161</c:v>
                </c:pt>
                <c:pt idx="13">
                  <c:v>161</c:v>
                </c:pt>
                <c:pt idx="14">
                  <c:v>161</c:v>
                </c:pt>
                <c:pt idx="15">
                  <c:v>161</c:v>
                </c:pt>
                <c:pt idx="16">
                  <c:v>161</c:v>
                </c:pt>
                <c:pt idx="17">
                  <c:v>161</c:v>
                </c:pt>
                <c:pt idx="18">
                  <c:v>161</c:v>
                </c:pt>
                <c:pt idx="19">
                  <c:v>161</c:v>
                </c:pt>
                <c:pt idx="20">
                  <c:v>161</c:v>
                </c:pt>
                <c:pt idx="21">
                  <c:v>161</c:v>
                </c:pt>
                <c:pt idx="22">
                  <c:v>161</c:v>
                </c:pt>
                <c:pt idx="23">
                  <c:v>161</c:v>
                </c:pt>
                <c:pt idx="24">
                  <c:v>161</c:v>
                </c:pt>
                <c:pt idx="25">
                  <c:v>161</c:v>
                </c:pt>
                <c:pt idx="26">
                  <c:v>161</c:v>
                </c:pt>
                <c:pt idx="27">
                  <c:v>161</c:v>
                </c:pt>
                <c:pt idx="28">
                  <c:v>161</c:v>
                </c:pt>
                <c:pt idx="29">
                  <c:v>161</c:v>
                </c:pt>
                <c:pt idx="30">
                  <c:v>161</c:v>
                </c:pt>
                <c:pt idx="31">
                  <c:v>161</c:v>
                </c:pt>
                <c:pt idx="32">
                  <c:v>161</c:v>
                </c:pt>
                <c:pt idx="33">
                  <c:v>161</c:v>
                </c:pt>
                <c:pt idx="34">
                  <c:v>161</c:v>
                </c:pt>
                <c:pt idx="35">
                  <c:v>161</c:v>
                </c:pt>
                <c:pt idx="36">
                  <c:v>161</c:v>
                </c:pt>
                <c:pt idx="37">
                  <c:v>161</c:v>
                </c:pt>
                <c:pt idx="38">
                  <c:v>161</c:v>
                </c:pt>
                <c:pt idx="39">
                  <c:v>161</c:v>
                </c:pt>
                <c:pt idx="40">
                  <c:v>161</c:v>
                </c:pt>
                <c:pt idx="41">
                  <c:v>161</c:v>
                </c:pt>
                <c:pt idx="42">
                  <c:v>161</c:v>
                </c:pt>
                <c:pt idx="43">
                  <c:v>161</c:v>
                </c:pt>
                <c:pt idx="44">
                  <c:v>161</c:v>
                </c:pt>
                <c:pt idx="45">
                  <c:v>161</c:v>
                </c:pt>
                <c:pt idx="46">
                  <c:v>161</c:v>
                </c:pt>
                <c:pt idx="47">
                  <c:v>161</c:v>
                </c:pt>
                <c:pt idx="48">
                  <c:v>161</c:v>
                </c:pt>
                <c:pt idx="49">
                  <c:v>161</c:v>
                </c:pt>
                <c:pt idx="50">
                  <c:v>161</c:v>
                </c:pt>
                <c:pt idx="51">
                  <c:v>161</c:v>
                </c:pt>
                <c:pt idx="52">
                  <c:v>161</c:v>
                </c:pt>
                <c:pt idx="53">
                  <c:v>161</c:v>
                </c:pt>
                <c:pt idx="54">
                  <c:v>161</c:v>
                </c:pt>
                <c:pt idx="55">
                  <c:v>161</c:v>
                </c:pt>
                <c:pt idx="56">
                  <c:v>161</c:v>
                </c:pt>
                <c:pt idx="57">
                  <c:v>161</c:v>
                </c:pt>
                <c:pt idx="58">
                  <c:v>161</c:v>
                </c:pt>
                <c:pt idx="59">
                  <c:v>161</c:v>
                </c:pt>
                <c:pt idx="60">
                  <c:v>161</c:v>
                </c:pt>
                <c:pt idx="61">
                  <c:v>161</c:v>
                </c:pt>
                <c:pt idx="62">
                  <c:v>161</c:v>
                </c:pt>
                <c:pt idx="63">
                  <c:v>161</c:v>
                </c:pt>
                <c:pt idx="64">
                  <c:v>161</c:v>
                </c:pt>
                <c:pt idx="65">
                  <c:v>161</c:v>
                </c:pt>
                <c:pt idx="66">
                  <c:v>161</c:v>
                </c:pt>
                <c:pt idx="67">
                  <c:v>161</c:v>
                </c:pt>
                <c:pt idx="68">
                  <c:v>161</c:v>
                </c:pt>
                <c:pt idx="69">
                  <c:v>161</c:v>
                </c:pt>
                <c:pt idx="70">
                  <c:v>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C6E-4F64-9A8D-C8376FBF0FB1}"/>
            </c:ext>
          </c:extLst>
        </c:ser>
        <c:ser>
          <c:idx val="6"/>
          <c:order val="6"/>
          <c:tx>
            <c:v>Предельное значение температуры (180+То)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Лист1!$H$2:$H$72</c:f>
              <c:numCache>
                <c:formatCode>0</c:formatCode>
                <c:ptCount val="71"/>
                <c:pt idx="0">
                  <c:v>201</c:v>
                </c:pt>
                <c:pt idx="1">
                  <c:v>201</c:v>
                </c:pt>
                <c:pt idx="2">
                  <c:v>201</c:v>
                </c:pt>
                <c:pt idx="3">
                  <c:v>201</c:v>
                </c:pt>
                <c:pt idx="4">
                  <c:v>201</c:v>
                </c:pt>
                <c:pt idx="5">
                  <c:v>201</c:v>
                </c:pt>
                <c:pt idx="6">
                  <c:v>201</c:v>
                </c:pt>
                <c:pt idx="7">
                  <c:v>201</c:v>
                </c:pt>
                <c:pt idx="8">
                  <c:v>201</c:v>
                </c:pt>
                <c:pt idx="9">
                  <c:v>201</c:v>
                </c:pt>
                <c:pt idx="10">
                  <c:v>201</c:v>
                </c:pt>
                <c:pt idx="11">
                  <c:v>201</c:v>
                </c:pt>
                <c:pt idx="12">
                  <c:v>201</c:v>
                </c:pt>
                <c:pt idx="13">
                  <c:v>201</c:v>
                </c:pt>
                <c:pt idx="14">
                  <c:v>201</c:v>
                </c:pt>
                <c:pt idx="15">
                  <c:v>201</c:v>
                </c:pt>
                <c:pt idx="16">
                  <c:v>201</c:v>
                </c:pt>
                <c:pt idx="17">
                  <c:v>201</c:v>
                </c:pt>
                <c:pt idx="18">
                  <c:v>201</c:v>
                </c:pt>
                <c:pt idx="19">
                  <c:v>201</c:v>
                </c:pt>
                <c:pt idx="20">
                  <c:v>201</c:v>
                </c:pt>
                <c:pt idx="21">
                  <c:v>201</c:v>
                </c:pt>
                <c:pt idx="22">
                  <c:v>201</c:v>
                </c:pt>
                <c:pt idx="23">
                  <c:v>201</c:v>
                </c:pt>
                <c:pt idx="24">
                  <c:v>201</c:v>
                </c:pt>
                <c:pt idx="25">
                  <c:v>201</c:v>
                </c:pt>
                <c:pt idx="26">
                  <c:v>201</c:v>
                </c:pt>
                <c:pt idx="27">
                  <c:v>201</c:v>
                </c:pt>
                <c:pt idx="28">
                  <c:v>201</c:v>
                </c:pt>
                <c:pt idx="29">
                  <c:v>201</c:v>
                </c:pt>
                <c:pt idx="30">
                  <c:v>201</c:v>
                </c:pt>
                <c:pt idx="31">
                  <c:v>201</c:v>
                </c:pt>
                <c:pt idx="32">
                  <c:v>201</c:v>
                </c:pt>
                <c:pt idx="33">
                  <c:v>201</c:v>
                </c:pt>
                <c:pt idx="34">
                  <c:v>201</c:v>
                </c:pt>
                <c:pt idx="35">
                  <c:v>201</c:v>
                </c:pt>
                <c:pt idx="36">
                  <c:v>201</c:v>
                </c:pt>
                <c:pt idx="37">
                  <c:v>201</c:v>
                </c:pt>
                <c:pt idx="38">
                  <c:v>201</c:v>
                </c:pt>
                <c:pt idx="39">
                  <c:v>201</c:v>
                </c:pt>
                <c:pt idx="40">
                  <c:v>201</c:v>
                </c:pt>
                <c:pt idx="41">
                  <c:v>201</c:v>
                </c:pt>
                <c:pt idx="42">
                  <c:v>201</c:v>
                </c:pt>
                <c:pt idx="43">
                  <c:v>201</c:v>
                </c:pt>
                <c:pt idx="44">
                  <c:v>201</c:v>
                </c:pt>
                <c:pt idx="45">
                  <c:v>201</c:v>
                </c:pt>
                <c:pt idx="46">
                  <c:v>201</c:v>
                </c:pt>
                <c:pt idx="47">
                  <c:v>201</c:v>
                </c:pt>
                <c:pt idx="48">
                  <c:v>201</c:v>
                </c:pt>
                <c:pt idx="49">
                  <c:v>201</c:v>
                </c:pt>
                <c:pt idx="50">
                  <c:v>201</c:v>
                </c:pt>
                <c:pt idx="51">
                  <c:v>201</c:v>
                </c:pt>
                <c:pt idx="52">
                  <c:v>201</c:v>
                </c:pt>
                <c:pt idx="53">
                  <c:v>201</c:v>
                </c:pt>
                <c:pt idx="54">
                  <c:v>201</c:v>
                </c:pt>
                <c:pt idx="55">
                  <c:v>201</c:v>
                </c:pt>
                <c:pt idx="56">
                  <c:v>201</c:v>
                </c:pt>
                <c:pt idx="57">
                  <c:v>201</c:v>
                </c:pt>
                <c:pt idx="58">
                  <c:v>201</c:v>
                </c:pt>
                <c:pt idx="59">
                  <c:v>201</c:v>
                </c:pt>
                <c:pt idx="60">
                  <c:v>201</c:v>
                </c:pt>
                <c:pt idx="61">
                  <c:v>201</c:v>
                </c:pt>
                <c:pt idx="62">
                  <c:v>201</c:v>
                </c:pt>
                <c:pt idx="63">
                  <c:v>201</c:v>
                </c:pt>
                <c:pt idx="64">
                  <c:v>201</c:v>
                </c:pt>
                <c:pt idx="65">
                  <c:v>201</c:v>
                </c:pt>
                <c:pt idx="66">
                  <c:v>201</c:v>
                </c:pt>
                <c:pt idx="67">
                  <c:v>201</c:v>
                </c:pt>
                <c:pt idx="68">
                  <c:v>201</c:v>
                </c:pt>
                <c:pt idx="69">
                  <c:v>201</c:v>
                </c:pt>
                <c:pt idx="70">
                  <c:v>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C6E-4F64-9A8D-C8376FBF0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675256"/>
        <c:axId val="403676896"/>
      </c:scatterChart>
      <c:valAx>
        <c:axId val="403675256"/>
        <c:scaling>
          <c:orientation val="minMax"/>
          <c:max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Время, мин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03676896"/>
        <c:crosses val="autoZero"/>
        <c:crossBetween val="midCat"/>
        <c:majorUnit val="5"/>
      </c:valAx>
      <c:valAx>
        <c:axId val="40367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Температура, </a:t>
                </a:r>
                <a:r>
                  <a:rPr lang="ru-RU" baseline="30000"/>
                  <a:t>о</a:t>
                </a:r>
                <a:r>
                  <a:rPr lang="ru-RU"/>
                  <a:t>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03675256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8365980114554645"/>
          <c:w val="1"/>
          <c:h val="0.216340198854453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56957172162353"/>
          <c:y val="1.5030225294236411E-2"/>
          <c:w val="0.86653964329544131"/>
          <c:h val="0.68020997375328085"/>
        </c:manualLayout>
      </c:layout>
      <c:scatterChart>
        <c:scatterStyle val="smoothMarker"/>
        <c:varyColors val="0"/>
        <c:ser>
          <c:idx val="0"/>
          <c:order val="0"/>
          <c:tx>
            <c:v>Термопара 5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Лист1!$S$79:$S$149</c:f>
              <c:numCache>
                <c:formatCode>General</c:formatCode>
                <c:ptCount val="71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24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41</c:v>
                </c:pt>
                <c:pt idx="30">
                  <c:v>42</c:v>
                </c:pt>
                <c:pt idx="31">
                  <c:v>44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52</c:v>
                </c:pt>
                <c:pt idx="36">
                  <c:v>55</c:v>
                </c:pt>
                <c:pt idx="37">
                  <c:v>57</c:v>
                </c:pt>
                <c:pt idx="38">
                  <c:v>59</c:v>
                </c:pt>
                <c:pt idx="39">
                  <c:v>62</c:v>
                </c:pt>
                <c:pt idx="40">
                  <c:v>65</c:v>
                </c:pt>
                <c:pt idx="41">
                  <c:v>69</c:v>
                </c:pt>
                <c:pt idx="42">
                  <c:v>70</c:v>
                </c:pt>
                <c:pt idx="43">
                  <c:v>72</c:v>
                </c:pt>
                <c:pt idx="44">
                  <c:v>74</c:v>
                </c:pt>
                <c:pt idx="45">
                  <c:v>77</c:v>
                </c:pt>
                <c:pt idx="46">
                  <c:v>78</c:v>
                </c:pt>
                <c:pt idx="47">
                  <c:v>82</c:v>
                </c:pt>
                <c:pt idx="48">
                  <c:v>84</c:v>
                </c:pt>
                <c:pt idx="49">
                  <c:v>86</c:v>
                </c:pt>
                <c:pt idx="50">
                  <c:v>88</c:v>
                </c:pt>
                <c:pt idx="51">
                  <c:v>88</c:v>
                </c:pt>
                <c:pt idx="52">
                  <c:v>89</c:v>
                </c:pt>
                <c:pt idx="53">
                  <c:v>92</c:v>
                </c:pt>
                <c:pt idx="54">
                  <c:v>94</c:v>
                </c:pt>
                <c:pt idx="55">
                  <c:v>96</c:v>
                </c:pt>
                <c:pt idx="56">
                  <c:v>97</c:v>
                </c:pt>
                <c:pt idx="57">
                  <c:v>98</c:v>
                </c:pt>
                <c:pt idx="58">
                  <c:v>99</c:v>
                </c:pt>
                <c:pt idx="59">
                  <c:v>102</c:v>
                </c:pt>
                <c:pt idx="60">
                  <c:v>107</c:v>
                </c:pt>
                <c:pt idx="61">
                  <c:v>111</c:v>
                </c:pt>
                <c:pt idx="62">
                  <c:v>113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121</c:v>
                </c:pt>
                <c:pt idx="67">
                  <c:v>125</c:v>
                </c:pt>
                <c:pt idx="68">
                  <c:v>128</c:v>
                </c:pt>
                <c:pt idx="69">
                  <c:v>131</c:v>
                </c:pt>
                <c:pt idx="70">
                  <c:v>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31-443D-A823-6CB8D038FB9B}"/>
            </c:ext>
          </c:extLst>
        </c:ser>
        <c:ser>
          <c:idx val="1"/>
          <c:order val="1"/>
          <c:tx>
            <c:v>Термопара 6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Лист1!$T$79:$T$149</c:f>
              <c:numCache>
                <c:formatCode>General</c:formatCode>
                <c:ptCount val="71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26</c:v>
                </c:pt>
                <c:pt idx="11">
                  <c:v>29</c:v>
                </c:pt>
                <c:pt idx="12">
                  <c:v>32</c:v>
                </c:pt>
                <c:pt idx="13">
                  <c:v>35</c:v>
                </c:pt>
                <c:pt idx="14">
                  <c:v>36</c:v>
                </c:pt>
                <c:pt idx="15">
                  <c:v>38</c:v>
                </c:pt>
                <c:pt idx="16">
                  <c:v>39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43</c:v>
                </c:pt>
                <c:pt idx="21">
                  <c:v>45</c:v>
                </c:pt>
                <c:pt idx="22">
                  <c:v>45</c:v>
                </c:pt>
                <c:pt idx="23">
                  <c:v>46</c:v>
                </c:pt>
                <c:pt idx="24">
                  <c:v>47</c:v>
                </c:pt>
                <c:pt idx="25">
                  <c:v>47</c:v>
                </c:pt>
                <c:pt idx="26">
                  <c:v>47</c:v>
                </c:pt>
                <c:pt idx="27">
                  <c:v>48</c:v>
                </c:pt>
                <c:pt idx="28">
                  <c:v>48</c:v>
                </c:pt>
                <c:pt idx="29">
                  <c:v>49</c:v>
                </c:pt>
                <c:pt idx="30">
                  <c:v>51</c:v>
                </c:pt>
                <c:pt idx="31">
                  <c:v>52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61</c:v>
                </c:pt>
                <c:pt idx="40">
                  <c:v>64</c:v>
                </c:pt>
                <c:pt idx="41">
                  <c:v>66</c:v>
                </c:pt>
                <c:pt idx="42">
                  <c:v>68</c:v>
                </c:pt>
                <c:pt idx="43">
                  <c:v>69</c:v>
                </c:pt>
                <c:pt idx="44">
                  <c:v>72</c:v>
                </c:pt>
                <c:pt idx="45">
                  <c:v>76</c:v>
                </c:pt>
                <c:pt idx="46">
                  <c:v>78</c:v>
                </c:pt>
                <c:pt idx="47">
                  <c:v>79</c:v>
                </c:pt>
                <c:pt idx="48">
                  <c:v>83</c:v>
                </c:pt>
                <c:pt idx="49">
                  <c:v>86</c:v>
                </c:pt>
                <c:pt idx="50">
                  <c:v>89</c:v>
                </c:pt>
                <c:pt idx="51">
                  <c:v>93</c:v>
                </c:pt>
                <c:pt idx="52">
                  <c:v>96</c:v>
                </c:pt>
                <c:pt idx="53">
                  <c:v>99</c:v>
                </c:pt>
                <c:pt idx="54">
                  <c:v>103</c:v>
                </c:pt>
                <c:pt idx="55">
                  <c:v>106</c:v>
                </c:pt>
                <c:pt idx="56">
                  <c:v>107</c:v>
                </c:pt>
                <c:pt idx="57">
                  <c:v>109</c:v>
                </c:pt>
                <c:pt idx="58">
                  <c:v>111</c:v>
                </c:pt>
                <c:pt idx="59">
                  <c:v>113</c:v>
                </c:pt>
                <c:pt idx="60">
                  <c:v>116</c:v>
                </c:pt>
                <c:pt idx="61">
                  <c:v>119</c:v>
                </c:pt>
                <c:pt idx="62">
                  <c:v>121</c:v>
                </c:pt>
                <c:pt idx="63">
                  <c:v>125</c:v>
                </c:pt>
                <c:pt idx="64">
                  <c:v>128</c:v>
                </c:pt>
                <c:pt idx="65">
                  <c:v>132</c:v>
                </c:pt>
                <c:pt idx="66">
                  <c:v>133</c:v>
                </c:pt>
                <c:pt idx="67">
                  <c:v>136</c:v>
                </c:pt>
                <c:pt idx="68">
                  <c:v>138</c:v>
                </c:pt>
                <c:pt idx="69">
                  <c:v>141</c:v>
                </c:pt>
                <c:pt idx="70">
                  <c:v>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31-443D-A823-6CB8D038FB9B}"/>
            </c:ext>
          </c:extLst>
        </c:ser>
        <c:ser>
          <c:idx val="2"/>
          <c:order val="2"/>
          <c:tx>
            <c:v>Термопара 7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Лист1!$U$79:$U$149</c:f>
              <c:numCache>
                <c:formatCode>General</c:formatCode>
                <c:ptCount val="71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26</c:v>
                </c:pt>
                <c:pt idx="10">
                  <c:v>27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49</c:v>
                </c:pt>
                <c:pt idx="33">
                  <c:v>52</c:v>
                </c:pt>
                <c:pt idx="34">
                  <c:v>54</c:v>
                </c:pt>
                <c:pt idx="35">
                  <c:v>57</c:v>
                </c:pt>
                <c:pt idx="36">
                  <c:v>59</c:v>
                </c:pt>
                <c:pt idx="37">
                  <c:v>62</c:v>
                </c:pt>
                <c:pt idx="38">
                  <c:v>65</c:v>
                </c:pt>
                <c:pt idx="39">
                  <c:v>68</c:v>
                </c:pt>
                <c:pt idx="40">
                  <c:v>73</c:v>
                </c:pt>
                <c:pt idx="41">
                  <c:v>77</c:v>
                </c:pt>
                <c:pt idx="42">
                  <c:v>81</c:v>
                </c:pt>
                <c:pt idx="43">
                  <c:v>85</c:v>
                </c:pt>
                <c:pt idx="44">
                  <c:v>89</c:v>
                </c:pt>
                <c:pt idx="45">
                  <c:v>92</c:v>
                </c:pt>
                <c:pt idx="46">
                  <c:v>94</c:v>
                </c:pt>
                <c:pt idx="47">
                  <c:v>98</c:v>
                </c:pt>
                <c:pt idx="48">
                  <c:v>102</c:v>
                </c:pt>
                <c:pt idx="49">
                  <c:v>105</c:v>
                </c:pt>
                <c:pt idx="50">
                  <c:v>106</c:v>
                </c:pt>
                <c:pt idx="51">
                  <c:v>107</c:v>
                </c:pt>
                <c:pt idx="52">
                  <c:v>109</c:v>
                </c:pt>
                <c:pt idx="53">
                  <c:v>111</c:v>
                </c:pt>
                <c:pt idx="54">
                  <c:v>113</c:v>
                </c:pt>
                <c:pt idx="55">
                  <c:v>115</c:v>
                </c:pt>
                <c:pt idx="56">
                  <c:v>117</c:v>
                </c:pt>
                <c:pt idx="57">
                  <c:v>121</c:v>
                </c:pt>
                <c:pt idx="58">
                  <c:v>125</c:v>
                </c:pt>
                <c:pt idx="59">
                  <c:v>127</c:v>
                </c:pt>
                <c:pt idx="60">
                  <c:v>129</c:v>
                </c:pt>
                <c:pt idx="61">
                  <c:v>131</c:v>
                </c:pt>
                <c:pt idx="62">
                  <c:v>133</c:v>
                </c:pt>
                <c:pt idx="63">
                  <c:v>136</c:v>
                </c:pt>
                <c:pt idx="64">
                  <c:v>139</c:v>
                </c:pt>
                <c:pt idx="65">
                  <c:v>142</c:v>
                </c:pt>
                <c:pt idx="66">
                  <c:v>146</c:v>
                </c:pt>
                <c:pt idx="67">
                  <c:v>147</c:v>
                </c:pt>
                <c:pt idx="68">
                  <c:v>148</c:v>
                </c:pt>
                <c:pt idx="69">
                  <c:v>149</c:v>
                </c:pt>
                <c:pt idx="70">
                  <c:v>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31-443D-A823-6CB8D038FB9B}"/>
            </c:ext>
          </c:extLst>
        </c:ser>
        <c:ser>
          <c:idx val="3"/>
          <c:order val="3"/>
          <c:tx>
            <c:v>Термопара 8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Лист1!$V$79:$V$149</c:f>
              <c:numCache>
                <c:formatCode>General</c:formatCode>
                <c:ptCount val="7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34</c:v>
                </c:pt>
                <c:pt idx="15">
                  <c:v>35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46</c:v>
                </c:pt>
                <c:pt idx="28">
                  <c:v>47</c:v>
                </c:pt>
                <c:pt idx="29">
                  <c:v>47</c:v>
                </c:pt>
                <c:pt idx="30">
                  <c:v>47</c:v>
                </c:pt>
                <c:pt idx="31">
                  <c:v>48</c:v>
                </c:pt>
                <c:pt idx="32">
                  <c:v>51</c:v>
                </c:pt>
                <c:pt idx="33">
                  <c:v>52</c:v>
                </c:pt>
                <c:pt idx="34">
                  <c:v>54</c:v>
                </c:pt>
                <c:pt idx="35">
                  <c:v>57</c:v>
                </c:pt>
                <c:pt idx="36">
                  <c:v>59</c:v>
                </c:pt>
                <c:pt idx="37">
                  <c:v>62</c:v>
                </c:pt>
                <c:pt idx="38">
                  <c:v>63</c:v>
                </c:pt>
                <c:pt idx="39">
                  <c:v>65</c:v>
                </c:pt>
                <c:pt idx="40">
                  <c:v>67</c:v>
                </c:pt>
                <c:pt idx="41">
                  <c:v>68</c:v>
                </c:pt>
                <c:pt idx="42">
                  <c:v>68</c:v>
                </c:pt>
                <c:pt idx="43">
                  <c:v>69</c:v>
                </c:pt>
                <c:pt idx="44">
                  <c:v>70</c:v>
                </c:pt>
                <c:pt idx="45">
                  <c:v>73</c:v>
                </c:pt>
                <c:pt idx="46">
                  <c:v>76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86</c:v>
                </c:pt>
                <c:pt idx="51">
                  <c:v>88</c:v>
                </c:pt>
                <c:pt idx="52">
                  <c:v>89</c:v>
                </c:pt>
                <c:pt idx="53">
                  <c:v>92</c:v>
                </c:pt>
                <c:pt idx="54">
                  <c:v>95</c:v>
                </c:pt>
                <c:pt idx="55">
                  <c:v>98</c:v>
                </c:pt>
                <c:pt idx="56">
                  <c:v>99</c:v>
                </c:pt>
                <c:pt idx="57">
                  <c:v>101</c:v>
                </c:pt>
                <c:pt idx="58">
                  <c:v>103</c:v>
                </c:pt>
                <c:pt idx="59">
                  <c:v>104</c:v>
                </c:pt>
                <c:pt idx="60">
                  <c:v>105</c:v>
                </c:pt>
                <c:pt idx="61">
                  <c:v>106</c:v>
                </c:pt>
                <c:pt idx="62">
                  <c:v>109</c:v>
                </c:pt>
                <c:pt idx="63">
                  <c:v>111</c:v>
                </c:pt>
                <c:pt idx="64">
                  <c:v>113</c:v>
                </c:pt>
                <c:pt idx="65">
                  <c:v>115</c:v>
                </c:pt>
                <c:pt idx="66">
                  <c:v>117</c:v>
                </c:pt>
                <c:pt idx="67">
                  <c:v>119</c:v>
                </c:pt>
                <c:pt idx="68">
                  <c:v>121</c:v>
                </c:pt>
                <c:pt idx="69">
                  <c:v>125</c:v>
                </c:pt>
                <c:pt idx="70">
                  <c:v>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031-443D-A823-6CB8D038FB9B}"/>
            </c:ext>
          </c:extLst>
        </c:ser>
        <c:ser>
          <c:idx val="4"/>
          <c:order val="4"/>
          <c:tx>
            <c:v>Среднее значение температуры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Лист1!$W$79:$W$149</c:f>
              <c:numCache>
                <c:formatCode>0</c:formatCode>
                <c:ptCount val="71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22.25</c:v>
                </c:pt>
                <c:pt idx="4">
                  <c:v>23.25</c:v>
                </c:pt>
                <c:pt idx="5">
                  <c:v>24</c:v>
                </c:pt>
                <c:pt idx="6">
                  <c:v>24.5</c:v>
                </c:pt>
                <c:pt idx="7">
                  <c:v>25.5</c:v>
                </c:pt>
                <c:pt idx="8">
                  <c:v>26.25</c:v>
                </c:pt>
                <c:pt idx="9">
                  <c:v>26.75</c:v>
                </c:pt>
                <c:pt idx="10">
                  <c:v>27.5</c:v>
                </c:pt>
                <c:pt idx="11">
                  <c:v>29.25</c:v>
                </c:pt>
                <c:pt idx="12">
                  <c:v>30.25</c:v>
                </c:pt>
                <c:pt idx="13">
                  <c:v>31.5</c:v>
                </c:pt>
                <c:pt idx="14">
                  <c:v>32.5</c:v>
                </c:pt>
                <c:pt idx="15">
                  <c:v>33.5</c:v>
                </c:pt>
                <c:pt idx="16">
                  <c:v>34.25</c:v>
                </c:pt>
                <c:pt idx="17">
                  <c:v>35.5</c:v>
                </c:pt>
                <c:pt idx="18">
                  <c:v>36</c:v>
                </c:pt>
                <c:pt idx="19">
                  <c:v>37</c:v>
                </c:pt>
                <c:pt idx="20">
                  <c:v>37.75</c:v>
                </c:pt>
                <c:pt idx="21">
                  <c:v>39</c:v>
                </c:pt>
                <c:pt idx="22">
                  <c:v>39.25</c:v>
                </c:pt>
                <c:pt idx="23">
                  <c:v>39.5</c:v>
                </c:pt>
                <c:pt idx="24">
                  <c:v>40.25</c:v>
                </c:pt>
                <c:pt idx="25">
                  <c:v>41</c:v>
                </c:pt>
                <c:pt idx="26">
                  <c:v>41.75</c:v>
                </c:pt>
                <c:pt idx="27">
                  <c:v>43.25</c:v>
                </c:pt>
                <c:pt idx="28">
                  <c:v>44</c:v>
                </c:pt>
                <c:pt idx="29">
                  <c:v>45.25</c:v>
                </c:pt>
                <c:pt idx="30">
                  <c:v>46.25</c:v>
                </c:pt>
                <c:pt idx="31">
                  <c:v>47.5</c:v>
                </c:pt>
                <c:pt idx="32">
                  <c:v>49.5</c:v>
                </c:pt>
                <c:pt idx="33">
                  <c:v>51</c:v>
                </c:pt>
                <c:pt idx="34">
                  <c:v>52.5</c:v>
                </c:pt>
                <c:pt idx="35">
                  <c:v>55.25</c:v>
                </c:pt>
                <c:pt idx="36">
                  <c:v>57.25</c:v>
                </c:pt>
                <c:pt idx="37">
                  <c:v>59.5</c:v>
                </c:pt>
                <c:pt idx="38">
                  <c:v>61.25</c:v>
                </c:pt>
                <c:pt idx="39">
                  <c:v>64</c:v>
                </c:pt>
                <c:pt idx="40">
                  <c:v>67.25</c:v>
                </c:pt>
                <c:pt idx="41">
                  <c:v>70</c:v>
                </c:pt>
                <c:pt idx="42">
                  <c:v>71.75</c:v>
                </c:pt>
                <c:pt idx="43">
                  <c:v>73.75</c:v>
                </c:pt>
                <c:pt idx="44">
                  <c:v>76.25</c:v>
                </c:pt>
                <c:pt idx="45">
                  <c:v>79.5</c:v>
                </c:pt>
                <c:pt idx="46">
                  <c:v>81.5</c:v>
                </c:pt>
                <c:pt idx="47">
                  <c:v>84.25</c:v>
                </c:pt>
                <c:pt idx="48">
                  <c:v>87</c:v>
                </c:pt>
                <c:pt idx="49">
                  <c:v>90</c:v>
                </c:pt>
                <c:pt idx="50">
                  <c:v>92.25</c:v>
                </c:pt>
                <c:pt idx="51">
                  <c:v>94</c:v>
                </c:pt>
                <c:pt idx="52">
                  <c:v>95.75</c:v>
                </c:pt>
                <c:pt idx="53">
                  <c:v>98.5</c:v>
                </c:pt>
                <c:pt idx="54">
                  <c:v>101.25</c:v>
                </c:pt>
                <c:pt idx="55">
                  <c:v>103.75</c:v>
                </c:pt>
                <c:pt idx="56">
                  <c:v>105</c:v>
                </c:pt>
                <c:pt idx="57">
                  <c:v>107.25</c:v>
                </c:pt>
                <c:pt idx="58">
                  <c:v>109.5</c:v>
                </c:pt>
                <c:pt idx="59">
                  <c:v>111.5</c:v>
                </c:pt>
                <c:pt idx="60">
                  <c:v>114.25</c:v>
                </c:pt>
                <c:pt idx="61">
                  <c:v>116.75</c:v>
                </c:pt>
                <c:pt idx="62">
                  <c:v>119</c:v>
                </c:pt>
                <c:pt idx="63">
                  <c:v>122</c:v>
                </c:pt>
                <c:pt idx="64">
                  <c:v>124.25</c:v>
                </c:pt>
                <c:pt idx="65">
                  <c:v>126.75</c:v>
                </c:pt>
                <c:pt idx="66">
                  <c:v>129.25</c:v>
                </c:pt>
                <c:pt idx="67">
                  <c:v>131.75</c:v>
                </c:pt>
                <c:pt idx="68">
                  <c:v>133.75</c:v>
                </c:pt>
                <c:pt idx="69">
                  <c:v>136.5</c:v>
                </c:pt>
                <c:pt idx="70">
                  <c:v>139.75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031-443D-A823-6CB8D038FB9B}"/>
            </c:ext>
          </c:extLst>
        </c:ser>
        <c:ser>
          <c:idx val="5"/>
          <c:order val="5"/>
          <c:tx>
            <c:v>Предельное значение температуры (140+То)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Лист1!$G$2:$G$72</c:f>
              <c:numCache>
                <c:formatCode>0</c:formatCode>
                <c:ptCount val="71"/>
                <c:pt idx="0">
                  <c:v>161</c:v>
                </c:pt>
                <c:pt idx="1">
                  <c:v>161</c:v>
                </c:pt>
                <c:pt idx="2">
                  <c:v>161</c:v>
                </c:pt>
                <c:pt idx="3">
                  <c:v>161</c:v>
                </c:pt>
                <c:pt idx="4">
                  <c:v>161</c:v>
                </c:pt>
                <c:pt idx="5">
                  <c:v>161</c:v>
                </c:pt>
                <c:pt idx="6">
                  <c:v>161</c:v>
                </c:pt>
                <c:pt idx="7">
                  <c:v>161</c:v>
                </c:pt>
                <c:pt idx="8">
                  <c:v>161</c:v>
                </c:pt>
                <c:pt idx="9">
                  <c:v>161</c:v>
                </c:pt>
                <c:pt idx="10">
                  <c:v>161</c:v>
                </c:pt>
                <c:pt idx="11">
                  <c:v>161</c:v>
                </c:pt>
                <c:pt idx="12">
                  <c:v>161</c:v>
                </c:pt>
                <c:pt idx="13">
                  <c:v>161</c:v>
                </c:pt>
                <c:pt idx="14">
                  <c:v>161</c:v>
                </c:pt>
                <c:pt idx="15">
                  <c:v>161</c:v>
                </c:pt>
                <c:pt idx="16">
                  <c:v>161</c:v>
                </c:pt>
                <c:pt idx="17">
                  <c:v>161</c:v>
                </c:pt>
                <c:pt idx="18">
                  <c:v>161</c:v>
                </c:pt>
                <c:pt idx="19">
                  <c:v>161</c:v>
                </c:pt>
                <c:pt idx="20">
                  <c:v>161</c:v>
                </c:pt>
                <c:pt idx="21">
                  <c:v>161</c:v>
                </c:pt>
                <c:pt idx="22">
                  <c:v>161</c:v>
                </c:pt>
                <c:pt idx="23">
                  <c:v>161</c:v>
                </c:pt>
                <c:pt idx="24">
                  <c:v>161</c:v>
                </c:pt>
                <c:pt idx="25">
                  <c:v>161</c:v>
                </c:pt>
                <c:pt idx="26">
                  <c:v>161</c:v>
                </c:pt>
                <c:pt idx="27">
                  <c:v>161</c:v>
                </c:pt>
                <c:pt idx="28">
                  <c:v>161</c:v>
                </c:pt>
                <c:pt idx="29">
                  <c:v>161</c:v>
                </c:pt>
                <c:pt idx="30">
                  <c:v>161</c:v>
                </c:pt>
                <c:pt idx="31">
                  <c:v>161</c:v>
                </c:pt>
                <c:pt idx="32">
                  <c:v>161</c:v>
                </c:pt>
                <c:pt idx="33">
                  <c:v>161</c:v>
                </c:pt>
                <c:pt idx="34">
                  <c:v>161</c:v>
                </c:pt>
                <c:pt idx="35">
                  <c:v>161</c:v>
                </c:pt>
                <c:pt idx="36">
                  <c:v>161</c:v>
                </c:pt>
                <c:pt idx="37">
                  <c:v>161</c:v>
                </c:pt>
                <c:pt idx="38">
                  <c:v>161</c:v>
                </c:pt>
                <c:pt idx="39">
                  <c:v>161</c:v>
                </c:pt>
                <c:pt idx="40">
                  <c:v>161</c:v>
                </c:pt>
                <c:pt idx="41">
                  <c:v>161</c:v>
                </c:pt>
                <c:pt idx="42">
                  <c:v>161</c:v>
                </c:pt>
                <c:pt idx="43">
                  <c:v>161</c:v>
                </c:pt>
                <c:pt idx="44">
                  <c:v>161</c:v>
                </c:pt>
                <c:pt idx="45">
                  <c:v>161</c:v>
                </c:pt>
                <c:pt idx="46">
                  <c:v>161</c:v>
                </c:pt>
                <c:pt idx="47">
                  <c:v>161</c:v>
                </c:pt>
                <c:pt idx="48">
                  <c:v>161</c:v>
                </c:pt>
                <c:pt idx="49">
                  <c:v>161</c:v>
                </c:pt>
                <c:pt idx="50">
                  <c:v>161</c:v>
                </c:pt>
                <c:pt idx="51">
                  <c:v>161</c:v>
                </c:pt>
                <c:pt idx="52">
                  <c:v>161</c:v>
                </c:pt>
                <c:pt idx="53">
                  <c:v>161</c:v>
                </c:pt>
                <c:pt idx="54">
                  <c:v>161</c:v>
                </c:pt>
                <c:pt idx="55">
                  <c:v>161</c:v>
                </c:pt>
                <c:pt idx="56">
                  <c:v>161</c:v>
                </c:pt>
                <c:pt idx="57">
                  <c:v>161</c:v>
                </c:pt>
                <c:pt idx="58">
                  <c:v>161</c:v>
                </c:pt>
                <c:pt idx="59">
                  <c:v>161</c:v>
                </c:pt>
                <c:pt idx="60">
                  <c:v>161</c:v>
                </c:pt>
                <c:pt idx="61">
                  <c:v>161</c:v>
                </c:pt>
                <c:pt idx="62">
                  <c:v>161</c:v>
                </c:pt>
                <c:pt idx="63">
                  <c:v>161</c:v>
                </c:pt>
                <c:pt idx="64">
                  <c:v>161</c:v>
                </c:pt>
                <c:pt idx="65">
                  <c:v>161</c:v>
                </c:pt>
                <c:pt idx="66">
                  <c:v>161</c:v>
                </c:pt>
                <c:pt idx="67">
                  <c:v>161</c:v>
                </c:pt>
                <c:pt idx="68">
                  <c:v>161</c:v>
                </c:pt>
                <c:pt idx="69">
                  <c:v>161</c:v>
                </c:pt>
                <c:pt idx="70">
                  <c:v>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031-443D-A823-6CB8D038FB9B}"/>
            </c:ext>
          </c:extLst>
        </c:ser>
        <c:ser>
          <c:idx val="6"/>
          <c:order val="6"/>
          <c:tx>
            <c:v>Предельное значение температуры (180+То)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Лист1!$H$2:$H$72</c:f>
              <c:numCache>
                <c:formatCode>0</c:formatCode>
                <c:ptCount val="71"/>
                <c:pt idx="0">
                  <c:v>201</c:v>
                </c:pt>
                <c:pt idx="1">
                  <c:v>201</c:v>
                </c:pt>
                <c:pt idx="2">
                  <c:v>201</c:v>
                </c:pt>
                <c:pt idx="3">
                  <c:v>201</c:v>
                </c:pt>
                <c:pt idx="4">
                  <c:v>201</c:v>
                </c:pt>
                <c:pt idx="5">
                  <c:v>201</c:v>
                </c:pt>
                <c:pt idx="6">
                  <c:v>201</c:v>
                </c:pt>
                <c:pt idx="7">
                  <c:v>201</c:v>
                </c:pt>
                <c:pt idx="8">
                  <c:v>201</c:v>
                </c:pt>
                <c:pt idx="9">
                  <c:v>201</c:v>
                </c:pt>
                <c:pt idx="10">
                  <c:v>201</c:v>
                </c:pt>
                <c:pt idx="11">
                  <c:v>201</c:v>
                </c:pt>
                <c:pt idx="12">
                  <c:v>201</c:v>
                </c:pt>
                <c:pt idx="13">
                  <c:v>201</c:v>
                </c:pt>
                <c:pt idx="14">
                  <c:v>201</c:v>
                </c:pt>
                <c:pt idx="15">
                  <c:v>201</c:v>
                </c:pt>
                <c:pt idx="16">
                  <c:v>201</c:v>
                </c:pt>
                <c:pt idx="17">
                  <c:v>201</c:v>
                </c:pt>
                <c:pt idx="18">
                  <c:v>201</c:v>
                </c:pt>
                <c:pt idx="19">
                  <c:v>201</c:v>
                </c:pt>
                <c:pt idx="20">
                  <c:v>201</c:v>
                </c:pt>
                <c:pt idx="21">
                  <c:v>201</c:v>
                </c:pt>
                <c:pt idx="22">
                  <c:v>201</c:v>
                </c:pt>
                <c:pt idx="23">
                  <c:v>201</c:v>
                </c:pt>
                <c:pt idx="24">
                  <c:v>201</c:v>
                </c:pt>
                <c:pt idx="25">
                  <c:v>201</c:v>
                </c:pt>
                <c:pt idx="26">
                  <c:v>201</c:v>
                </c:pt>
                <c:pt idx="27">
                  <c:v>201</c:v>
                </c:pt>
                <c:pt idx="28">
                  <c:v>201</c:v>
                </c:pt>
                <c:pt idx="29">
                  <c:v>201</c:v>
                </c:pt>
                <c:pt idx="30">
                  <c:v>201</c:v>
                </c:pt>
                <c:pt idx="31">
                  <c:v>201</c:v>
                </c:pt>
                <c:pt idx="32">
                  <c:v>201</c:v>
                </c:pt>
                <c:pt idx="33">
                  <c:v>201</c:v>
                </c:pt>
                <c:pt idx="34">
                  <c:v>201</c:v>
                </c:pt>
                <c:pt idx="35">
                  <c:v>201</c:v>
                </c:pt>
                <c:pt idx="36">
                  <c:v>201</c:v>
                </c:pt>
                <c:pt idx="37">
                  <c:v>201</c:v>
                </c:pt>
                <c:pt idx="38">
                  <c:v>201</c:v>
                </c:pt>
                <c:pt idx="39">
                  <c:v>201</c:v>
                </c:pt>
                <c:pt idx="40">
                  <c:v>201</c:v>
                </c:pt>
                <c:pt idx="41">
                  <c:v>201</c:v>
                </c:pt>
                <c:pt idx="42">
                  <c:v>201</c:v>
                </c:pt>
                <c:pt idx="43">
                  <c:v>201</c:v>
                </c:pt>
                <c:pt idx="44">
                  <c:v>201</c:v>
                </c:pt>
                <c:pt idx="45">
                  <c:v>201</c:v>
                </c:pt>
                <c:pt idx="46">
                  <c:v>201</c:v>
                </c:pt>
                <c:pt idx="47">
                  <c:v>201</c:v>
                </c:pt>
                <c:pt idx="48">
                  <c:v>201</c:v>
                </c:pt>
                <c:pt idx="49">
                  <c:v>201</c:v>
                </c:pt>
                <c:pt idx="50">
                  <c:v>201</c:v>
                </c:pt>
                <c:pt idx="51">
                  <c:v>201</c:v>
                </c:pt>
                <c:pt idx="52">
                  <c:v>201</c:v>
                </c:pt>
                <c:pt idx="53">
                  <c:v>201</c:v>
                </c:pt>
                <c:pt idx="54">
                  <c:v>201</c:v>
                </c:pt>
                <c:pt idx="55">
                  <c:v>201</c:v>
                </c:pt>
                <c:pt idx="56">
                  <c:v>201</c:v>
                </c:pt>
                <c:pt idx="57">
                  <c:v>201</c:v>
                </c:pt>
                <c:pt idx="58">
                  <c:v>201</c:v>
                </c:pt>
                <c:pt idx="59">
                  <c:v>201</c:v>
                </c:pt>
                <c:pt idx="60">
                  <c:v>201</c:v>
                </c:pt>
                <c:pt idx="61">
                  <c:v>201</c:v>
                </c:pt>
                <c:pt idx="62">
                  <c:v>201</c:v>
                </c:pt>
                <c:pt idx="63">
                  <c:v>201</c:v>
                </c:pt>
                <c:pt idx="64">
                  <c:v>201</c:v>
                </c:pt>
                <c:pt idx="65">
                  <c:v>201</c:v>
                </c:pt>
                <c:pt idx="66">
                  <c:v>201</c:v>
                </c:pt>
                <c:pt idx="67">
                  <c:v>201</c:v>
                </c:pt>
                <c:pt idx="68">
                  <c:v>201</c:v>
                </c:pt>
                <c:pt idx="69">
                  <c:v>201</c:v>
                </c:pt>
                <c:pt idx="70">
                  <c:v>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031-443D-A823-6CB8D038F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675256"/>
        <c:axId val="403676896"/>
      </c:scatterChart>
      <c:valAx>
        <c:axId val="403675256"/>
        <c:scaling>
          <c:orientation val="minMax"/>
          <c:max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Время, мин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03676896"/>
        <c:crosses val="autoZero"/>
        <c:crossBetween val="midCat"/>
        <c:majorUnit val="5"/>
      </c:valAx>
      <c:valAx>
        <c:axId val="40367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Температура, </a:t>
                </a:r>
                <a:r>
                  <a:rPr lang="ru-RU" baseline="30000"/>
                  <a:t>о</a:t>
                </a:r>
                <a:r>
                  <a:rPr lang="ru-RU"/>
                  <a:t>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03675256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0664837709765902"/>
          <c:w val="1"/>
          <c:h val="0.193351622902340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56957172162353"/>
          <c:y val="1.5030225294236411E-2"/>
          <c:w val="0.86653964329544131"/>
          <c:h val="0.68020997375328085"/>
        </c:manualLayout>
      </c:layout>
      <c:scatterChart>
        <c:scatterStyle val="smoothMarker"/>
        <c:varyColors val="0"/>
        <c:ser>
          <c:idx val="0"/>
          <c:order val="0"/>
          <c:tx>
            <c:v>Термопара 9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Лист1!$AH$79:$AH$149</c:f>
              <c:numCache>
                <c:formatCode>General</c:formatCode>
                <c:ptCount val="71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  <c:pt idx="33">
                  <c:v>26</c:v>
                </c:pt>
                <c:pt idx="34">
                  <c:v>26</c:v>
                </c:pt>
                <c:pt idx="35">
                  <c:v>27</c:v>
                </c:pt>
                <c:pt idx="36">
                  <c:v>27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30</c:v>
                </c:pt>
                <c:pt idx="42">
                  <c:v>31</c:v>
                </c:pt>
                <c:pt idx="43">
                  <c:v>31</c:v>
                </c:pt>
                <c:pt idx="44">
                  <c:v>33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42</c:v>
                </c:pt>
                <c:pt idx="51">
                  <c:v>44</c:v>
                </c:pt>
                <c:pt idx="52">
                  <c:v>45</c:v>
                </c:pt>
                <c:pt idx="53">
                  <c:v>46</c:v>
                </c:pt>
                <c:pt idx="54">
                  <c:v>47</c:v>
                </c:pt>
                <c:pt idx="55">
                  <c:v>47</c:v>
                </c:pt>
                <c:pt idx="56">
                  <c:v>48</c:v>
                </c:pt>
                <c:pt idx="57">
                  <c:v>49</c:v>
                </c:pt>
                <c:pt idx="58">
                  <c:v>50</c:v>
                </c:pt>
                <c:pt idx="59">
                  <c:v>51</c:v>
                </c:pt>
                <c:pt idx="60">
                  <c:v>53</c:v>
                </c:pt>
                <c:pt idx="61">
                  <c:v>57</c:v>
                </c:pt>
                <c:pt idx="62">
                  <c:v>59</c:v>
                </c:pt>
                <c:pt idx="63">
                  <c:v>61</c:v>
                </c:pt>
                <c:pt idx="64">
                  <c:v>64</c:v>
                </c:pt>
                <c:pt idx="65">
                  <c:v>67</c:v>
                </c:pt>
                <c:pt idx="66">
                  <c:v>69</c:v>
                </c:pt>
                <c:pt idx="67">
                  <c:v>71</c:v>
                </c:pt>
                <c:pt idx="68">
                  <c:v>73</c:v>
                </c:pt>
                <c:pt idx="69">
                  <c:v>74</c:v>
                </c:pt>
                <c:pt idx="70">
                  <c:v>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CD-4E22-92A6-415F32F0D344}"/>
            </c:ext>
          </c:extLst>
        </c:ser>
        <c:ser>
          <c:idx val="1"/>
          <c:order val="1"/>
          <c:tx>
            <c:v>Термопара 10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Лист1!$AI$79:$AI$149</c:f>
              <c:numCache>
                <c:formatCode>General</c:formatCode>
                <c:ptCount val="71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23</c:v>
                </c:pt>
                <c:pt idx="7">
                  <c:v>23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25</c:v>
                </c:pt>
                <c:pt idx="12">
                  <c:v>25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33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37</c:v>
                </c:pt>
                <c:pt idx="36">
                  <c:v>37</c:v>
                </c:pt>
                <c:pt idx="37">
                  <c:v>37</c:v>
                </c:pt>
                <c:pt idx="38">
                  <c:v>38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</c:v>
                </c:pt>
                <c:pt idx="43">
                  <c:v>41</c:v>
                </c:pt>
                <c:pt idx="44">
                  <c:v>41</c:v>
                </c:pt>
                <c:pt idx="45">
                  <c:v>42</c:v>
                </c:pt>
                <c:pt idx="46">
                  <c:v>42</c:v>
                </c:pt>
                <c:pt idx="47">
                  <c:v>43</c:v>
                </c:pt>
                <c:pt idx="48">
                  <c:v>43</c:v>
                </c:pt>
                <c:pt idx="49">
                  <c:v>44</c:v>
                </c:pt>
                <c:pt idx="50">
                  <c:v>44</c:v>
                </c:pt>
                <c:pt idx="51">
                  <c:v>45</c:v>
                </c:pt>
                <c:pt idx="52">
                  <c:v>46</c:v>
                </c:pt>
                <c:pt idx="53">
                  <c:v>47</c:v>
                </c:pt>
                <c:pt idx="54">
                  <c:v>47</c:v>
                </c:pt>
                <c:pt idx="55">
                  <c:v>48</c:v>
                </c:pt>
                <c:pt idx="56">
                  <c:v>49</c:v>
                </c:pt>
                <c:pt idx="57">
                  <c:v>50</c:v>
                </c:pt>
                <c:pt idx="58">
                  <c:v>50</c:v>
                </c:pt>
                <c:pt idx="59">
                  <c:v>52</c:v>
                </c:pt>
                <c:pt idx="60">
                  <c:v>53</c:v>
                </c:pt>
                <c:pt idx="61">
                  <c:v>56</c:v>
                </c:pt>
                <c:pt idx="62">
                  <c:v>58</c:v>
                </c:pt>
                <c:pt idx="63">
                  <c:v>63</c:v>
                </c:pt>
                <c:pt idx="64">
                  <c:v>69</c:v>
                </c:pt>
                <c:pt idx="65">
                  <c:v>71</c:v>
                </c:pt>
                <c:pt idx="66">
                  <c:v>73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CD-4E22-92A6-415F32F0D344}"/>
            </c:ext>
          </c:extLst>
        </c:ser>
        <c:ser>
          <c:idx val="2"/>
          <c:order val="2"/>
          <c:tx>
            <c:v>Термопара 11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Лист1!$AJ$79:$AJ$149</c:f>
              <c:numCache>
                <c:formatCode>General</c:formatCode>
                <c:ptCount val="71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25</c:v>
                </c:pt>
                <c:pt idx="8">
                  <c:v>26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38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48</c:v>
                </c:pt>
                <c:pt idx="34">
                  <c:v>49</c:v>
                </c:pt>
                <c:pt idx="35">
                  <c:v>52</c:v>
                </c:pt>
                <c:pt idx="36">
                  <c:v>53</c:v>
                </c:pt>
                <c:pt idx="37">
                  <c:v>55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59</c:v>
                </c:pt>
                <c:pt idx="42">
                  <c:v>62</c:v>
                </c:pt>
                <c:pt idx="43">
                  <c:v>64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69</c:v>
                </c:pt>
                <c:pt idx="49">
                  <c:v>69</c:v>
                </c:pt>
                <c:pt idx="50">
                  <c:v>70</c:v>
                </c:pt>
                <c:pt idx="51">
                  <c:v>73</c:v>
                </c:pt>
                <c:pt idx="52">
                  <c:v>75</c:v>
                </c:pt>
                <c:pt idx="53">
                  <c:v>77</c:v>
                </c:pt>
                <c:pt idx="54">
                  <c:v>77</c:v>
                </c:pt>
                <c:pt idx="55">
                  <c:v>78</c:v>
                </c:pt>
                <c:pt idx="56">
                  <c:v>79</c:v>
                </c:pt>
                <c:pt idx="57">
                  <c:v>81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88</c:v>
                </c:pt>
                <c:pt idx="63">
                  <c:v>89</c:v>
                </c:pt>
                <c:pt idx="64">
                  <c:v>91</c:v>
                </c:pt>
                <c:pt idx="65">
                  <c:v>93</c:v>
                </c:pt>
                <c:pt idx="66">
                  <c:v>94</c:v>
                </c:pt>
                <c:pt idx="67">
                  <c:v>94</c:v>
                </c:pt>
                <c:pt idx="68">
                  <c:v>95</c:v>
                </c:pt>
                <c:pt idx="69">
                  <c:v>96</c:v>
                </c:pt>
                <c:pt idx="70">
                  <c:v>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CD-4E22-92A6-415F32F0D344}"/>
            </c:ext>
          </c:extLst>
        </c:ser>
        <c:ser>
          <c:idx val="3"/>
          <c:order val="3"/>
          <c:tx>
            <c:v>Термопара 12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Лист1!$AK$79:$AK$149</c:f>
              <c:numCache>
                <c:formatCode>General</c:formatCode>
                <c:ptCount val="7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26</c:v>
                </c:pt>
                <c:pt idx="23">
                  <c:v>26</c:v>
                </c:pt>
                <c:pt idx="24">
                  <c:v>27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32</c:v>
                </c:pt>
                <c:pt idx="29">
                  <c:v>34</c:v>
                </c:pt>
                <c:pt idx="30">
                  <c:v>36</c:v>
                </c:pt>
                <c:pt idx="31">
                  <c:v>38</c:v>
                </c:pt>
                <c:pt idx="32">
                  <c:v>42</c:v>
                </c:pt>
                <c:pt idx="33">
                  <c:v>42</c:v>
                </c:pt>
                <c:pt idx="34">
                  <c:v>42</c:v>
                </c:pt>
                <c:pt idx="35">
                  <c:v>43</c:v>
                </c:pt>
                <c:pt idx="36">
                  <c:v>43</c:v>
                </c:pt>
                <c:pt idx="37">
                  <c:v>43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47</c:v>
                </c:pt>
                <c:pt idx="44">
                  <c:v>47</c:v>
                </c:pt>
                <c:pt idx="45">
                  <c:v>48</c:v>
                </c:pt>
                <c:pt idx="46">
                  <c:v>48</c:v>
                </c:pt>
                <c:pt idx="47">
                  <c:v>49</c:v>
                </c:pt>
                <c:pt idx="48">
                  <c:v>49</c:v>
                </c:pt>
                <c:pt idx="49">
                  <c:v>51</c:v>
                </c:pt>
                <c:pt idx="50">
                  <c:v>53</c:v>
                </c:pt>
                <c:pt idx="51">
                  <c:v>55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62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71</c:v>
                </c:pt>
                <c:pt idx="63">
                  <c:v>73</c:v>
                </c:pt>
                <c:pt idx="64">
                  <c:v>75</c:v>
                </c:pt>
                <c:pt idx="65">
                  <c:v>77</c:v>
                </c:pt>
                <c:pt idx="66">
                  <c:v>78</c:v>
                </c:pt>
                <c:pt idx="67">
                  <c:v>79</c:v>
                </c:pt>
                <c:pt idx="68">
                  <c:v>82</c:v>
                </c:pt>
                <c:pt idx="69">
                  <c:v>84</c:v>
                </c:pt>
                <c:pt idx="70">
                  <c:v>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ECD-4E22-92A6-415F32F0D344}"/>
            </c:ext>
          </c:extLst>
        </c:ser>
        <c:ser>
          <c:idx val="4"/>
          <c:order val="4"/>
          <c:tx>
            <c:v>Среднее значение температуры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Лист1!$AL$79:$AL$149</c:f>
              <c:numCache>
                <c:formatCode>0</c:formatCode>
                <c:ptCount val="71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21.75</c:v>
                </c:pt>
                <c:pt idx="4">
                  <c:v>22</c:v>
                </c:pt>
                <c:pt idx="5">
                  <c:v>22</c:v>
                </c:pt>
                <c:pt idx="6">
                  <c:v>22.25</c:v>
                </c:pt>
                <c:pt idx="7">
                  <c:v>23</c:v>
                </c:pt>
                <c:pt idx="8">
                  <c:v>23.75</c:v>
                </c:pt>
                <c:pt idx="9">
                  <c:v>24</c:v>
                </c:pt>
                <c:pt idx="10">
                  <c:v>24.25</c:v>
                </c:pt>
                <c:pt idx="11">
                  <c:v>24.75</c:v>
                </c:pt>
                <c:pt idx="12">
                  <c:v>25.25</c:v>
                </c:pt>
                <c:pt idx="13">
                  <c:v>25.75</c:v>
                </c:pt>
                <c:pt idx="14">
                  <c:v>26</c:v>
                </c:pt>
                <c:pt idx="15">
                  <c:v>26</c:v>
                </c:pt>
                <c:pt idx="16">
                  <c:v>26.5</c:v>
                </c:pt>
                <c:pt idx="17">
                  <c:v>27</c:v>
                </c:pt>
                <c:pt idx="18">
                  <c:v>27.5</c:v>
                </c:pt>
                <c:pt idx="19">
                  <c:v>27.75</c:v>
                </c:pt>
                <c:pt idx="20">
                  <c:v>28.25</c:v>
                </c:pt>
                <c:pt idx="21">
                  <c:v>28.5</c:v>
                </c:pt>
                <c:pt idx="22">
                  <c:v>29.25</c:v>
                </c:pt>
                <c:pt idx="23">
                  <c:v>29.5</c:v>
                </c:pt>
                <c:pt idx="24">
                  <c:v>30.25</c:v>
                </c:pt>
                <c:pt idx="25">
                  <c:v>31</c:v>
                </c:pt>
                <c:pt idx="26">
                  <c:v>31.75</c:v>
                </c:pt>
                <c:pt idx="27">
                  <c:v>32.5</c:v>
                </c:pt>
                <c:pt idx="28">
                  <c:v>33.75</c:v>
                </c:pt>
                <c:pt idx="29">
                  <c:v>34.5</c:v>
                </c:pt>
                <c:pt idx="30">
                  <c:v>35.5</c:v>
                </c:pt>
                <c:pt idx="31">
                  <c:v>36.5</c:v>
                </c:pt>
                <c:pt idx="32">
                  <c:v>37.75</c:v>
                </c:pt>
                <c:pt idx="33">
                  <c:v>38</c:v>
                </c:pt>
                <c:pt idx="34">
                  <c:v>38.5</c:v>
                </c:pt>
                <c:pt idx="35">
                  <c:v>39.75</c:v>
                </c:pt>
                <c:pt idx="36">
                  <c:v>40</c:v>
                </c:pt>
                <c:pt idx="37">
                  <c:v>40.5</c:v>
                </c:pt>
                <c:pt idx="38">
                  <c:v>42</c:v>
                </c:pt>
                <c:pt idx="39">
                  <c:v>42.5</c:v>
                </c:pt>
                <c:pt idx="40">
                  <c:v>43.25</c:v>
                </c:pt>
                <c:pt idx="41">
                  <c:v>43.75</c:v>
                </c:pt>
                <c:pt idx="42">
                  <c:v>45</c:v>
                </c:pt>
                <c:pt idx="43">
                  <c:v>45.75</c:v>
                </c:pt>
                <c:pt idx="44">
                  <c:v>46.75</c:v>
                </c:pt>
                <c:pt idx="45">
                  <c:v>48</c:v>
                </c:pt>
                <c:pt idx="46">
                  <c:v>48.5</c:v>
                </c:pt>
                <c:pt idx="47">
                  <c:v>49.5</c:v>
                </c:pt>
                <c:pt idx="48">
                  <c:v>49.75</c:v>
                </c:pt>
                <c:pt idx="49">
                  <c:v>50.75</c:v>
                </c:pt>
                <c:pt idx="50">
                  <c:v>52.25</c:v>
                </c:pt>
                <c:pt idx="51">
                  <c:v>54.25</c:v>
                </c:pt>
                <c:pt idx="52">
                  <c:v>55.25</c:v>
                </c:pt>
                <c:pt idx="53">
                  <c:v>56.5</c:v>
                </c:pt>
                <c:pt idx="54">
                  <c:v>57</c:v>
                </c:pt>
                <c:pt idx="55">
                  <c:v>57.75</c:v>
                </c:pt>
                <c:pt idx="56">
                  <c:v>58.75</c:v>
                </c:pt>
                <c:pt idx="57">
                  <c:v>60.5</c:v>
                </c:pt>
                <c:pt idx="58">
                  <c:v>62</c:v>
                </c:pt>
                <c:pt idx="59">
                  <c:v>63.25</c:v>
                </c:pt>
                <c:pt idx="60">
                  <c:v>64.5</c:v>
                </c:pt>
                <c:pt idx="61">
                  <c:v>66.75</c:v>
                </c:pt>
                <c:pt idx="62">
                  <c:v>69</c:v>
                </c:pt>
                <c:pt idx="63">
                  <c:v>71.5</c:v>
                </c:pt>
                <c:pt idx="64">
                  <c:v>74.75</c:v>
                </c:pt>
                <c:pt idx="65">
                  <c:v>77</c:v>
                </c:pt>
                <c:pt idx="66">
                  <c:v>78.5</c:v>
                </c:pt>
                <c:pt idx="67">
                  <c:v>80.25</c:v>
                </c:pt>
                <c:pt idx="68">
                  <c:v>82</c:v>
                </c:pt>
                <c:pt idx="69">
                  <c:v>83.25</c:v>
                </c:pt>
                <c:pt idx="70">
                  <c:v>86.5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ECD-4E22-92A6-415F32F0D344}"/>
            </c:ext>
          </c:extLst>
        </c:ser>
        <c:ser>
          <c:idx val="5"/>
          <c:order val="5"/>
          <c:tx>
            <c:v>Предельное значение температуры (140+То)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Лист1!$G$2:$G$72</c:f>
              <c:numCache>
                <c:formatCode>0</c:formatCode>
                <c:ptCount val="71"/>
                <c:pt idx="0">
                  <c:v>161</c:v>
                </c:pt>
                <c:pt idx="1">
                  <c:v>161</c:v>
                </c:pt>
                <c:pt idx="2">
                  <c:v>161</c:v>
                </c:pt>
                <c:pt idx="3">
                  <c:v>161</c:v>
                </c:pt>
                <c:pt idx="4">
                  <c:v>161</c:v>
                </c:pt>
                <c:pt idx="5">
                  <c:v>161</c:v>
                </c:pt>
                <c:pt idx="6">
                  <c:v>161</c:v>
                </c:pt>
                <c:pt idx="7">
                  <c:v>161</c:v>
                </c:pt>
                <c:pt idx="8">
                  <c:v>161</c:v>
                </c:pt>
                <c:pt idx="9">
                  <c:v>161</c:v>
                </c:pt>
                <c:pt idx="10">
                  <c:v>161</c:v>
                </c:pt>
                <c:pt idx="11">
                  <c:v>161</c:v>
                </c:pt>
                <c:pt idx="12">
                  <c:v>161</c:v>
                </c:pt>
                <c:pt idx="13">
                  <c:v>161</c:v>
                </c:pt>
                <c:pt idx="14">
                  <c:v>161</c:v>
                </c:pt>
                <c:pt idx="15">
                  <c:v>161</c:v>
                </c:pt>
                <c:pt idx="16">
                  <c:v>161</c:v>
                </c:pt>
                <c:pt idx="17">
                  <c:v>161</c:v>
                </c:pt>
                <c:pt idx="18">
                  <c:v>161</c:v>
                </c:pt>
                <c:pt idx="19">
                  <c:v>161</c:v>
                </c:pt>
                <c:pt idx="20">
                  <c:v>161</c:v>
                </c:pt>
                <c:pt idx="21">
                  <c:v>161</c:v>
                </c:pt>
                <c:pt idx="22">
                  <c:v>161</c:v>
                </c:pt>
                <c:pt idx="23">
                  <c:v>161</c:v>
                </c:pt>
                <c:pt idx="24">
                  <c:v>161</c:v>
                </c:pt>
                <c:pt idx="25">
                  <c:v>161</c:v>
                </c:pt>
                <c:pt idx="26">
                  <c:v>161</c:v>
                </c:pt>
                <c:pt idx="27">
                  <c:v>161</c:v>
                </c:pt>
                <c:pt idx="28">
                  <c:v>161</c:v>
                </c:pt>
                <c:pt idx="29">
                  <c:v>161</c:v>
                </c:pt>
                <c:pt idx="30">
                  <c:v>161</c:v>
                </c:pt>
                <c:pt idx="31">
                  <c:v>161</c:v>
                </c:pt>
                <c:pt idx="32">
                  <c:v>161</c:v>
                </c:pt>
                <c:pt idx="33">
                  <c:v>161</c:v>
                </c:pt>
                <c:pt idx="34">
                  <c:v>161</c:v>
                </c:pt>
                <c:pt idx="35">
                  <c:v>161</c:v>
                </c:pt>
                <c:pt idx="36">
                  <c:v>161</c:v>
                </c:pt>
                <c:pt idx="37">
                  <c:v>161</c:v>
                </c:pt>
                <c:pt idx="38">
                  <c:v>161</c:v>
                </c:pt>
                <c:pt idx="39">
                  <c:v>161</c:v>
                </c:pt>
                <c:pt idx="40">
                  <c:v>161</c:v>
                </c:pt>
                <c:pt idx="41">
                  <c:v>161</c:v>
                </c:pt>
                <c:pt idx="42">
                  <c:v>161</c:v>
                </c:pt>
                <c:pt idx="43">
                  <c:v>161</c:v>
                </c:pt>
                <c:pt idx="44">
                  <c:v>161</c:v>
                </c:pt>
                <c:pt idx="45">
                  <c:v>161</c:v>
                </c:pt>
                <c:pt idx="46">
                  <c:v>161</c:v>
                </c:pt>
                <c:pt idx="47">
                  <c:v>161</c:v>
                </c:pt>
                <c:pt idx="48">
                  <c:v>161</c:v>
                </c:pt>
                <c:pt idx="49">
                  <c:v>161</c:v>
                </c:pt>
                <c:pt idx="50">
                  <c:v>161</c:v>
                </c:pt>
                <c:pt idx="51">
                  <c:v>161</c:v>
                </c:pt>
                <c:pt idx="52">
                  <c:v>161</c:v>
                </c:pt>
                <c:pt idx="53">
                  <c:v>161</c:v>
                </c:pt>
                <c:pt idx="54">
                  <c:v>161</c:v>
                </c:pt>
                <c:pt idx="55">
                  <c:v>161</c:v>
                </c:pt>
                <c:pt idx="56">
                  <c:v>161</c:v>
                </c:pt>
                <c:pt idx="57">
                  <c:v>161</c:v>
                </c:pt>
                <c:pt idx="58">
                  <c:v>161</c:v>
                </c:pt>
                <c:pt idx="59">
                  <c:v>161</c:v>
                </c:pt>
                <c:pt idx="60">
                  <c:v>161</c:v>
                </c:pt>
                <c:pt idx="61">
                  <c:v>161</c:v>
                </c:pt>
                <c:pt idx="62">
                  <c:v>161</c:v>
                </c:pt>
                <c:pt idx="63">
                  <c:v>161</c:v>
                </c:pt>
                <c:pt idx="64">
                  <c:v>161</c:v>
                </c:pt>
                <c:pt idx="65">
                  <c:v>161</c:v>
                </c:pt>
                <c:pt idx="66">
                  <c:v>161</c:v>
                </c:pt>
                <c:pt idx="67">
                  <c:v>161</c:v>
                </c:pt>
                <c:pt idx="68">
                  <c:v>161</c:v>
                </c:pt>
                <c:pt idx="69">
                  <c:v>161</c:v>
                </c:pt>
                <c:pt idx="70">
                  <c:v>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ECD-4E22-92A6-415F32F0D344}"/>
            </c:ext>
          </c:extLst>
        </c:ser>
        <c:ser>
          <c:idx val="6"/>
          <c:order val="6"/>
          <c:tx>
            <c:v>Предельное значение температуры (180+То)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Лист1!$H$2:$H$72</c:f>
              <c:numCache>
                <c:formatCode>0</c:formatCode>
                <c:ptCount val="71"/>
                <c:pt idx="0">
                  <c:v>201</c:v>
                </c:pt>
                <c:pt idx="1">
                  <c:v>201</c:v>
                </c:pt>
                <c:pt idx="2">
                  <c:v>201</c:v>
                </c:pt>
                <c:pt idx="3">
                  <c:v>201</c:v>
                </c:pt>
                <c:pt idx="4">
                  <c:v>201</c:v>
                </c:pt>
                <c:pt idx="5">
                  <c:v>201</c:v>
                </c:pt>
                <c:pt idx="6">
                  <c:v>201</c:v>
                </c:pt>
                <c:pt idx="7">
                  <c:v>201</c:v>
                </c:pt>
                <c:pt idx="8">
                  <c:v>201</c:v>
                </c:pt>
                <c:pt idx="9">
                  <c:v>201</c:v>
                </c:pt>
                <c:pt idx="10">
                  <c:v>201</c:v>
                </c:pt>
                <c:pt idx="11">
                  <c:v>201</c:v>
                </c:pt>
                <c:pt idx="12">
                  <c:v>201</c:v>
                </c:pt>
                <c:pt idx="13">
                  <c:v>201</c:v>
                </c:pt>
                <c:pt idx="14">
                  <c:v>201</c:v>
                </c:pt>
                <c:pt idx="15">
                  <c:v>201</c:v>
                </c:pt>
                <c:pt idx="16">
                  <c:v>201</c:v>
                </c:pt>
                <c:pt idx="17">
                  <c:v>201</c:v>
                </c:pt>
                <c:pt idx="18">
                  <c:v>201</c:v>
                </c:pt>
                <c:pt idx="19">
                  <c:v>201</c:v>
                </c:pt>
                <c:pt idx="20">
                  <c:v>201</c:v>
                </c:pt>
                <c:pt idx="21">
                  <c:v>201</c:v>
                </c:pt>
                <c:pt idx="22">
                  <c:v>201</c:v>
                </c:pt>
                <c:pt idx="23">
                  <c:v>201</c:v>
                </c:pt>
                <c:pt idx="24">
                  <c:v>201</c:v>
                </c:pt>
                <c:pt idx="25">
                  <c:v>201</c:v>
                </c:pt>
                <c:pt idx="26">
                  <c:v>201</c:v>
                </c:pt>
                <c:pt idx="27">
                  <c:v>201</c:v>
                </c:pt>
                <c:pt idx="28">
                  <c:v>201</c:v>
                </c:pt>
                <c:pt idx="29">
                  <c:v>201</c:v>
                </c:pt>
                <c:pt idx="30">
                  <c:v>201</c:v>
                </c:pt>
                <c:pt idx="31">
                  <c:v>201</c:v>
                </c:pt>
                <c:pt idx="32">
                  <c:v>201</c:v>
                </c:pt>
                <c:pt idx="33">
                  <c:v>201</c:v>
                </c:pt>
                <c:pt idx="34">
                  <c:v>201</c:v>
                </c:pt>
                <c:pt idx="35">
                  <c:v>201</c:v>
                </c:pt>
                <c:pt idx="36">
                  <c:v>201</c:v>
                </c:pt>
                <c:pt idx="37">
                  <c:v>201</c:v>
                </c:pt>
                <c:pt idx="38">
                  <c:v>201</c:v>
                </c:pt>
                <c:pt idx="39">
                  <c:v>201</c:v>
                </c:pt>
                <c:pt idx="40">
                  <c:v>201</c:v>
                </c:pt>
                <c:pt idx="41">
                  <c:v>201</c:v>
                </c:pt>
                <c:pt idx="42">
                  <c:v>201</c:v>
                </c:pt>
                <c:pt idx="43">
                  <c:v>201</c:v>
                </c:pt>
                <c:pt idx="44">
                  <c:v>201</c:v>
                </c:pt>
                <c:pt idx="45">
                  <c:v>201</c:v>
                </c:pt>
                <c:pt idx="46">
                  <c:v>201</c:v>
                </c:pt>
                <c:pt idx="47">
                  <c:v>201</c:v>
                </c:pt>
                <c:pt idx="48">
                  <c:v>201</c:v>
                </c:pt>
                <c:pt idx="49">
                  <c:v>201</c:v>
                </c:pt>
                <c:pt idx="50">
                  <c:v>201</c:v>
                </c:pt>
                <c:pt idx="51">
                  <c:v>201</c:v>
                </c:pt>
                <c:pt idx="52">
                  <c:v>201</c:v>
                </c:pt>
                <c:pt idx="53">
                  <c:v>201</c:v>
                </c:pt>
                <c:pt idx="54">
                  <c:v>201</c:v>
                </c:pt>
                <c:pt idx="55">
                  <c:v>201</c:v>
                </c:pt>
                <c:pt idx="56">
                  <c:v>201</c:v>
                </c:pt>
                <c:pt idx="57">
                  <c:v>201</c:v>
                </c:pt>
                <c:pt idx="58">
                  <c:v>201</c:v>
                </c:pt>
                <c:pt idx="59">
                  <c:v>201</c:v>
                </c:pt>
                <c:pt idx="60">
                  <c:v>201</c:v>
                </c:pt>
                <c:pt idx="61">
                  <c:v>201</c:v>
                </c:pt>
                <c:pt idx="62">
                  <c:v>201</c:v>
                </c:pt>
                <c:pt idx="63">
                  <c:v>201</c:v>
                </c:pt>
                <c:pt idx="64">
                  <c:v>201</c:v>
                </c:pt>
                <c:pt idx="65">
                  <c:v>201</c:v>
                </c:pt>
                <c:pt idx="66">
                  <c:v>201</c:v>
                </c:pt>
                <c:pt idx="67">
                  <c:v>201</c:v>
                </c:pt>
                <c:pt idx="68">
                  <c:v>201</c:v>
                </c:pt>
                <c:pt idx="69">
                  <c:v>201</c:v>
                </c:pt>
                <c:pt idx="70">
                  <c:v>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ECD-4E22-92A6-415F32F0D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675256"/>
        <c:axId val="403676896"/>
      </c:scatterChart>
      <c:valAx>
        <c:axId val="403675256"/>
        <c:scaling>
          <c:orientation val="minMax"/>
          <c:max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Время, мин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03676896"/>
        <c:crosses val="autoZero"/>
        <c:crossBetween val="midCat"/>
        <c:majorUnit val="5"/>
      </c:valAx>
      <c:valAx>
        <c:axId val="40367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Температура, </a:t>
                </a:r>
                <a:r>
                  <a:rPr lang="ru-RU" baseline="30000"/>
                  <a:t>о</a:t>
                </a:r>
                <a:r>
                  <a:rPr lang="ru-RU"/>
                  <a:t>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03675256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0664837709765902"/>
          <c:w val="1"/>
          <c:h val="0.193351622902340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253683840701011E-2"/>
          <c:y val="1.5844006623635564E-2"/>
          <c:w val="0.90549872210855531"/>
          <c:h val="0.65331316677422469"/>
        </c:manualLayout>
      </c:layout>
      <c:scatterChart>
        <c:scatterStyle val="smoothMarker"/>
        <c:varyColors val="0"/>
        <c:ser>
          <c:idx val="2"/>
          <c:order val="0"/>
          <c:tx>
            <c:v>Стандартный режим пожара</c:v>
          </c:tx>
          <c:spPr>
            <a:ln w="12700" cap="rnd">
              <a:solidFill>
                <a:schemeClr val="accent3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Лист1!$AX$2:$AX$72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Лист1!$BD$2:$BD$72</c:f>
              <c:numCache>
                <c:formatCode>0</c:formatCode>
                <c:ptCount val="71"/>
                <c:pt idx="0">
                  <c:v>0</c:v>
                </c:pt>
                <c:pt idx="1">
                  <c:v>329.21366575656708</c:v>
                </c:pt>
                <c:pt idx="2">
                  <c:v>424.50487787550446</c:v>
                </c:pt>
                <c:pt idx="3">
                  <c:v>482.28930299185299</c:v>
                </c:pt>
                <c:pt idx="4">
                  <c:v>523.88730925787115</c:v>
                </c:pt>
                <c:pt idx="5">
                  <c:v>556.4104305683087</c:v>
                </c:pt>
                <c:pt idx="6">
                  <c:v>583.11764760983715</c:v>
                </c:pt>
                <c:pt idx="7">
                  <c:v>605.77682520700955</c:v>
                </c:pt>
                <c:pt idx="8">
                  <c:v>625.45510804178514</c:v>
                </c:pt>
                <c:pt idx="9">
                  <c:v>642.84638674155724</c:v>
                </c:pt>
                <c:pt idx="10">
                  <c:v>658.42733151313416</c:v>
                </c:pt>
                <c:pt idx="11">
                  <c:v>672.53955229249493</c:v>
                </c:pt>
                <c:pt idx="12">
                  <c:v>685.43624832185446</c:v>
                </c:pt>
                <c:pt idx="13">
                  <c:v>697.3103081791287</c:v>
                </c:pt>
                <c:pt idx="14">
                  <c:v>708.31206300177973</c:v>
                </c:pt>
                <c:pt idx="15">
                  <c:v>718.56095275917539</c:v>
                </c:pt>
                <c:pt idx="16">
                  <c:v>728.15345005324082</c:v>
                </c:pt>
                <c:pt idx="17">
                  <c:v>737.16859566896028</c:v>
                </c:pt>
                <c:pt idx="18">
                  <c:v>745.67196077106632</c:v>
                </c:pt>
                <c:pt idx="19">
                  <c:v>753.7185436320716</c:v>
                </c:pt>
                <c:pt idx="20">
                  <c:v>761.3549272309881</c:v>
                </c:pt>
                <c:pt idx="21">
                  <c:v>768.62091309171728</c:v>
                </c:pt>
                <c:pt idx="22">
                  <c:v>775.55077689482334</c:v>
                </c:pt>
                <c:pt idx="23">
                  <c:v>782.17424629903974</c:v>
                </c:pt>
                <c:pt idx="24">
                  <c:v>788.51727160768201</c:v>
                </c:pt>
                <c:pt idx="25">
                  <c:v>794.60263981006869</c:v>
                </c:pt>
                <c:pt idx="26">
                  <c:v>800.45046870831368</c:v>
                </c:pt>
                <c:pt idx="27">
                  <c:v>806.07860817774269</c:v>
                </c:pt>
                <c:pt idx="28">
                  <c:v>811.50296874842013</c:v>
                </c:pt>
                <c:pt idx="29">
                  <c:v>816.73779275397646</c:v>
                </c:pt>
                <c:pt idx="30">
                  <c:v>821.79587968832959</c:v>
                </c:pt>
                <c:pt idx="31">
                  <c:v>826.688774748029</c:v>
                </c:pt>
                <c:pt idx="32">
                  <c:v>831.42692754929669</c:v>
                </c:pt>
                <c:pt idx="33">
                  <c:v>836.01982650819878</c:v>
                </c:pt>
                <c:pt idx="34">
                  <c:v>840.47611322906084</c:v>
                </c:pt>
                <c:pt idx="35">
                  <c:v>844.80368036725258</c:v>
                </c:pt>
                <c:pt idx="36">
                  <c:v>849.00975575100892</c:v>
                </c:pt>
                <c:pt idx="37">
                  <c:v>853.10097501443829</c:v>
                </c:pt>
                <c:pt idx="38">
                  <c:v>857.08344457464113</c:v>
                </c:pt>
                <c:pt idx="39">
                  <c:v>860.96279645352467</c:v>
                </c:pt>
                <c:pt idx="40">
                  <c:v>864.7442361796808</c:v>
                </c:pt>
                <c:pt idx="41">
                  <c:v>868.43258479274118</c:v>
                </c:pt>
                <c:pt idx="42">
                  <c:v>872.03231580061174</c:v>
                </c:pt>
                <c:pt idx="43">
                  <c:v>875.54758780027953</c:v>
                </c:pt>
                <c:pt idx="44">
                  <c:v>878.98227335879869</c:v>
                </c:pt>
                <c:pt idx="45">
                  <c:v>882.33998465745196</c:v>
                </c:pt>
                <c:pt idx="46">
                  <c:v>885.62409632487572</c:v>
                </c:pt>
                <c:pt idx="47">
                  <c:v>888.83776582099858</c:v>
                </c:pt>
                <c:pt idx="48">
                  <c:v>891.98395168043271</c:v>
                </c:pt>
                <c:pt idx="49">
                  <c:v>895.06542987952218</c:v>
                </c:pt>
                <c:pt idx="50">
                  <c:v>898.08480855396283</c:v>
                </c:pt>
                <c:pt idx="51">
                  <c:v>901.0445412625329</c:v>
                </c:pt>
                <c:pt idx="52">
                  <c:v>903.9469389659464</c:v>
                </c:pt>
                <c:pt idx="53">
                  <c:v>906.79418086735745</c:v>
                </c:pt>
                <c:pt idx="54">
                  <c:v>909.5883242419111</c:v>
                </c:pt>
                <c:pt idx="55">
                  <c:v>912.33131336640429</c:v>
                </c:pt>
                <c:pt idx="56">
                  <c:v>915.02498764614654</c:v>
                </c:pt>
                <c:pt idx="57">
                  <c:v>917.67108902409836</c:v>
                </c:pt>
                <c:pt idx="58">
                  <c:v>920.27126874703413</c:v>
                </c:pt>
                <c:pt idx="59">
                  <c:v>922.82709355454494</c:v>
                </c:pt>
                <c:pt idx="60">
                  <c:v>925.340051348972</c:v>
                </c:pt>
                <c:pt idx="61">
                  <c:v>927.81155639764904</c:v>
                </c:pt>
                <c:pt idx="62">
                  <c:v>930.24295411299954</c:v>
                </c:pt>
                <c:pt idx="63">
                  <c:v>932.63552545093819</c:v>
                </c:pt>
                <c:pt idx="64">
                  <c:v>934.99049096357658</c:v>
                </c:pt>
                <c:pt idx="65">
                  <c:v>937.30901453833599</c:v>
                </c:pt>
                <c:pt idx="66">
                  <c:v>939.59220685213904</c:v>
                </c:pt>
                <c:pt idx="67">
                  <c:v>941.84112856634658</c:v>
                </c:pt>
                <c:pt idx="68">
                  <c:v>944.0567932854417</c:v>
                </c:pt>
                <c:pt idx="69">
                  <c:v>946.24017030012089</c:v>
                </c:pt>
                <c:pt idx="70">
                  <c:v>948.39218713337573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32-40B9-88BE-850F983E8198}"/>
            </c:ext>
          </c:extLst>
        </c:ser>
        <c:ser>
          <c:idx val="0"/>
          <c:order val="1"/>
          <c:tx>
            <c:v>Минимальный допуск температуры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Лист1!$AX$2:$AX$72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Лист1!$BA$2:$BA$72</c:f>
              <c:numCache>
                <c:formatCode>0</c:formatCode>
                <c:ptCount val="71"/>
                <c:pt idx="0">
                  <c:v>0</c:v>
                </c:pt>
                <c:pt idx="1">
                  <c:v>279.83161589308202</c:v>
                </c:pt>
                <c:pt idx="2">
                  <c:v>360.8291461941788</c:v>
                </c:pt>
                <c:pt idx="3">
                  <c:v>409.94590754307501</c:v>
                </c:pt>
                <c:pt idx="4">
                  <c:v>445.30421286919045</c:v>
                </c:pt>
                <c:pt idx="5">
                  <c:v>472.94886598306238</c:v>
                </c:pt>
                <c:pt idx="6">
                  <c:v>495.65000046836155</c:v>
                </c:pt>
                <c:pt idx="7">
                  <c:v>514.9103014259581</c:v>
                </c:pt>
                <c:pt idx="8">
                  <c:v>531.63684183551732</c:v>
                </c:pt>
                <c:pt idx="9">
                  <c:v>546.4194287303236</c:v>
                </c:pt>
                <c:pt idx="10">
                  <c:v>559.66323178616403</c:v>
                </c:pt>
                <c:pt idx="11">
                  <c:v>605.2855970632454</c:v>
                </c:pt>
                <c:pt idx="12">
                  <c:v>616.89262348966906</c:v>
                </c:pt>
                <c:pt idx="13">
                  <c:v>627.57927736121587</c:v>
                </c:pt>
                <c:pt idx="14">
                  <c:v>637.48085670160174</c:v>
                </c:pt>
                <c:pt idx="15">
                  <c:v>646.70485748325791</c:v>
                </c:pt>
                <c:pt idx="16">
                  <c:v>655.33810504791677</c:v>
                </c:pt>
                <c:pt idx="17">
                  <c:v>663.45173610206427</c:v>
                </c:pt>
                <c:pt idx="18">
                  <c:v>671.10476469395974</c:v>
                </c:pt>
                <c:pt idx="19">
                  <c:v>678.34668926886445</c:v>
                </c:pt>
                <c:pt idx="20">
                  <c:v>685.21943450788933</c:v>
                </c:pt>
                <c:pt idx="21">
                  <c:v>691.75882178254562</c:v>
                </c:pt>
                <c:pt idx="22">
                  <c:v>697.995699205341</c:v>
                </c:pt>
                <c:pt idx="23">
                  <c:v>703.95682166913582</c:v>
                </c:pt>
                <c:pt idx="24">
                  <c:v>709.66554444691383</c:v>
                </c:pt>
                <c:pt idx="25">
                  <c:v>715.14237582906185</c:v>
                </c:pt>
                <c:pt idx="26">
                  <c:v>720.40542183748232</c:v>
                </c:pt>
                <c:pt idx="27">
                  <c:v>725.47074735996841</c:v>
                </c:pt>
                <c:pt idx="28">
                  <c:v>730.35267187357817</c:v>
                </c:pt>
                <c:pt idx="29">
                  <c:v>735.06401347857889</c:v>
                </c:pt>
                <c:pt idx="30">
                  <c:v>739.61629171949664</c:v>
                </c:pt>
                <c:pt idx="31">
                  <c:v>785.35433601062755</c:v>
                </c:pt>
                <c:pt idx="32">
                  <c:v>789.85558117183177</c:v>
                </c:pt>
                <c:pt idx="33">
                  <c:v>794.21883518278878</c:v>
                </c:pt>
                <c:pt idx="34">
                  <c:v>798.45230756760782</c:v>
                </c:pt>
                <c:pt idx="35">
                  <c:v>802.56349634888988</c:v>
                </c:pt>
                <c:pt idx="36">
                  <c:v>806.55926796345841</c:v>
                </c:pt>
                <c:pt idx="37">
                  <c:v>810.44592626371639</c:v>
                </c:pt>
                <c:pt idx="38">
                  <c:v>814.22927234590907</c:v>
                </c:pt>
                <c:pt idx="39">
                  <c:v>817.91465663084841</c:v>
                </c:pt>
                <c:pt idx="40">
                  <c:v>821.50702437069674</c:v>
                </c:pt>
                <c:pt idx="41">
                  <c:v>825.01095555310405</c:v>
                </c:pt>
                <c:pt idx="42">
                  <c:v>828.43070001058106</c:v>
                </c:pt>
                <c:pt idx="43">
                  <c:v>831.77020841026547</c:v>
                </c:pt>
                <c:pt idx="44">
                  <c:v>835.03315969085872</c:v>
                </c:pt>
                <c:pt idx="45">
                  <c:v>838.22298542457929</c:v>
                </c:pt>
                <c:pt idx="46">
                  <c:v>841.34289150863185</c:v>
                </c:pt>
                <c:pt idx="47">
                  <c:v>844.39587752994862</c:v>
                </c:pt>
                <c:pt idx="48">
                  <c:v>847.38475409641103</c:v>
                </c:pt>
                <c:pt idx="49">
                  <c:v>850.31215838554601</c:v>
                </c:pt>
                <c:pt idx="50">
                  <c:v>853.18056812626469</c:v>
                </c:pt>
                <c:pt idx="51">
                  <c:v>855.99231419940622</c:v>
                </c:pt>
                <c:pt idx="52">
                  <c:v>858.74959201764909</c:v>
                </c:pt>
                <c:pt idx="53">
                  <c:v>861.45447182398959</c:v>
                </c:pt>
                <c:pt idx="54">
                  <c:v>864.10890802981555</c:v>
                </c:pt>
                <c:pt idx="55">
                  <c:v>866.71474769808401</c:v>
                </c:pt>
                <c:pt idx="56">
                  <c:v>869.27373826383916</c:v>
                </c:pt>
                <c:pt idx="57">
                  <c:v>871.78753457289338</c:v>
                </c:pt>
                <c:pt idx="58">
                  <c:v>874.25770530968236</c:v>
                </c:pt>
                <c:pt idx="59">
                  <c:v>876.68573887681771</c:v>
                </c:pt>
                <c:pt idx="60">
                  <c:v>879.07304878152331</c:v>
                </c:pt>
                <c:pt idx="61">
                  <c:v>881.4209785777665</c:v>
                </c:pt>
                <c:pt idx="62">
                  <c:v>883.73080640734952</c:v>
                </c:pt>
                <c:pt idx="63">
                  <c:v>886.00374917839122</c:v>
                </c:pt>
                <c:pt idx="64">
                  <c:v>888.24096641539768</c:v>
                </c:pt>
                <c:pt idx="65">
                  <c:v>890.44356381141915</c:v>
                </c:pt>
                <c:pt idx="66">
                  <c:v>892.61259650953207</c:v>
                </c:pt>
                <c:pt idx="67">
                  <c:v>894.74907213802919</c:v>
                </c:pt>
                <c:pt idx="68">
                  <c:v>896.85395362116958</c:v>
                </c:pt>
                <c:pt idx="69">
                  <c:v>898.92816178511475</c:v>
                </c:pt>
                <c:pt idx="70">
                  <c:v>900.97257777670688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32-40B9-88BE-850F983E8198}"/>
            </c:ext>
          </c:extLst>
        </c:ser>
        <c:ser>
          <c:idx val="1"/>
          <c:order val="2"/>
          <c:tx>
            <c:v>Максимальный допуск температуры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Лист1!$AX$2:$AX$72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Лист1!$BB$2:$BB$72</c:f>
              <c:numCache>
                <c:formatCode>0</c:formatCode>
                <c:ptCount val="71"/>
                <c:pt idx="0">
                  <c:v>0</c:v>
                </c:pt>
                <c:pt idx="1">
                  <c:v>378.59571562005209</c:v>
                </c:pt>
                <c:pt idx="2">
                  <c:v>488.18060955683012</c:v>
                </c:pt>
                <c:pt idx="3">
                  <c:v>554.63269844063086</c:v>
                </c:pt>
                <c:pt idx="4">
                  <c:v>602.47040564655174</c:v>
                </c:pt>
                <c:pt idx="5">
                  <c:v>639.87199515355496</c:v>
                </c:pt>
                <c:pt idx="6">
                  <c:v>670.58529475131263</c:v>
                </c:pt>
                <c:pt idx="7">
                  <c:v>696.64334898806089</c:v>
                </c:pt>
                <c:pt idx="8">
                  <c:v>719.27337424805285</c:v>
                </c:pt>
                <c:pt idx="9">
                  <c:v>739.27334475279076</c:v>
                </c:pt>
                <c:pt idx="10">
                  <c:v>757.19143124010418</c:v>
                </c:pt>
                <c:pt idx="11">
                  <c:v>739.79350752174446</c:v>
                </c:pt>
                <c:pt idx="12">
                  <c:v>753.97987315403998</c:v>
                </c:pt>
                <c:pt idx="13">
                  <c:v>767.04133899704163</c:v>
                </c:pt>
                <c:pt idx="14">
                  <c:v>779.14326930195773</c:v>
                </c:pt>
                <c:pt idx="15">
                  <c:v>790.41704803509299</c:v>
                </c:pt>
                <c:pt idx="16">
                  <c:v>800.96879505856498</c:v>
                </c:pt>
                <c:pt idx="17">
                  <c:v>810.8854552358564</c:v>
                </c:pt>
                <c:pt idx="18">
                  <c:v>820.23915684817302</c:v>
                </c:pt>
                <c:pt idx="19">
                  <c:v>829.09039799527886</c:v>
                </c:pt>
                <c:pt idx="20">
                  <c:v>837.49041995408697</c:v>
                </c:pt>
                <c:pt idx="21">
                  <c:v>845.48300440088906</c:v>
                </c:pt>
                <c:pt idx="22">
                  <c:v>853.1058545843058</c:v>
                </c:pt>
                <c:pt idx="23">
                  <c:v>860.39167092894377</c:v>
                </c:pt>
                <c:pt idx="24">
                  <c:v>867.3689987684503</c:v>
                </c:pt>
                <c:pt idx="25">
                  <c:v>874.06290379107566</c:v>
                </c:pt>
                <c:pt idx="26">
                  <c:v>880.49551557914515</c:v>
                </c:pt>
                <c:pt idx="27">
                  <c:v>886.68646899551709</c:v>
                </c:pt>
                <c:pt idx="28">
                  <c:v>892.6532656232622</c:v>
                </c:pt>
                <c:pt idx="29">
                  <c:v>898.41157202937416</c:v>
                </c:pt>
                <c:pt idx="30">
                  <c:v>903.97546765716265</c:v>
                </c:pt>
                <c:pt idx="31">
                  <c:v>868.02321348543046</c:v>
                </c:pt>
                <c:pt idx="32">
                  <c:v>872.99827392676161</c:v>
                </c:pt>
                <c:pt idx="33">
                  <c:v>877.82081783360877</c:v>
                </c:pt>
                <c:pt idx="34">
                  <c:v>882.49991889051387</c:v>
                </c:pt>
                <c:pt idx="35">
                  <c:v>887.04386438561528</c:v>
                </c:pt>
                <c:pt idx="36">
                  <c:v>891.46024353855944</c:v>
                </c:pt>
                <c:pt idx="37">
                  <c:v>895.75602376516019</c:v>
                </c:pt>
                <c:pt idx="38">
                  <c:v>899.9376168033732</c:v>
                </c:pt>
                <c:pt idx="39">
                  <c:v>904.01093627620094</c:v>
                </c:pt>
                <c:pt idx="40">
                  <c:v>907.98144798866485</c:v>
                </c:pt>
                <c:pt idx="41">
                  <c:v>911.85421403237831</c:v>
                </c:pt>
                <c:pt idx="42">
                  <c:v>915.63393159064242</c:v>
                </c:pt>
                <c:pt idx="43">
                  <c:v>919.32496719029359</c:v>
                </c:pt>
                <c:pt idx="44">
                  <c:v>922.93138702673866</c:v>
                </c:pt>
                <c:pt idx="45">
                  <c:v>926.45698389032464</c:v>
                </c:pt>
                <c:pt idx="46">
                  <c:v>929.90530114111959</c:v>
                </c:pt>
                <c:pt idx="47">
                  <c:v>933.27965411204855</c:v>
                </c:pt>
                <c:pt idx="48">
                  <c:v>936.58314926445439</c:v>
                </c:pt>
                <c:pt idx="49">
                  <c:v>939.81870137349836</c:v>
                </c:pt>
                <c:pt idx="50">
                  <c:v>942.98904898166097</c:v>
                </c:pt>
                <c:pt idx="51">
                  <c:v>946.09676832565958</c:v>
                </c:pt>
                <c:pt idx="52">
                  <c:v>949.14428591424371</c:v>
                </c:pt>
                <c:pt idx="53">
                  <c:v>952.13388991072532</c:v>
                </c:pt>
                <c:pt idx="54">
                  <c:v>955.06774045400664</c:v>
                </c:pt>
                <c:pt idx="55">
                  <c:v>957.94787903472456</c:v>
                </c:pt>
                <c:pt idx="56">
                  <c:v>960.77623702845392</c:v>
                </c:pt>
                <c:pt idx="57">
                  <c:v>963.55464347530335</c:v>
                </c:pt>
                <c:pt idx="58">
                  <c:v>966.28483218438589</c:v>
                </c:pt>
                <c:pt idx="59">
                  <c:v>968.96844823227218</c:v>
                </c:pt>
                <c:pt idx="60">
                  <c:v>971.60705391642068</c:v>
                </c:pt>
                <c:pt idx="61">
                  <c:v>974.20213421753158</c:v>
                </c:pt>
                <c:pt idx="62">
                  <c:v>976.75510181864956</c:v>
                </c:pt>
                <c:pt idx="63">
                  <c:v>979.26730172348516</c:v>
                </c:pt>
                <c:pt idx="64">
                  <c:v>981.74001551175547</c:v>
                </c:pt>
                <c:pt idx="65">
                  <c:v>984.17446526525282</c:v>
                </c:pt>
                <c:pt idx="66">
                  <c:v>986.57181719474602</c:v>
                </c:pt>
                <c:pt idx="67">
                  <c:v>988.93318499466397</c:v>
                </c:pt>
                <c:pt idx="68">
                  <c:v>991.25963294971382</c:v>
                </c:pt>
                <c:pt idx="69">
                  <c:v>993.55217881512704</c:v>
                </c:pt>
                <c:pt idx="70">
                  <c:v>995.81179649004457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32-40B9-88BE-850F983E8198}"/>
            </c:ext>
          </c:extLst>
        </c:ser>
        <c:ser>
          <c:idx val="3"/>
          <c:order val="3"/>
          <c:tx>
            <c:v>Среднее значение температуры в печи - Образец № 1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Лист1!$AX$2:$AX$72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Лист1!$BK$2:$BK$72</c:f>
              <c:numCache>
                <c:formatCode>0</c:formatCode>
                <c:ptCount val="71"/>
                <c:pt idx="0">
                  <c:v>0</c:v>
                </c:pt>
                <c:pt idx="1">
                  <c:v>288.66666666666669</c:v>
                </c:pt>
                <c:pt idx="2">
                  <c:v>372</c:v>
                </c:pt>
                <c:pt idx="3">
                  <c:v>479.66666666666669</c:v>
                </c:pt>
                <c:pt idx="4">
                  <c:v>540</c:v>
                </c:pt>
                <c:pt idx="5">
                  <c:v>564</c:v>
                </c:pt>
                <c:pt idx="6">
                  <c:v>582</c:v>
                </c:pt>
                <c:pt idx="7">
                  <c:v>615</c:v>
                </c:pt>
                <c:pt idx="8">
                  <c:v>665.83333333333337</c:v>
                </c:pt>
                <c:pt idx="9">
                  <c:v>689.83333333333337</c:v>
                </c:pt>
                <c:pt idx="10">
                  <c:v>710.83333333333337</c:v>
                </c:pt>
                <c:pt idx="11">
                  <c:v>718.33333333333337</c:v>
                </c:pt>
                <c:pt idx="12">
                  <c:v>721.66666666666663</c:v>
                </c:pt>
                <c:pt idx="13">
                  <c:v>727.66666666666663</c:v>
                </c:pt>
                <c:pt idx="14">
                  <c:v>731.5</c:v>
                </c:pt>
                <c:pt idx="15">
                  <c:v>736.83333333333337</c:v>
                </c:pt>
                <c:pt idx="16">
                  <c:v>742.66666666666663</c:v>
                </c:pt>
                <c:pt idx="17">
                  <c:v>745.33333333333337</c:v>
                </c:pt>
                <c:pt idx="18">
                  <c:v>748.16666666666663</c:v>
                </c:pt>
                <c:pt idx="19">
                  <c:v>749.5</c:v>
                </c:pt>
                <c:pt idx="20">
                  <c:v>751.5</c:v>
                </c:pt>
                <c:pt idx="21">
                  <c:v>753.16666666666663</c:v>
                </c:pt>
                <c:pt idx="22">
                  <c:v>755.66666666666663</c:v>
                </c:pt>
                <c:pt idx="23">
                  <c:v>758.33333333333337</c:v>
                </c:pt>
                <c:pt idx="24">
                  <c:v>767.33333333333337</c:v>
                </c:pt>
                <c:pt idx="25">
                  <c:v>772</c:v>
                </c:pt>
                <c:pt idx="26">
                  <c:v>779.5</c:v>
                </c:pt>
                <c:pt idx="27">
                  <c:v>790.33333333333337</c:v>
                </c:pt>
                <c:pt idx="28">
                  <c:v>803</c:v>
                </c:pt>
                <c:pt idx="29">
                  <c:v>832</c:v>
                </c:pt>
                <c:pt idx="30">
                  <c:v>844</c:v>
                </c:pt>
                <c:pt idx="31">
                  <c:v>847.66666666666663</c:v>
                </c:pt>
                <c:pt idx="32">
                  <c:v>849.83333333333337</c:v>
                </c:pt>
                <c:pt idx="33">
                  <c:v>853.16666666666663</c:v>
                </c:pt>
                <c:pt idx="34">
                  <c:v>855.33333333333337</c:v>
                </c:pt>
                <c:pt idx="35">
                  <c:v>856.5</c:v>
                </c:pt>
                <c:pt idx="36">
                  <c:v>858</c:v>
                </c:pt>
                <c:pt idx="37">
                  <c:v>859.83333333333337</c:v>
                </c:pt>
                <c:pt idx="38">
                  <c:v>861.33333333333337</c:v>
                </c:pt>
                <c:pt idx="39">
                  <c:v>862.83333333333337</c:v>
                </c:pt>
                <c:pt idx="40">
                  <c:v>864.33333333333337</c:v>
                </c:pt>
                <c:pt idx="41">
                  <c:v>865.33333333333337</c:v>
                </c:pt>
                <c:pt idx="42">
                  <c:v>866.83333333333337</c:v>
                </c:pt>
                <c:pt idx="43">
                  <c:v>867.83333333333337</c:v>
                </c:pt>
                <c:pt idx="44">
                  <c:v>868.83333333333337</c:v>
                </c:pt>
                <c:pt idx="45">
                  <c:v>869.83333333333337</c:v>
                </c:pt>
                <c:pt idx="46">
                  <c:v>871</c:v>
                </c:pt>
                <c:pt idx="47">
                  <c:v>872.5</c:v>
                </c:pt>
                <c:pt idx="48">
                  <c:v>874.5</c:v>
                </c:pt>
                <c:pt idx="49">
                  <c:v>880.16666666666663</c:v>
                </c:pt>
                <c:pt idx="50">
                  <c:v>889.16666666666663</c:v>
                </c:pt>
                <c:pt idx="51">
                  <c:v>897</c:v>
                </c:pt>
                <c:pt idx="52">
                  <c:v>905.66666666666663</c:v>
                </c:pt>
                <c:pt idx="53">
                  <c:v>910.66666666666663</c:v>
                </c:pt>
                <c:pt idx="54">
                  <c:v>920.83333333333337</c:v>
                </c:pt>
                <c:pt idx="55">
                  <c:v>928.33333333333337</c:v>
                </c:pt>
                <c:pt idx="56">
                  <c:v>931</c:v>
                </c:pt>
                <c:pt idx="57">
                  <c:v>933.66666666666663</c:v>
                </c:pt>
                <c:pt idx="58">
                  <c:v>935.5</c:v>
                </c:pt>
                <c:pt idx="59">
                  <c:v>937</c:v>
                </c:pt>
                <c:pt idx="60">
                  <c:v>939</c:v>
                </c:pt>
                <c:pt idx="61">
                  <c:v>940.83333333333337</c:v>
                </c:pt>
                <c:pt idx="62">
                  <c:v>942</c:v>
                </c:pt>
                <c:pt idx="63">
                  <c:v>944.16666666666663</c:v>
                </c:pt>
                <c:pt idx="64">
                  <c:v>947</c:v>
                </c:pt>
                <c:pt idx="65">
                  <c:v>952.33333333333337</c:v>
                </c:pt>
                <c:pt idx="66">
                  <c:v>955.16666666666663</c:v>
                </c:pt>
                <c:pt idx="67">
                  <c:v>957.33333333333337</c:v>
                </c:pt>
                <c:pt idx="68">
                  <c:v>961.33333333333337</c:v>
                </c:pt>
                <c:pt idx="69">
                  <c:v>967.66666666666663</c:v>
                </c:pt>
                <c:pt idx="70">
                  <c:v>970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32-40B9-88BE-850F983E8198}"/>
            </c:ext>
          </c:extLst>
        </c:ser>
        <c:ser>
          <c:idx val="4"/>
          <c:order val="4"/>
          <c:tx>
            <c:v>Среднее значение температуры в печи - Образец № 2</c:v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Лист1!$AX$2:$AX$72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Лист1!$BR$2:$BR$72</c:f>
              <c:numCache>
                <c:formatCode>0</c:formatCode>
                <c:ptCount val="71"/>
                <c:pt idx="0">
                  <c:v>0</c:v>
                </c:pt>
                <c:pt idx="1">
                  <c:v>282.16666666666669</c:v>
                </c:pt>
                <c:pt idx="2">
                  <c:v>387.66666666666669</c:v>
                </c:pt>
                <c:pt idx="3">
                  <c:v>472.66666666666669</c:v>
                </c:pt>
                <c:pt idx="4">
                  <c:v>554.66666666666663</c:v>
                </c:pt>
                <c:pt idx="5">
                  <c:v>574.5</c:v>
                </c:pt>
                <c:pt idx="6">
                  <c:v>604.83333333333337</c:v>
                </c:pt>
                <c:pt idx="7">
                  <c:v>618.5</c:v>
                </c:pt>
                <c:pt idx="8">
                  <c:v>641</c:v>
                </c:pt>
                <c:pt idx="9">
                  <c:v>651.83333333333337</c:v>
                </c:pt>
                <c:pt idx="10">
                  <c:v>653.66666666666663</c:v>
                </c:pt>
                <c:pt idx="11">
                  <c:v>657.33333333333337</c:v>
                </c:pt>
                <c:pt idx="12">
                  <c:v>660.66666666666663</c:v>
                </c:pt>
                <c:pt idx="13">
                  <c:v>663.83333333333337</c:v>
                </c:pt>
                <c:pt idx="14">
                  <c:v>667.33333333333337</c:v>
                </c:pt>
                <c:pt idx="15">
                  <c:v>671</c:v>
                </c:pt>
                <c:pt idx="16">
                  <c:v>677.83333333333337</c:v>
                </c:pt>
                <c:pt idx="17">
                  <c:v>686.16666666666663</c:v>
                </c:pt>
                <c:pt idx="18">
                  <c:v>697.5</c:v>
                </c:pt>
                <c:pt idx="19">
                  <c:v>733.66666666666663</c:v>
                </c:pt>
                <c:pt idx="20">
                  <c:v>750.83333333333337</c:v>
                </c:pt>
                <c:pt idx="21">
                  <c:v>779.33333333333337</c:v>
                </c:pt>
                <c:pt idx="22">
                  <c:v>785.66666666666663</c:v>
                </c:pt>
                <c:pt idx="23">
                  <c:v>794</c:v>
                </c:pt>
                <c:pt idx="24">
                  <c:v>800</c:v>
                </c:pt>
                <c:pt idx="25">
                  <c:v>806.66666666666663</c:v>
                </c:pt>
                <c:pt idx="26">
                  <c:v>811.33333333333337</c:v>
                </c:pt>
                <c:pt idx="27">
                  <c:v>815</c:v>
                </c:pt>
                <c:pt idx="28">
                  <c:v>816.83333333333337</c:v>
                </c:pt>
                <c:pt idx="29">
                  <c:v>821.83333333333337</c:v>
                </c:pt>
                <c:pt idx="30">
                  <c:v>824.33333333333337</c:v>
                </c:pt>
                <c:pt idx="31">
                  <c:v>825.33333333333337</c:v>
                </c:pt>
                <c:pt idx="32">
                  <c:v>826.33333333333337</c:v>
                </c:pt>
                <c:pt idx="33">
                  <c:v>827.66666666666663</c:v>
                </c:pt>
                <c:pt idx="34">
                  <c:v>829.16666666666663</c:v>
                </c:pt>
                <c:pt idx="35">
                  <c:v>831</c:v>
                </c:pt>
                <c:pt idx="36">
                  <c:v>832.16666666666663</c:v>
                </c:pt>
                <c:pt idx="37">
                  <c:v>834</c:v>
                </c:pt>
                <c:pt idx="38">
                  <c:v>835.16666666666663</c:v>
                </c:pt>
                <c:pt idx="39">
                  <c:v>836.16666666666663</c:v>
                </c:pt>
                <c:pt idx="40">
                  <c:v>839.66666666666663</c:v>
                </c:pt>
                <c:pt idx="41">
                  <c:v>852.33333333333337</c:v>
                </c:pt>
                <c:pt idx="42">
                  <c:v>855.66666666666663</c:v>
                </c:pt>
                <c:pt idx="43">
                  <c:v>862</c:v>
                </c:pt>
                <c:pt idx="44">
                  <c:v>876.83333333333337</c:v>
                </c:pt>
                <c:pt idx="45">
                  <c:v>880.33333333333337</c:v>
                </c:pt>
                <c:pt idx="46">
                  <c:v>885.16666666666663</c:v>
                </c:pt>
                <c:pt idx="47">
                  <c:v>895.83333333333337</c:v>
                </c:pt>
                <c:pt idx="48">
                  <c:v>908.16666666666663</c:v>
                </c:pt>
                <c:pt idx="49">
                  <c:v>910.66666666666663</c:v>
                </c:pt>
                <c:pt idx="50">
                  <c:v>913</c:v>
                </c:pt>
                <c:pt idx="51">
                  <c:v>914.66666666666663</c:v>
                </c:pt>
                <c:pt idx="52">
                  <c:v>917</c:v>
                </c:pt>
                <c:pt idx="53">
                  <c:v>919.5</c:v>
                </c:pt>
                <c:pt idx="54">
                  <c:v>921.16666666666663</c:v>
                </c:pt>
                <c:pt idx="55">
                  <c:v>922.66666666666663</c:v>
                </c:pt>
                <c:pt idx="56">
                  <c:v>925.66666666666663</c:v>
                </c:pt>
                <c:pt idx="57">
                  <c:v>927</c:v>
                </c:pt>
                <c:pt idx="58">
                  <c:v>929.16666666666663</c:v>
                </c:pt>
                <c:pt idx="59">
                  <c:v>930.83333333333337</c:v>
                </c:pt>
                <c:pt idx="60">
                  <c:v>933</c:v>
                </c:pt>
                <c:pt idx="61">
                  <c:v>934.5</c:v>
                </c:pt>
                <c:pt idx="62">
                  <c:v>937.33333333333337</c:v>
                </c:pt>
                <c:pt idx="63">
                  <c:v>938.33333333333337</c:v>
                </c:pt>
                <c:pt idx="64">
                  <c:v>939.5</c:v>
                </c:pt>
                <c:pt idx="65">
                  <c:v>940.5</c:v>
                </c:pt>
                <c:pt idx="66">
                  <c:v>941.83333333333337</c:v>
                </c:pt>
                <c:pt idx="67">
                  <c:v>943</c:v>
                </c:pt>
                <c:pt idx="68">
                  <c:v>944.33333333333337</c:v>
                </c:pt>
                <c:pt idx="69">
                  <c:v>945.66666666666663</c:v>
                </c:pt>
                <c:pt idx="70">
                  <c:v>947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932-40B9-88BE-850F983E8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263560"/>
        <c:axId val="408267496"/>
      </c:scatterChart>
      <c:valAx>
        <c:axId val="408263560"/>
        <c:scaling>
          <c:orientation val="minMax"/>
          <c:max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Время, мин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08267496"/>
        <c:crosses val="autoZero"/>
        <c:crossBetween val="midCat"/>
        <c:majorUnit val="5"/>
      </c:valAx>
      <c:valAx>
        <c:axId val="40826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Температура, </a:t>
                </a:r>
                <a:r>
                  <a:rPr lang="ru-RU" baseline="30000"/>
                  <a:t>о</a:t>
                </a:r>
                <a:r>
                  <a:rPr lang="ru-RU"/>
                  <a:t>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08263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20559930008749"/>
          <c:y val="0.76732047698493788"/>
          <c:w val="0.65588801399825025"/>
          <c:h val="0.232679523015062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72704997977972"/>
          <c:y val="1.522331358064778E-2"/>
          <c:w val="0.87749862409216484"/>
          <c:h val="0.68818208857093655"/>
        </c:manualLayout>
      </c:layout>
      <c:scatterChart>
        <c:scatterStyle val="lineMarker"/>
        <c:varyColors val="0"/>
        <c:ser>
          <c:idx val="2"/>
          <c:order val="0"/>
          <c:tx>
            <c:v>Избыточное давление - Образец № 1</c:v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Лист1!$AX$79:$AX$149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Лист1!$BF$79:$BF$149</c:f>
              <c:numCache>
                <c:formatCode>General</c:formatCode>
                <c:ptCount val="71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4</c:v>
                </c:pt>
                <c:pt idx="4">
                  <c:v>1</c:v>
                </c:pt>
                <c:pt idx="5">
                  <c:v>-2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-3</c:v>
                </c:pt>
                <c:pt idx="10">
                  <c:v>-1</c:v>
                </c:pt>
                <c:pt idx="11">
                  <c:v>4</c:v>
                </c:pt>
                <c:pt idx="12">
                  <c:v>1</c:v>
                </c:pt>
                <c:pt idx="13">
                  <c:v>0</c:v>
                </c:pt>
                <c:pt idx="14">
                  <c:v>4</c:v>
                </c:pt>
                <c:pt idx="15">
                  <c:v>2</c:v>
                </c:pt>
                <c:pt idx="16">
                  <c:v>3</c:v>
                </c:pt>
                <c:pt idx="17">
                  <c:v>5</c:v>
                </c:pt>
                <c:pt idx="18">
                  <c:v>-1</c:v>
                </c:pt>
                <c:pt idx="19">
                  <c:v>-4</c:v>
                </c:pt>
                <c:pt idx="20">
                  <c:v>-2</c:v>
                </c:pt>
                <c:pt idx="21">
                  <c:v>1</c:v>
                </c:pt>
                <c:pt idx="22">
                  <c:v>4</c:v>
                </c:pt>
                <c:pt idx="23">
                  <c:v>2</c:v>
                </c:pt>
                <c:pt idx="24">
                  <c:v>4</c:v>
                </c:pt>
                <c:pt idx="25">
                  <c:v>5</c:v>
                </c:pt>
                <c:pt idx="26">
                  <c:v>2</c:v>
                </c:pt>
                <c:pt idx="27">
                  <c:v>0</c:v>
                </c:pt>
                <c:pt idx="28">
                  <c:v>1</c:v>
                </c:pt>
                <c:pt idx="29">
                  <c:v>5</c:v>
                </c:pt>
                <c:pt idx="30">
                  <c:v>1</c:v>
                </c:pt>
                <c:pt idx="31">
                  <c:v>-3</c:v>
                </c:pt>
                <c:pt idx="32">
                  <c:v>-1</c:v>
                </c:pt>
                <c:pt idx="33">
                  <c:v>-4</c:v>
                </c:pt>
                <c:pt idx="34">
                  <c:v>-1</c:v>
                </c:pt>
                <c:pt idx="35">
                  <c:v>1</c:v>
                </c:pt>
                <c:pt idx="36">
                  <c:v>2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4</c:v>
                </c:pt>
                <c:pt idx="44">
                  <c:v>0</c:v>
                </c:pt>
                <c:pt idx="45">
                  <c:v>-3</c:v>
                </c:pt>
                <c:pt idx="46">
                  <c:v>-1</c:v>
                </c:pt>
                <c:pt idx="47">
                  <c:v>-4</c:v>
                </c:pt>
                <c:pt idx="48">
                  <c:v>-2</c:v>
                </c:pt>
                <c:pt idx="49">
                  <c:v>1</c:v>
                </c:pt>
                <c:pt idx="50">
                  <c:v>0</c:v>
                </c:pt>
                <c:pt idx="51">
                  <c:v>-5</c:v>
                </c:pt>
                <c:pt idx="52">
                  <c:v>-4</c:v>
                </c:pt>
                <c:pt idx="53">
                  <c:v>3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4</c:v>
                </c:pt>
                <c:pt idx="58">
                  <c:v>3</c:v>
                </c:pt>
                <c:pt idx="59">
                  <c:v>5</c:v>
                </c:pt>
                <c:pt idx="60">
                  <c:v>5</c:v>
                </c:pt>
                <c:pt idx="61">
                  <c:v>4</c:v>
                </c:pt>
                <c:pt idx="62">
                  <c:v>3</c:v>
                </c:pt>
                <c:pt idx="63">
                  <c:v>4</c:v>
                </c:pt>
                <c:pt idx="64">
                  <c:v>1</c:v>
                </c:pt>
                <c:pt idx="65">
                  <c:v>0</c:v>
                </c:pt>
                <c:pt idx="66">
                  <c:v>-2</c:v>
                </c:pt>
                <c:pt idx="67">
                  <c:v>4</c:v>
                </c:pt>
                <c:pt idx="68">
                  <c:v>-3</c:v>
                </c:pt>
                <c:pt idx="69">
                  <c:v>-1</c:v>
                </c:pt>
                <c:pt idx="70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21-429B-BAFA-922C7B5CAD17}"/>
            </c:ext>
          </c:extLst>
        </c:ser>
        <c:ser>
          <c:idx val="3"/>
          <c:order val="1"/>
          <c:tx>
            <c:v>Избыточное давление - Образец № 2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Лист1!$AX$79:$AX$149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Лист1!$BG$79:$BG$149</c:f>
              <c:numCache>
                <c:formatCode>General</c:formatCode>
                <c:ptCount val="71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  <c:pt idx="6">
                  <c:v>-4</c:v>
                </c:pt>
                <c:pt idx="7">
                  <c:v>-1</c:v>
                </c:pt>
                <c:pt idx="8">
                  <c:v>-3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5</c:v>
                </c:pt>
                <c:pt idx="14">
                  <c:v>1</c:v>
                </c:pt>
                <c:pt idx="15">
                  <c:v>0</c:v>
                </c:pt>
                <c:pt idx="16">
                  <c:v>-3</c:v>
                </c:pt>
                <c:pt idx="17">
                  <c:v>-1</c:v>
                </c:pt>
                <c:pt idx="18">
                  <c:v>-3</c:v>
                </c:pt>
                <c:pt idx="19">
                  <c:v>-2</c:v>
                </c:pt>
                <c:pt idx="20">
                  <c:v>1</c:v>
                </c:pt>
                <c:pt idx="21">
                  <c:v>4</c:v>
                </c:pt>
                <c:pt idx="22">
                  <c:v>0</c:v>
                </c:pt>
                <c:pt idx="23">
                  <c:v>2</c:v>
                </c:pt>
                <c:pt idx="24">
                  <c:v>5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4</c:v>
                </c:pt>
                <c:pt idx="29">
                  <c:v>4</c:v>
                </c:pt>
                <c:pt idx="30">
                  <c:v>2</c:v>
                </c:pt>
                <c:pt idx="31">
                  <c:v>4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3</c:v>
                </c:pt>
                <c:pt idx="36">
                  <c:v>-2</c:v>
                </c:pt>
                <c:pt idx="37">
                  <c:v>-5</c:v>
                </c:pt>
                <c:pt idx="38">
                  <c:v>-1</c:v>
                </c:pt>
                <c:pt idx="39">
                  <c:v>-3</c:v>
                </c:pt>
                <c:pt idx="40">
                  <c:v>2</c:v>
                </c:pt>
                <c:pt idx="41">
                  <c:v>-3</c:v>
                </c:pt>
                <c:pt idx="42">
                  <c:v>-4</c:v>
                </c:pt>
                <c:pt idx="43">
                  <c:v>-1</c:v>
                </c:pt>
                <c:pt idx="44">
                  <c:v>-2</c:v>
                </c:pt>
                <c:pt idx="45">
                  <c:v>3</c:v>
                </c:pt>
                <c:pt idx="46">
                  <c:v>1</c:v>
                </c:pt>
                <c:pt idx="47">
                  <c:v>4</c:v>
                </c:pt>
                <c:pt idx="48">
                  <c:v>2</c:v>
                </c:pt>
                <c:pt idx="49">
                  <c:v>5</c:v>
                </c:pt>
                <c:pt idx="50">
                  <c:v>0</c:v>
                </c:pt>
                <c:pt idx="51">
                  <c:v>1</c:v>
                </c:pt>
                <c:pt idx="52">
                  <c:v>5</c:v>
                </c:pt>
                <c:pt idx="53">
                  <c:v>-4</c:v>
                </c:pt>
                <c:pt idx="54">
                  <c:v>-2</c:v>
                </c:pt>
                <c:pt idx="55">
                  <c:v>-1</c:v>
                </c:pt>
                <c:pt idx="56">
                  <c:v>-3</c:v>
                </c:pt>
                <c:pt idx="57">
                  <c:v>4</c:v>
                </c:pt>
                <c:pt idx="58">
                  <c:v>0</c:v>
                </c:pt>
                <c:pt idx="59">
                  <c:v>2</c:v>
                </c:pt>
                <c:pt idx="60">
                  <c:v>-3</c:v>
                </c:pt>
                <c:pt idx="61">
                  <c:v>-1</c:v>
                </c:pt>
                <c:pt idx="62">
                  <c:v>-4</c:v>
                </c:pt>
                <c:pt idx="63">
                  <c:v>-5</c:v>
                </c:pt>
                <c:pt idx="64">
                  <c:v>-1</c:v>
                </c:pt>
                <c:pt idx="65">
                  <c:v>2</c:v>
                </c:pt>
                <c:pt idx="66">
                  <c:v>0</c:v>
                </c:pt>
                <c:pt idx="67">
                  <c:v>4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21-429B-BAFA-922C7B5CAD17}"/>
            </c:ext>
          </c:extLst>
        </c:ser>
        <c:ser>
          <c:idx val="1"/>
          <c:order val="2"/>
          <c:tx>
            <c:v>Максимальный допуск избыточного давления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Лист1!$AX$79:$AX$149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Лист1!$BA$79:$BA$149</c:f>
              <c:numCache>
                <c:formatCode>General</c:formatCode>
                <c:ptCount val="71"/>
                <c:pt idx="0">
                  <c:v>-6</c:v>
                </c:pt>
                <c:pt idx="1">
                  <c:v>-6</c:v>
                </c:pt>
                <c:pt idx="2">
                  <c:v>-6</c:v>
                </c:pt>
                <c:pt idx="3">
                  <c:v>-6</c:v>
                </c:pt>
                <c:pt idx="4">
                  <c:v>-6</c:v>
                </c:pt>
                <c:pt idx="5">
                  <c:v>-6</c:v>
                </c:pt>
                <c:pt idx="6">
                  <c:v>-6</c:v>
                </c:pt>
                <c:pt idx="7">
                  <c:v>-6</c:v>
                </c:pt>
                <c:pt idx="8">
                  <c:v>-6</c:v>
                </c:pt>
                <c:pt idx="9">
                  <c:v>-6</c:v>
                </c:pt>
                <c:pt idx="10">
                  <c:v>-6</c:v>
                </c:pt>
                <c:pt idx="11">
                  <c:v>-6</c:v>
                </c:pt>
                <c:pt idx="12">
                  <c:v>-6</c:v>
                </c:pt>
                <c:pt idx="13">
                  <c:v>-6</c:v>
                </c:pt>
                <c:pt idx="14">
                  <c:v>-6</c:v>
                </c:pt>
                <c:pt idx="15">
                  <c:v>-6</c:v>
                </c:pt>
                <c:pt idx="16">
                  <c:v>-6</c:v>
                </c:pt>
                <c:pt idx="17">
                  <c:v>-6</c:v>
                </c:pt>
                <c:pt idx="18">
                  <c:v>-6</c:v>
                </c:pt>
                <c:pt idx="19">
                  <c:v>-6</c:v>
                </c:pt>
                <c:pt idx="20">
                  <c:v>-6</c:v>
                </c:pt>
                <c:pt idx="21">
                  <c:v>-6</c:v>
                </c:pt>
                <c:pt idx="22">
                  <c:v>-6</c:v>
                </c:pt>
                <c:pt idx="23">
                  <c:v>-6</c:v>
                </c:pt>
                <c:pt idx="24">
                  <c:v>-6</c:v>
                </c:pt>
                <c:pt idx="25">
                  <c:v>-6</c:v>
                </c:pt>
                <c:pt idx="26">
                  <c:v>-6</c:v>
                </c:pt>
                <c:pt idx="27">
                  <c:v>-6</c:v>
                </c:pt>
                <c:pt idx="28">
                  <c:v>-6</c:v>
                </c:pt>
                <c:pt idx="29">
                  <c:v>-6</c:v>
                </c:pt>
                <c:pt idx="30">
                  <c:v>-6</c:v>
                </c:pt>
                <c:pt idx="31">
                  <c:v>-6</c:v>
                </c:pt>
                <c:pt idx="32">
                  <c:v>-6</c:v>
                </c:pt>
                <c:pt idx="33">
                  <c:v>-6</c:v>
                </c:pt>
                <c:pt idx="34">
                  <c:v>-6</c:v>
                </c:pt>
                <c:pt idx="35">
                  <c:v>-6</c:v>
                </c:pt>
                <c:pt idx="36">
                  <c:v>-6</c:v>
                </c:pt>
                <c:pt idx="37">
                  <c:v>-6</c:v>
                </c:pt>
                <c:pt idx="38">
                  <c:v>-6</c:v>
                </c:pt>
                <c:pt idx="39">
                  <c:v>-6</c:v>
                </c:pt>
                <c:pt idx="40">
                  <c:v>-6</c:v>
                </c:pt>
                <c:pt idx="41">
                  <c:v>-6</c:v>
                </c:pt>
                <c:pt idx="42">
                  <c:v>-6</c:v>
                </c:pt>
                <c:pt idx="43">
                  <c:v>-6</c:v>
                </c:pt>
                <c:pt idx="44">
                  <c:v>-6</c:v>
                </c:pt>
                <c:pt idx="45">
                  <c:v>-6</c:v>
                </c:pt>
                <c:pt idx="46">
                  <c:v>-6</c:v>
                </c:pt>
                <c:pt idx="47">
                  <c:v>-6</c:v>
                </c:pt>
                <c:pt idx="48">
                  <c:v>-6</c:v>
                </c:pt>
                <c:pt idx="49">
                  <c:v>-6</c:v>
                </c:pt>
                <c:pt idx="50">
                  <c:v>-6</c:v>
                </c:pt>
                <c:pt idx="51">
                  <c:v>-6</c:v>
                </c:pt>
                <c:pt idx="52">
                  <c:v>-6</c:v>
                </c:pt>
                <c:pt idx="53">
                  <c:v>-6</c:v>
                </c:pt>
                <c:pt idx="54">
                  <c:v>-6</c:v>
                </c:pt>
                <c:pt idx="55">
                  <c:v>-6</c:v>
                </c:pt>
                <c:pt idx="56">
                  <c:v>-6</c:v>
                </c:pt>
                <c:pt idx="57">
                  <c:v>-6</c:v>
                </c:pt>
                <c:pt idx="58">
                  <c:v>-6</c:v>
                </c:pt>
                <c:pt idx="59">
                  <c:v>-6</c:v>
                </c:pt>
                <c:pt idx="60">
                  <c:v>-6</c:v>
                </c:pt>
                <c:pt idx="61">
                  <c:v>-6</c:v>
                </c:pt>
                <c:pt idx="62">
                  <c:v>-6</c:v>
                </c:pt>
                <c:pt idx="63">
                  <c:v>-6</c:v>
                </c:pt>
                <c:pt idx="64">
                  <c:v>-6</c:v>
                </c:pt>
                <c:pt idx="65">
                  <c:v>-6</c:v>
                </c:pt>
                <c:pt idx="66">
                  <c:v>-6</c:v>
                </c:pt>
                <c:pt idx="67">
                  <c:v>-6</c:v>
                </c:pt>
                <c:pt idx="68">
                  <c:v>-6</c:v>
                </c:pt>
                <c:pt idx="69">
                  <c:v>-6</c:v>
                </c:pt>
                <c:pt idx="70">
                  <c:v>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21-429B-BAFA-922C7B5CAD17}"/>
            </c:ext>
          </c:extLst>
        </c:ser>
        <c:ser>
          <c:idx val="0"/>
          <c:order val="3"/>
          <c:tx>
            <c:v>Минимальный допуск избыточного давления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Лист1!$AX$79:$AX$149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Лист1!$BB$79:$BB$149</c:f>
              <c:numCache>
                <c:formatCode>General</c:formatCode>
                <c:ptCount val="7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21-429B-BAFA-922C7B5CA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905848"/>
        <c:axId val="406906504"/>
      </c:scatterChart>
      <c:valAx>
        <c:axId val="406905848"/>
        <c:scaling>
          <c:orientation val="minMax"/>
          <c:max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Время, мин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06906504"/>
        <c:crossesAt val="-8"/>
        <c:crossBetween val="midCat"/>
        <c:majorUnit val="5"/>
      </c:valAx>
      <c:valAx>
        <c:axId val="40690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Избыточное давление, 300 Па ±</a:t>
                </a:r>
                <a:r>
                  <a:rPr lang="el-GR"/>
                  <a:t>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06905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3739288477573041E-2"/>
          <c:y val="0.79579488945591548"/>
          <c:w val="0.80464815200075068"/>
          <c:h val="0.204205110544084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0</xdr:row>
      <xdr:rowOff>104775</xdr:rowOff>
    </xdr:from>
    <xdr:to>
      <xdr:col>17</xdr:col>
      <xdr:colOff>323850</xdr:colOff>
      <xdr:row>19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266700</xdr:colOff>
      <xdr:row>3</xdr:row>
      <xdr:rowOff>0</xdr:rowOff>
    </xdr:from>
    <xdr:to>
      <xdr:col>32</xdr:col>
      <xdr:colOff>361950</xdr:colOff>
      <xdr:row>22</xdr:row>
      <xdr:rowOff>66675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304800</xdr:colOff>
      <xdr:row>3</xdr:row>
      <xdr:rowOff>28575</xdr:rowOff>
    </xdr:from>
    <xdr:to>
      <xdr:col>47</xdr:col>
      <xdr:colOff>400050</xdr:colOff>
      <xdr:row>22</xdr:row>
      <xdr:rowOff>95250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161925</xdr:colOff>
      <xdr:row>77</xdr:row>
      <xdr:rowOff>123825</xdr:rowOff>
    </xdr:from>
    <xdr:to>
      <xdr:col>17</xdr:col>
      <xdr:colOff>257175</xdr:colOff>
      <xdr:row>96</xdr:row>
      <xdr:rowOff>190500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161925</xdr:colOff>
      <xdr:row>79</xdr:row>
      <xdr:rowOff>47625</xdr:rowOff>
    </xdr:from>
    <xdr:to>
      <xdr:col>32</xdr:col>
      <xdr:colOff>257175</xdr:colOff>
      <xdr:row>98</xdr:row>
      <xdr:rowOff>114300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409575</xdr:colOff>
      <xdr:row>78</xdr:row>
      <xdr:rowOff>161925</xdr:rowOff>
    </xdr:from>
    <xdr:to>
      <xdr:col>47</xdr:col>
      <xdr:colOff>504825</xdr:colOff>
      <xdr:row>98</xdr:row>
      <xdr:rowOff>28575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72</xdr:col>
      <xdr:colOff>495300</xdr:colOff>
      <xdr:row>1</xdr:row>
      <xdr:rowOff>114299</xdr:rowOff>
    </xdr:from>
    <xdr:to>
      <xdr:col>84</xdr:col>
      <xdr:colOff>438150</xdr:colOff>
      <xdr:row>26</xdr:row>
      <xdr:rowOff>104775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59</xdr:col>
      <xdr:colOff>495299</xdr:colOff>
      <xdr:row>83</xdr:row>
      <xdr:rowOff>95250</xdr:rowOff>
    </xdr:from>
    <xdr:to>
      <xdr:col>70</xdr:col>
      <xdr:colOff>514350</xdr:colOff>
      <xdr:row>107</xdr:row>
      <xdr:rowOff>85725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49"/>
  <sheetViews>
    <sheetView tabSelected="1" topLeftCell="AU1" zoomScaleNormal="100" workbookViewId="0">
      <selection activeCell="BO17" sqref="BO17"/>
    </sheetView>
  </sheetViews>
  <sheetFormatPr defaultRowHeight="15.75" x14ac:dyDescent="0.25"/>
  <cols>
    <col min="1" max="1" width="12.85546875" style="3" customWidth="1"/>
    <col min="2" max="50" width="9.140625" style="3"/>
    <col min="51" max="52" width="0" style="3" hidden="1" customWidth="1"/>
    <col min="53" max="54" width="9.140625" style="3"/>
    <col min="55" max="55" width="0" style="3" hidden="1" customWidth="1"/>
    <col min="56" max="16384" width="9.140625" style="3"/>
  </cols>
  <sheetData>
    <row r="1" spans="1:72" ht="16.5" thickBot="1" x14ac:dyDescent="0.3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5</v>
      </c>
      <c r="G1" s="2" t="s">
        <v>6</v>
      </c>
      <c r="H1" s="2" t="s">
        <v>7</v>
      </c>
      <c r="S1" s="8" t="s">
        <v>8</v>
      </c>
      <c r="T1" s="8" t="s">
        <v>9</v>
      </c>
      <c r="U1" s="8" t="s">
        <v>10</v>
      </c>
      <c r="V1" s="8" t="s">
        <v>11</v>
      </c>
      <c r="W1" s="2" t="s">
        <v>5</v>
      </c>
      <c r="AH1" s="8" t="s">
        <v>12</v>
      </c>
      <c r="AI1" s="8" t="s">
        <v>13</v>
      </c>
      <c r="AJ1" s="8" t="s">
        <v>14</v>
      </c>
      <c r="AK1" s="8" t="s">
        <v>15</v>
      </c>
      <c r="AL1" s="2" t="s">
        <v>5</v>
      </c>
      <c r="AX1" s="20" t="s">
        <v>4</v>
      </c>
      <c r="AY1" s="21" t="s">
        <v>16</v>
      </c>
      <c r="AZ1" s="21" t="s">
        <v>17</v>
      </c>
      <c r="BA1" s="22" t="s">
        <v>20</v>
      </c>
      <c r="BB1" s="22" t="s">
        <v>21</v>
      </c>
      <c r="BC1" s="21" t="s">
        <v>18</v>
      </c>
      <c r="BD1" s="23" t="s">
        <v>19</v>
      </c>
      <c r="BE1" s="19" t="s">
        <v>0</v>
      </c>
      <c r="BF1" s="8" t="s">
        <v>1</v>
      </c>
      <c r="BG1" s="8" t="s">
        <v>2</v>
      </c>
      <c r="BH1" s="8" t="s">
        <v>3</v>
      </c>
      <c r="BI1" s="8" t="s">
        <v>8</v>
      </c>
      <c r="BJ1" s="8" t="s">
        <v>9</v>
      </c>
      <c r="BK1" s="14" t="s">
        <v>28</v>
      </c>
      <c r="BL1" s="8" t="s">
        <v>0</v>
      </c>
      <c r="BM1" s="8" t="s">
        <v>1</v>
      </c>
      <c r="BN1" s="8" t="s">
        <v>2</v>
      </c>
      <c r="BO1" s="8" t="s">
        <v>3</v>
      </c>
      <c r="BP1" s="8" t="s">
        <v>8</v>
      </c>
      <c r="BQ1" s="8" t="s">
        <v>9</v>
      </c>
      <c r="BR1" s="14" t="s">
        <v>29</v>
      </c>
      <c r="BS1" s="22" t="s">
        <v>20</v>
      </c>
      <c r="BT1" s="22" t="s">
        <v>21</v>
      </c>
    </row>
    <row r="2" spans="1:72" x14ac:dyDescent="0.25">
      <c r="A2" s="4">
        <v>0</v>
      </c>
      <c r="B2" s="5">
        <v>23</v>
      </c>
      <c r="C2" s="5">
        <v>20</v>
      </c>
      <c r="D2" s="5">
        <v>19</v>
      </c>
      <c r="E2" s="5">
        <v>22</v>
      </c>
      <c r="F2" s="5">
        <f>(B2+C2+D2+E2)/4</f>
        <v>21</v>
      </c>
      <c r="G2" s="6">
        <f>140+$F$2</f>
        <v>161</v>
      </c>
      <c r="H2" s="6">
        <f>180+$F$2</f>
        <v>201</v>
      </c>
      <c r="S2" s="7">
        <v>22</v>
      </c>
      <c r="T2" s="7">
        <v>21</v>
      </c>
      <c r="U2" s="7">
        <v>22</v>
      </c>
      <c r="V2" s="7">
        <v>20</v>
      </c>
      <c r="W2" s="5">
        <f>(V2+U2+T2+S2)/4</f>
        <v>21.25</v>
      </c>
      <c r="AH2" s="7">
        <v>22</v>
      </c>
      <c r="AI2" s="7">
        <v>21</v>
      </c>
      <c r="AJ2" s="7">
        <v>22</v>
      </c>
      <c r="AK2" s="7">
        <v>20</v>
      </c>
      <c r="AL2" s="5">
        <f>(AK2+AJ2+AI2+AH2)/4</f>
        <v>21.25</v>
      </c>
      <c r="AX2" s="24">
        <v>0</v>
      </c>
      <c r="AY2" s="9">
        <v>15</v>
      </c>
      <c r="AZ2" s="11">
        <f t="shared" ref="AZ2:AZ65" si="0">AY2+SUM(BD2)</f>
        <v>15</v>
      </c>
      <c r="BA2" s="11">
        <f t="shared" ref="BA2:BA12" si="1">BD2*0.85</f>
        <v>0</v>
      </c>
      <c r="BB2" s="11">
        <f t="shared" ref="BB2:BB12" si="2">BD2*1.15</f>
        <v>0</v>
      </c>
      <c r="BC2" s="9">
        <f t="shared" ref="BC2:BC65" si="3">AX2*8+1</f>
        <v>1</v>
      </c>
      <c r="BD2" s="25">
        <f t="shared" ref="BD2:BD65" si="4">LOG10(BC2)*345</f>
        <v>0</v>
      </c>
      <c r="BE2" s="18">
        <v>0</v>
      </c>
      <c r="BF2" s="7">
        <v>0</v>
      </c>
      <c r="BG2" s="7">
        <v>0</v>
      </c>
      <c r="BH2" s="7">
        <v>0</v>
      </c>
      <c r="BI2" s="7">
        <v>0</v>
      </c>
      <c r="BJ2" s="13">
        <v>0</v>
      </c>
      <c r="BK2" s="15">
        <f>(BE2+BF2+BG2+BH2+BI2+BJ2)/6</f>
        <v>0</v>
      </c>
      <c r="BL2" s="18">
        <v>0</v>
      </c>
      <c r="BM2" s="7">
        <v>0</v>
      </c>
      <c r="BN2" s="7">
        <v>0</v>
      </c>
      <c r="BO2" s="7">
        <v>0</v>
      </c>
      <c r="BP2" s="7">
        <v>0</v>
      </c>
      <c r="BQ2" s="13">
        <v>0</v>
      </c>
      <c r="BR2" s="15">
        <f>(BL2+BM2+BN2+BO2+BP2+BQ2)/6</f>
        <v>0</v>
      </c>
      <c r="BS2" s="11">
        <f>BA2</f>
        <v>0</v>
      </c>
      <c r="BT2" s="11">
        <f>BB2</f>
        <v>0</v>
      </c>
    </row>
    <row r="3" spans="1:72" x14ac:dyDescent="0.25">
      <c r="A3" s="4">
        <v>1</v>
      </c>
      <c r="B3" s="5">
        <v>24</v>
      </c>
      <c r="C3" s="5">
        <v>22</v>
      </c>
      <c r="D3" s="5">
        <v>21</v>
      </c>
      <c r="E3" s="5">
        <v>23</v>
      </c>
      <c r="F3" s="5">
        <f t="shared" ref="F3:F68" si="5">(B3+C3+D3+E3)/4</f>
        <v>22.5</v>
      </c>
      <c r="G3" s="6">
        <f t="shared" ref="G3:G66" si="6">140+$F$2</f>
        <v>161</v>
      </c>
      <c r="H3" s="6">
        <f t="shared" ref="H3:H66" si="7">180+$F$2</f>
        <v>201</v>
      </c>
      <c r="S3" s="7">
        <v>22</v>
      </c>
      <c r="T3" s="7">
        <v>21</v>
      </c>
      <c r="U3" s="7">
        <v>22</v>
      </c>
      <c r="V3" s="7">
        <v>21</v>
      </c>
      <c r="W3" s="5">
        <f t="shared" ref="W3:W66" si="8">(V3+U3+T3+S3)/4</f>
        <v>21.5</v>
      </c>
      <c r="AH3" s="7">
        <v>22</v>
      </c>
      <c r="AI3" s="7">
        <v>21</v>
      </c>
      <c r="AJ3" s="7">
        <v>22</v>
      </c>
      <c r="AK3" s="7">
        <v>20</v>
      </c>
      <c r="AL3" s="5">
        <f t="shared" ref="AL3:AL66" si="9">(AK3+AJ3+AI3+AH3)/4</f>
        <v>21.25</v>
      </c>
      <c r="AX3" s="24">
        <f t="shared" ref="AX3:AX66" si="10">AX2+1</f>
        <v>1</v>
      </c>
      <c r="AY3" s="9">
        <v>15</v>
      </c>
      <c r="AZ3" s="11">
        <f t="shared" si="0"/>
        <v>344.21366575656708</v>
      </c>
      <c r="BA3" s="11">
        <f t="shared" si="1"/>
        <v>279.83161589308202</v>
      </c>
      <c r="BB3" s="11">
        <f t="shared" si="2"/>
        <v>378.59571562005209</v>
      </c>
      <c r="BC3" s="9">
        <f t="shared" si="3"/>
        <v>9</v>
      </c>
      <c r="BD3" s="25">
        <f t="shared" si="4"/>
        <v>329.21366575656708</v>
      </c>
      <c r="BE3" s="18">
        <v>321</v>
      </c>
      <c r="BF3" s="7">
        <v>256</v>
      </c>
      <c r="BG3" s="7">
        <v>276</v>
      </c>
      <c r="BH3" s="7">
        <v>274</v>
      </c>
      <c r="BI3" s="7">
        <v>299</v>
      </c>
      <c r="BJ3" s="13">
        <v>306</v>
      </c>
      <c r="BK3" s="16">
        <f t="shared" ref="BK3:BK66" si="11">(BE3+BF3+BG3+BH3+BI3+BJ3)/6</f>
        <v>288.66666666666669</v>
      </c>
      <c r="BL3" s="18">
        <v>267</v>
      </c>
      <c r="BM3" s="7">
        <v>299</v>
      </c>
      <c r="BN3" s="7">
        <v>256</v>
      </c>
      <c r="BO3" s="7">
        <v>251</v>
      </c>
      <c r="BP3" s="7">
        <v>343</v>
      </c>
      <c r="BQ3" s="13">
        <v>277</v>
      </c>
      <c r="BR3" s="16">
        <f t="shared" ref="BR3:BR66" si="12">(BL3+BM3+BN3+BO3+BP3+BQ3)/6</f>
        <v>282.16666666666669</v>
      </c>
      <c r="BS3" s="11">
        <f t="shared" ref="BS3:BS66" si="13">BA3</f>
        <v>279.83161589308202</v>
      </c>
      <c r="BT3" s="11">
        <f t="shared" ref="BT3:BT66" si="14">BB3</f>
        <v>378.59571562005209</v>
      </c>
    </row>
    <row r="4" spans="1:72" x14ac:dyDescent="0.25">
      <c r="A4" s="4">
        <v>2</v>
      </c>
      <c r="B4" s="5">
        <v>26</v>
      </c>
      <c r="C4" s="5">
        <v>22</v>
      </c>
      <c r="D4" s="5">
        <v>23</v>
      </c>
      <c r="E4" s="5">
        <v>23</v>
      </c>
      <c r="F4" s="5">
        <f t="shared" si="5"/>
        <v>23.5</v>
      </c>
      <c r="G4" s="6">
        <f t="shared" si="6"/>
        <v>161</v>
      </c>
      <c r="H4" s="6">
        <f t="shared" si="7"/>
        <v>201</v>
      </c>
      <c r="S4" s="7">
        <v>23</v>
      </c>
      <c r="T4" s="7">
        <v>21</v>
      </c>
      <c r="U4" s="7">
        <v>23</v>
      </c>
      <c r="V4" s="7">
        <v>21</v>
      </c>
      <c r="W4" s="5">
        <f t="shared" si="8"/>
        <v>22</v>
      </c>
      <c r="AH4" s="7">
        <v>22</v>
      </c>
      <c r="AI4" s="7">
        <v>21</v>
      </c>
      <c r="AJ4" s="7">
        <v>22</v>
      </c>
      <c r="AK4" s="7">
        <v>20</v>
      </c>
      <c r="AL4" s="5">
        <f t="shared" si="9"/>
        <v>21.25</v>
      </c>
      <c r="AX4" s="24">
        <f t="shared" si="10"/>
        <v>2</v>
      </c>
      <c r="AY4" s="9">
        <v>15</v>
      </c>
      <c r="AZ4" s="11">
        <f t="shared" si="0"/>
        <v>439.50487787550446</v>
      </c>
      <c r="BA4" s="12">
        <f t="shared" si="1"/>
        <v>360.8291461941788</v>
      </c>
      <c r="BB4" s="12">
        <f t="shared" si="2"/>
        <v>488.18060955683012</v>
      </c>
      <c r="BC4" s="10">
        <f t="shared" si="3"/>
        <v>17</v>
      </c>
      <c r="BD4" s="26">
        <f t="shared" si="4"/>
        <v>424.50487787550446</v>
      </c>
      <c r="BE4" s="18">
        <v>387</v>
      </c>
      <c r="BF4" s="7">
        <v>333</v>
      </c>
      <c r="BG4" s="7">
        <v>371</v>
      </c>
      <c r="BH4" s="7">
        <v>365</v>
      </c>
      <c r="BI4" s="7">
        <v>378</v>
      </c>
      <c r="BJ4" s="13">
        <v>398</v>
      </c>
      <c r="BK4" s="16">
        <f t="shared" si="11"/>
        <v>372</v>
      </c>
      <c r="BL4" s="18">
        <v>398</v>
      </c>
      <c r="BM4" s="7">
        <v>383</v>
      </c>
      <c r="BN4" s="7">
        <v>378</v>
      </c>
      <c r="BO4" s="7">
        <v>388</v>
      </c>
      <c r="BP4" s="7">
        <v>399</v>
      </c>
      <c r="BQ4" s="13">
        <v>380</v>
      </c>
      <c r="BR4" s="16">
        <f t="shared" si="12"/>
        <v>387.66666666666669</v>
      </c>
      <c r="BS4" s="11">
        <f t="shared" si="13"/>
        <v>360.8291461941788</v>
      </c>
      <c r="BT4" s="11">
        <f t="shared" si="14"/>
        <v>488.18060955683012</v>
      </c>
    </row>
    <row r="5" spans="1:72" x14ac:dyDescent="0.25">
      <c r="A5" s="4">
        <v>3</v>
      </c>
      <c r="B5" s="5">
        <v>28</v>
      </c>
      <c r="C5" s="5">
        <v>22</v>
      </c>
      <c r="D5" s="5">
        <v>23</v>
      </c>
      <c r="E5" s="5">
        <v>25</v>
      </c>
      <c r="F5" s="5">
        <f t="shared" si="5"/>
        <v>24.5</v>
      </c>
      <c r="G5" s="6">
        <f t="shared" si="6"/>
        <v>161</v>
      </c>
      <c r="H5" s="6">
        <f t="shared" si="7"/>
        <v>201</v>
      </c>
      <c r="S5" s="7">
        <v>23</v>
      </c>
      <c r="T5" s="7">
        <v>22</v>
      </c>
      <c r="U5" s="7">
        <v>23</v>
      </c>
      <c r="V5" s="7">
        <v>22</v>
      </c>
      <c r="W5" s="5">
        <f t="shared" si="8"/>
        <v>22.5</v>
      </c>
      <c r="AH5" s="7">
        <v>22</v>
      </c>
      <c r="AI5" s="7">
        <v>21</v>
      </c>
      <c r="AJ5" s="7">
        <v>23</v>
      </c>
      <c r="AK5" s="7">
        <v>21</v>
      </c>
      <c r="AL5" s="5">
        <f t="shared" si="9"/>
        <v>21.75</v>
      </c>
      <c r="AX5" s="24">
        <f t="shared" si="10"/>
        <v>3</v>
      </c>
      <c r="AY5" s="9">
        <v>15</v>
      </c>
      <c r="AZ5" s="11">
        <f t="shared" si="0"/>
        <v>497.28930299185299</v>
      </c>
      <c r="BA5" s="12">
        <f t="shared" si="1"/>
        <v>409.94590754307501</v>
      </c>
      <c r="BB5" s="12">
        <f t="shared" si="2"/>
        <v>554.63269844063086</v>
      </c>
      <c r="BC5" s="10">
        <f t="shared" si="3"/>
        <v>25</v>
      </c>
      <c r="BD5" s="26">
        <f t="shared" si="4"/>
        <v>482.28930299185299</v>
      </c>
      <c r="BE5" s="18">
        <v>434</v>
      </c>
      <c r="BF5" s="7">
        <v>447</v>
      </c>
      <c r="BG5" s="7">
        <v>487</v>
      </c>
      <c r="BH5" s="7">
        <v>502</v>
      </c>
      <c r="BI5" s="7">
        <v>515</v>
      </c>
      <c r="BJ5" s="13">
        <v>493</v>
      </c>
      <c r="BK5" s="16">
        <f t="shared" si="11"/>
        <v>479.66666666666669</v>
      </c>
      <c r="BL5" s="18">
        <v>467</v>
      </c>
      <c r="BM5" s="7">
        <v>499</v>
      </c>
      <c r="BN5" s="7">
        <v>447</v>
      </c>
      <c r="BO5" s="7">
        <v>457</v>
      </c>
      <c r="BP5" s="7">
        <v>487</v>
      </c>
      <c r="BQ5" s="13">
        <v>479</v>
      </c>
      <c r="BR5" s="16">
        <f t="shared" si="12"/>
        <v>472.66666666666669</v>
      </c>
      <c r="BS5" s="11">
        <f t="shared" si="13"/>
        <v>409.94590754307501</v>
      </c>
      <c r="BT5" s="11">
        <f t="shared" si="14"/>
        <v>554.63269844063086</v>
      </c>
    </row>
    <row r="6" spans="1:72" x14ac:dyDescent="0.25">
      <c r="A6" s="4">
        <v>4</v>
      </c>
      <c r="B6" s="5">
        <v>29</v>
      </c>
      <c r="C6" s="5">
        <v>23</v>
      </c>
      <c r="D6" s="5">
        <v>24</v>
      </c>
      <c r="E6" s="5">
        <v>27</v>
      </c>
      <c r="F6" s="5">
        <f t="shared" si="5"/>
        <v>25.75</v>
      </c>
      <c r="G6" s="6">
        <f t="shared" si="6"/>
        <v>161</v>
      </c>
      <c r="H6" s="6">
        <f t="shared" si="7"/>
        <v>201</v>
      </c>
      <c r="S6" s="7">
        <v>24</v>
      </c>
      <c r="T6" s="7">
        <v>23</v>
      </c>
      <c r="U6" s="7">
        <v>23</v>
      </c>
      <c r="V6" s="7">
        <v>23</v>
      </c>
      <c r="W6" s="5">
        <f t="shared" si="8"/>
        <v>23.25</v>
      </c>
      <c r="AH6" s="7">
        <v>23</v>
      </c>
      <c r="AI6" s="7">
        <v>22</v>
      </c>
      <c r="AJ6" s="7">
        <v>24</v>
      </c>
      <c r="AK6" s="7">
        <v>22</v>
      </c>
      <c r="AL6" s="5">
        <f t="shared" si="9"/>
        <v>22.75</v>
      </c>
      <c r="AX6" s="24">
        <f t="shared" si="10"/>
        <v>4</v>
      </c>
      <c r="AY6" s="9">
        <v>15</v>
      </c>
      <c r="AZ6" s="11">
        <f t="shared" si="0"/>
        <v>538.88730925787115</v>
      </c>
      <c r="BA6" s="12">
        <f t="shared" si="1"/>
        <v>445.30421286919045</v>
      </c>
      <c r="BB6" s="12">
        <f t="shared" si="2"/>
        <v>602.47040564655174</v>
      </c>
      <c r="BC6" s="10">
        <f t="shared" si="3"/>
        <v>33</v>
      </c>
      <c r="BD6" s="26">
        <f t="shared" si="4"/>
        <v>523.88730925787115</v>
      </c>
      <c r="BE6" s="18">
        <v>498</v>
      </c>
      <c r="BF6" s="7">
        <v>524</v>
      </c>
      <c r="BG6" s="7">
        <v>545</v>
      </c>
      <c r="BH6" s="7">
        <v>532</v>
      </c>
      <c r="BI6" s="7">
        <v>565</v>
      </c>
      <c r="BJ6" s="13">
        <v>576</v>
      </c>
      <c r="BK6" s="16">
        <f t="shared" si="11"/>
        <v>540</v>
      </c>
      <c r="BL6" s="18">
        <v>539</v>
      </c>
      <c r="BM6" s="7">
        <v>538</v>
      </c>
      <c r="BN6" s="7">
        <v>579</v>
      </c>
      <c r="BO6" s="7">
        <v>548</v>
      </c>
      <c r="BP6" s="7">
        <v>556</v>
      </c>
      <c r="BQ6" s="13">
        <v>568</v>
      </c>
      <c r="BR6" s="16">
        <f t="shared" si="12"/>
        <v>554.66666666666663</v>
      </c>
      <c r="BS6" s="11">
        <f t="shared" si="13"/>
        <v>445.30421286919045</v>
      </c>
      <c r="BT6" s="11">
        <f t="shared" si="14"/>
        <v>602.47040564655174</v>
      </c>
    </row>
    <row r="7" spans="1:72" x14ac:dyDescent="0.25">
      <c r="A7" s="4">
        <v>5</v>
      </c>
      <c r="B7" s="5">
        <v>33</v>
      </c>
      <c r="C7" s="5">
        <v>24</v>
      </c>
      <c r="D7" s="5">
        <v>25</v>
      </c>
      <c r="E7" s="5">
        <v>29</v>
      </c>
      <c r="F7" s="5">
        <f t="shared" si="5"/>
        <v>27.75</v>
      </c>
      <c r="G7" s="6">
        <f t="shared" si="6"/>
        <v>161</v>
      </c>
      <c r="H7" s="6">
        <f t="shared" si="7"/>
        <v>201</v>
      </c>
      <c r="S7" s="7">
        <v>25</v>
      </c>
      <c r="T7" s="7">
        <v>23</v>
      </c>
      <c r="U7" s="7">
        <v>24</v>
      </c>
      <c r="V7" s="7">
        <v>23</v>
      </c>
      <c r="W7" s="5">
        <f t="shared" si="8"/>
        <v>23.75</v>
      </c>
      <c r="AH7" s="7">
        <v>23</v>
      </c>
      <c r="AI7" s="7">
        <v>25</v>
      </c>
      <c r="AJ7" s="7">
        <v>26</v>
      </c>
      <c r="AK7" s="7">
        <v>23</v>
      </c>
      <c r="AL7" s="5">
        <f t="shared" si="9"/>
        <v>24.25</v>
      </c>
      <c r="AX7" s="24">
        <f t="shared" si="10"/>
        <v>5</v>
      </c>
      <c r="AY7" s="9">
        <v>15</v>
      </c>
      <c r="AZ7" s="11">
        <f t="shared" si="0"/>
        <v>571.4104305683087</v>
      </c>
      <c r="BA7" s="12">
        <f t="shared" si="1"/>
        <v>472.94886598306238</v>
      </c>
      <c r="BB7" s="12">
        <f t="shared" si="2"/>
        <v>639.87199515355496</v>
      </c>
      <c r="BC7" s="10">
        <f t="shared" si="3"/>
        <v>41</v>
      </c>
      <c r="BD7" s="26">
        <f t="shared" si="4"/>
        <v>556.4104305683087</v>
      </c>
      <c r="BE7" s="18">
        <v>545</v>
      </c>
      <c r="BF7" s="7">
        <v>539</v>
      </c>
      <c r="BG7" s="7">
        <v>554</v>
      </c>
      <c r="BH7" s="7">
        <v>572</v>
      </c>
      <c r="BI7" s="7">
        <v>576</v>
      </c>
      <c r="BJ7" s="13">
        <v>598</v>
      </c>
      <c r="BK7" s="16">
        <f t="shared" si="11"/>
        <v>564</v>
      </c>
      <c r="BL7" s="18">
        <v>543</v>
      </c>
      <c r="BM7" s="7">
        <v>573</v>
      </c>
      <c r="BN7" s="7">
        <v>593</v>
      </c>
      <c r="BO7" s="7">
        <v>584</v>
      </c>
      <c r="BP7" s="7">
        <v>581</v>
      </c>
      <c r="BQ7" s="13">
        <v>573</v>
      </c>
      <c r="BR7" s="16">
        <f t="shared" si="12"/>
        <v>574.5</v>
      </c>
      <c r="BS7" s="11">
        <f t="shared" si="13"/>
        <v>472.94886598306238</v>
      </c>
      <c r="BT7" s="11">
        <f t="shared" si="14"/>
        <v>639.87199515355496</v>
      </c>
    </row>
    <row r="8" spans="1:72" x14ac:dyDescent="0.25">
      <c r="A8" s="4">
        <v>6</v>
      </c>
      <c r="B8" s="5">
        <v>37</v>
      </c>
      <c r="C8" s="5">
        <v>25</v>
      </c>
      <c r="D8" s="5">
        <v>26</v>
      </c>
      <c r="E8" s="5">
        <v>31</v>
      </c>
      <c r="F8" s="5">
        <f t="shared" si="5"/>
        <v>29.75</v>
      </c>
      <c r="G8" s="6">
        <f t="shared" si="6"/>
        <v>161</v>
      </c>
      <c r="H8" s="6">
        <f t="shared" si="7"/>
        <v>201</v>
      </c>
      <c r="S8" s="7">
        <v>26</v>
      </c>
      <c r="T8" s="7">
        <v>23</v>
      </c>
      <c r="U8" s="7">
        <v>26</v>
      </c>
      <c r="V8" s="7">
        <v>24</v>
      </c>
      <c r="W8" s="5">
        <f t="shared" si="8"/>
        <v>24.75</v>
      </c>
      <c r="AH8" s="7">
        <v>23</v>
      </c>
      <c r="AI8" s="7">
        <v>25</v>
      </c>
      <c r="AJ8" s="7">
        <v>26</v>
      </c>
      <c r="AK8" s="7">
        <v>24</v>
      </c>
      <c r="AL8" s="5">
        <f t="shared" si="9"/>
        <v>24.5</v>
      </c>
      <c r="AX8" s="24">
        <f t="shared" si="10"/>
        <v>6</v>
      </c>
      <c r="AY8" s="9">
        <v>15</v>
      </c>
      <c r="AZ8" s="11">
        <f t="shared" si="0"/>
        <v>598.11764760983715</v>
      </c>
      <c r="BA8" s="12">
        <f t="shared" si="1"/>
        <v>495.65000046836155</v>
      </c>
      <c r="BB8" s="12">
        <f t="shared" si="2"/>
        <v>670.58529475131263</v>
      </c>
      <c r="BC8" s="10">
        <f t="shared" si="3"/>
        <v>49</v>
      </c>
      <c r="BD8" s="26">
        <f t="shared" si="4"/>
        <v>583.11764760983715</v>
      </c>
      <c r="BE8" s="18">
        <v>552</v>
      </c>
      <c r="BF8" s="7">
        <v>569</v>
      </c>
      <c r="BG8" s="7">
        <v>587</v>
      </c>
      <c r="BH8" s="7">
        <v>591</v>
      </c>
      <c r="BI8" s="7">
        <v>589</v>
      </c>
      <c r="BJ8" s="13">
        <v>604</v>
      </c>
      <c r="BK8" s="16">
        <f t="shared" si="11"/>
        <v>582</v>
      </c>
      <c r="BL8" s="18">
        <v>565</v>
      </c>
      <c r="BM8" s="7">
        <v>598</v>
      </c>
      <c r="BN8" s="7">
        <v>609</v>
      </c>
      <c r="BO8" s="7">
        <v>621</v>
      </c>
      <c r="BP8" s="7">
        <v>638</v>
      </c>
      <c r="BQ8" s="13">
        <v>598</v>
      </c>
      <c r="BR8" s="16">
        <f t="shared" si="12"/>
        <v>604.83333333333337</v>
      </c>
      <c r="BS8" s="11">
        <f t="shared" si="13"/>
        <v>495.65000046836155</v>
      </c>
      <c r="BT8" s="11">
        <f t="shared" si="14"/>
        <v>670.58529475131263</v>
      </c>
    </row>
    <row r="9" spans="1:72" x14ac:dyDescent="0.25">
      <c r="A9" s="4">
        <v>7</v>
      </c>
      <c r="B9" s="5">
        <v>39</v>
      </c>
      <c r="C9" s="5">
        <v>26</v>
      </c>
      <c r="D9" s="5">
        <v>28</v>
      </c>
      <c r="E9" s="5">
        <v>34</v>
      </c>
      <c r="F9" s="5">
        <f t="shared" si="5"/>
        <v>31.75</v>
      </c>
      <c r="G9" s="6">
        <f t="shared" si="6"/>
        <v>161</v>
      </c>
      <c r="H9" s="6">
        <f t="shared" si="7"/>
        <v>201</v>
      </c>
      <c r="S9" s="7">
        <v>26</v>
      </c>
      <c r="T9" s="7">
        <v>24</v>
      </c>
      <c r="U9" s="7">
        <v>28</v>
      </c>
      <c r="V9" s="7">
        <v>28</v>
      </c>
      <c r="W9" s="5">
        <f t="shared" si="8"/>
        <v>26.5</v>
      </c>
      <c r="AH9" s="7">
        <v>23</v>
      </c>
      <c r="AI9" s="7">
        <v>26</v>
      </c>
      <c r="AJ9" s="7">
        <v>27</v>
      </c>
      <c r="AK9" s="7">
        <v>25</v>
      </c>
      <c r="AL9" s="5">
        <f t="shared" si="9"/>
        <v>25.25</v>
      </c>
      <c r="AX9" s="24">
        <f t="shared" si="10"/>
        <v>7</v>
      </c>
      <c r="AY9" s="9">
        <v>15</v>
      </c>
      <c r="AZ9" s="11">
        <f t="shared" si="0"/>
        <v>620.77682520700955</v>
      </c>
      <c r="BA9" s="12">
        <f t="shared" si="1"/>
        <v>514.9103014259581</v>
      </c>
      <c r="BB9" s="12">
        <f t="shared" si="2"/>
        <v>696.64334898806089</v>
      </c>
      <c r="BC9" s="10">
        <f t="shared" si="3"/>
        <v>57</v>
      </c>
      <c r="BD9" s="26">
        <f t="shared" si="4"/>
        <v>605.77682520700955</v>
      </c>
      <c r="BE9" s="18">
        <v>597</v>
      </c>
      <c r="BF9" s="7">
        <v>603</v>
      </c>
      <c r="BG9" s="7">
        <v>618</v>
      </c>
      <c r="BH9" s="7">
        <v>633</v>
      </c>
      <c r="BI9" s="7">
        <v>618</v>
      </c>
      <c r="BJ9" s="13">
        <v>621</v>
      </c>
      <c r="BK9" s="16">
        <f t="shared" si="11"/>
        <v>615</v>
      </c>
      <c r="BL9" s="18">
        <v>579</v>
      </c>
      <c r="BM9" s="7">
        <v>612</v>
      </c>
      <c r="BN9" s="7">
        <v>626</v>
      </c>
      <c r="BO9" s="7">
        <v>637</v>
      </c>
      <c r="BP9" s="7">
        <v>648</v>
      </c>
      <c r="BQ9" s="13">
        <v>609</v>
      </c>
      <c r="BR9" s="16">
        <f t="shared" si="12"/>
        <v>618.5</v>
      </c>
      <c r="BS9" s="11">
        <f t="shared" si="13"/>
        <v>514.9103014259581</v>
      </c>
      <c r="BT9" s="11">
        <f t="shared" si="14"/>
        <v>696.64334898806089</v>
      </c>
    </row>
    <row r="10" spans="1:72" x14ac:dyDescent="0.25">
      <c r="A10" s="4">
        <v>8</v>
      </c>
      <c r="B10" s="5">
        <v>41</v>
      </c>
      <c r="C10" s="5">
        <v>26</v>
      </c>
      <c r="D10" s="5">
        <v>28</v>
      </c>
      <c r="E10" s="5">
        <v>37</v>
      </c>
      <c r="F10" s="5">
        <f t="shared" si="5"/>
        <v>33</v>
      </c>
      <c r="G10" s="6">
        <f t="shared" si="6"/>
        <v>161</v>
      </c>
      <c r="H10" s="6">
        <f t="shared" si="7"/>
        <v>201</v>
      </c>
      <c r="S10" s="7">
        <v>27</v>
      </c>
      <c r="T10" s="7">
        <v>25</v>
      </c>
      <c r="U10" s="7">
        <v>31</v>
      </c>
      <c r="V10" s="7">
        <v>28</v>
      </c>
      <c r="W10" s="5">
        <f t="shared" si="8"/>
        <v>27.75</v>
      </c>
      <c r="AH10" s="7">
        <v>23</v>
      </c>
      <c r="AI10" s="7">
        <v>26</v>
      </c>
      <c r="AJ10" s="7">
        <v>28</v>
      </c>
      <c r="AK10" s="7">
        <v>26</v>
      </c>
      <c r="AL10" s="5">
        <f t="shared" si="9"/>
        <v>25.75</v>
      </c>
      <c r="AX10" s="24">
        <f t="shared" si="10"/>
        <v>8</v>
      </c>
      <c r="AY10" s="9">
        <v>15</v>
      </c>
      <c r="AZ10" s="11">
        <f t="shared" si="0"/>
        <v>640.45510804178514</v>
      </c>
      <c r="BA10" s="12">
        <f t="shared" si="1"/>
        <v>531.63684183551732</v>
      </c>
      <c r="BB10" s="12">
        <f t="shared" si="2"/>
        <v>719.27337424805285</v>
      </c>
      <c r="BC10" s="10">
        <f t="shared" si="3"/>
        <v>65</v>
      </c>
      <c r="BD10" s="26">
        <f t="shared" si="4"/>
        <v>625.45510804178514</v>
      </c>
      <c r="BE10" s="18">
        <v>608</v>
      </c>
      <c r="BF10" s="7">
        <v>657</v>
      </c>
      <c r="BG10" s="7">
        <v>687</v>
      </c>
      <c r="BH10" s="7">
        <v>679</v>
      </c>
      <c r="BI10" s="7">
        <v>688</v>
      </c>
      <c r="BJ10" s="13">
        <v>676</v>
      </c>
      <c r="BK10" s="16">
        <f t="shared" si="11"/>
        <v>665.83333333333337</v>
      </c>
      <c r="BL10" s="18">
        <v>616</v>
      </c>
      <c r="BM10" s="7">
        <v>643</v>
      </c>
      <c r="BN10" s="7">
        <v>637</v>
      </c>
      <c r="BO10" s="7">
        <v>656</v>
      </c>
      <c r="BP10" s="7">
        <v>682</v>
      </c>
      <c r="BQ10" s="13">
        <v>612</v>
      </c>
      <c r="BR10" s="16">
        <f t="shared" si="12"/>
        <v>641</v>
      </c>
      <c r="BS10" s="11">
        <f t="shared" si="13"/>
        <v>531.63684183551732</v>
      </c>
      <c r="BT10" s="11">
        <f t="shared" si="14"/>
        <v>719.27337424805285</v>
      </c>
    </row>
    <row r="11" spans="1:72" x14ac:dyDescent="0.25">
      <c r="A11" s="4">
        <v>9</v>
      </c>
      <c r="B11" s="5">
        <v>42</v>
      </c>
      <c r="C11" s="5">
        <v>27</v>
      </c>
      <c r="D11" s="5">
        <v>29</v>
      </c>
      <c r="E11" s="5">
        <v>39</v>
      </c>
      <c r="F11" s="5">
        <f t="shared" si="5"/>
        <v>34.25</v>
      </c>
      <c r="G11" s="6">
        <f t="shared" si="6"/>
        <v>161</v>
      </c>
      <c r="H11" s="6">
        <f t="shared" si="7"/>
        <v>201</v>
      </c>
      <c r="S11" s="7">
        <v>28</v>
      </c>
      <c r="T11" s="7">
        <v>25</v>
      </c>
      <c r="U11" s="7">
        <v>32</v>
      </c>
      <c r="V11" s="7">
        <v>31</v>
      </c>
      <c r="W11" s="5">
        <f t="shared" si="8"/>
        <v>29</v>
      </c>
      <c r="AH11" s="7">
        <v>24</v>
      </c>
      <c r="AI11" s="7">
        <v>27</v>
      </c>
      <c r="AJ11" s="7">
        <v>29</v>
      </c>
      <c r="AK11" s="7">
        <v>28</v>
      </c>
      <c r="AL11" s="5">
        <f t="shared" si="9"/>
        <v>27</v>
      </c>
      <c r="AX11" s="24">
        <f t="shared" si="10"/>
        <v>9</v>
      </c>
      <c r="AY11" s="9">
        <v>15</v>
      </c>
      <c r="AZ11" s="11">
        <f t="shared" si="0"/>
        <v>657.84638674155724</v>
      </c>
      <c r="BA11" s="12">
        <f t="shared" si="1"/>
        <v>546.4194287303236</v>
      </c>
      <c r="BB11" s="12">
        <f t="shared" si="2"/>
        <v>739.27334475279076</v>
      </c>
      <c r="BC11" s="10">
        <f t="shared" si="3"/>
        <v>73</v>
      </c>
      <c r="BD11" s="26">
        <f t="shared" si="4"/>
        <v>642.84638674155724</v>
      </c>
      <c r="BE11" s="18">
        <v>656</v>
      </c>
      <c r="BF11" s="7">
        <v>678</v>
      </c>
      <c r="BG11" s="7">
        <v>694</v>
      </c>
      <c r="BH11" s="7">
        <v>699</v>
      </c>
      <c r="BI11" s="7">
        <v>703</v>
      </c>
      <c r="BJ11" s="13">
        <v>709</v>
      </c>
      <c r="BK11" s="16">
        <f t="shared" si="11"/>
        <v>689.83333333333337</v>
      </c>
      <c r="BL11" s="18">
        <v>621</v>
      </c>
      <c r="BM11" s="7">
        <v>651</v>
      </c>
      <c r="BN11" s="7">
        <v>642</v>
      </c>
      <c r="BO11" s="7">
        <v>661</v>
      </c>
      <c r="BP11" s="7">
        <v>684</v>
      </c>
      <c r="BQ11" s="13">
        <v>652</v>
      </c>
      <c r="BR11" s="16">
        <f t="shared" si="12"/>
        <v>651.83333333333337</v>
      </c>
      <c r="BS11" s="11">
        <f t="shared" si="13"/>
        <v>546.4194287303236</v>
      </c>
      <c r="BT11" s="11">
        <f t="shared" si="14"/>
        <v>739.27334475279076</v>
      </c>
    </row>
    <row r="12" spans="1:72" x14ac:dyDescent="0.25">
      <c r="A12" s="4">
        <v>10</v>
      </c>
      <c r="B12" s="5">
        <v>43</v>
      </c>
      <c r="C12" s="5">
        <v>27</v>
      </c>
      <c r="D12" s="5">
        <v>31</v>
      </c>
      <c r="E12" s="5">
        <v>41</v>
      </c>
      <c r="F12" s="5">
        <f t="shared" si="5"/>
        <v>35.5</v>
      </c>
      <c r="G12" s="6">
        <f t="shared" si="6"/>
        <v>161</v>
      </c>
      <c r="H12" s="6">
        <f t="shared" si="7"/>
        <v>201</v>
      </c>
      <c r="S12" s="7">
        <v>29</v>
      </c>
      <c r="T12" s="7">
        <v>25</v>
      </c>
      <c r="U12" s="7">
        <v>35</v>
      </c>
      <c r="V12" s="7">
        <v>32</v>
      </c>
      <c r="W12" s="5">
        <f t="shared" si="8"/>
        <v>30.25</v>
      </c>
      <c r="AH12" s="7">
        <v>24</v>
      </c>
      <c r="AI12" s="7">
        <v>27</v>
      </c>
      <c r="AJ12" s="7">
        <v>31</v>
      </c>
      <c r="AK12" s="7">
        <v>29</v>
      </c>
      <c r="AL12" s="5">
        <f t="shared" si="9"/>
        <v>27.75</v>
      </c>
      <c r="AX12" s="27">
        <f t="shared" si="10"/>
        <v>10</v>
      </c>
      <c r="AY12" s="9">
        <v>15</v>
      </c>
      <c r="AZ12" s="12">
        <f t="shared" si="0"/>
        <v>673.42733151313416</v>
      </c>
      <c r="BA12" s="12">
        <f t="shared" si="1"/>
        <v>559.66323178616403</v>
      </c>
      <c r="BB12" s="12">
        <f t="shared" si="2"/>
        <v>757.19143124010418</v>
      </c>
      <c r="BC12" s="10">
        <f t="shared" si="3"/>
        <v>81</v>
      </c>
      <c r="BD12" s="26">
        <f t="shared" si="4"/>
        <v>658.42733151313416</v>
      </c>
      <c r="BE12" s="18">
        <v>697</v>
      </c>
      <c r="BF12" s="7">
        <v>703</v>
      </c>
      <c r="BG12" s="7">
        <v>715</v>
      </c>
      <c r="BH12" s="7">
        <v>718</v>
      </c>
      <c r="BI12" s="7">
        <v>711</v>
      </c>
      <c r="BJ12" s="13">
        <v>721</v>
      </c>
      <c r="BK12" s="16">
        <f t="shared" si="11"/>
        <v>710.83333333333337</v>
      </c>
      <c r="BL12" s="18">
        <v>622</v>
      </c>
      <c r="BM12" s="7">
        <v>653</v>
      </c>
      <c r="BN12" s="7">
        <v>645</v>
      </c>
      <c r="BO12" s="7">
        <v>662</v>
      </c>
      <c r="BP12" s="7">
        <v>687</v>
      </c>
      <c r="BQ12" s="13">
        <v>653</v>
      </c>
      <c r="BR12" s="16">
        <f t="shared" si="12"/>
        <v>653.66666666666663</v>
      </c>
      <c r="BS12" s="11">
        <f t="shared" si="13"/>
        <v>559.66323178616403</v>
      </c>
      <c r="BT12" s="11">
        <f t="shared" si="14"/>
        <v>757.19143124010418</v>
      </c>
    </row>
    <row r="13" spans="1:72" x14ac:dyDescent="0.25">
      <c r="A13" s="4">
        <v>11</v>
      </c>
      <c r="B13" s="5">
        <v>44</v>
      </c>
      <c r="C13" s="5">
        <v>28</v>
      </c>
      <c r="D13" s="5">
        <v>32</v>
      </c>
      <c r="E13" s="5">
        <v>44</v>
      </c>
      <c r="F13" s="5">
        <f t="shared" si="5"/>
        <v>37</v>
      </c>
      <c r="G13" s="6">
        <f t="shared" si="6"/>
        <v>161</v>
      </c>
      <c r="H13" s="6">
        <f t="shared" si="7"/>
        <v>201</v>
      </c>
      <c r="S13" s="7">
        <v>31</v>
      </c>
      <c r="T13" s="7">
        <v>25</v>
      </c>
      <c r="U13" s="7">
        <v>38</v>
      </c>
      <c r="V13" s="7">
        <v>33</v>
      </c>
      <c r="W13" s="5">
        <f t="shared" si="8"/>
        <v>31.75</v>
      </c>
      <c r="AH13" s="7">
        <v>25</v>
      </c>
      <c r="AI13" s="7">
        <v>28</v>
      </c>
      <c r="AJ13" s="7">
        <v>32</v>
      </c>
      <c r="AK13" s="7">
        <v>31</v>
      </c>
      <c r="AL13" s="5">
        <f t="shared" si="9"/>
        <v>29</v>
      </c>
      <c r="AX13" s="24">
        <f t="shared" si="10"/>
        <v>11</v>
      </c>
      <c r="AY13" s="9">
        <v>15</v>
      </c>
      <c r="AZ13" s="11">
        <f t="shared" si="0"/>
        <v>687.53955229249493</v>
      </c>
      <c r="BA13" s="12">
        <f t="shared" ref="BA13:BA32" si="15">BD13*0.9</f>
        <v>605.2855970632454</v>
      </c>
      <c r="BB13" s="12">
        <f t="shared" ref="BB13:BB32" si="16">BD13*1.1</f>
        <v>739.79350752174446</v>
      </c>
      <c r="BC13" s="10">
        <f t="shared" si="3"/>
        <v>89</v>
      </c>
      <c r="BD13" s="26">
        <f t="shared" si="4"/>
        <v>672.53955229249493</v>
      </c>
      <c r="BE13" s="18">
        <v>707</v>
      </c>
      <c r="BF13" s="7">
        <v>711</v>
      </c>
      <c r="BG13" s="7">
        <v>719</v>
      </c>
      <c r="BH13" s="7">
        <v>721</v>
      </c>
      <c r="BI13" s="7">
        <v>718</v>
      </c>
      <c r="BJ13" s="13">
        <v>734</v>
      </c>
      <c r="BK13" s="16">
        <f t="shared" si="11"/>
        <v>718.33333333333337</v>
      </c>
      <c r="BL13" s="18">
        <v>631</v>
      </c>
      <c r="BM13" s="7">
        <v>658</v>
      </c>
      <c r="BN13" s="7">
        <v>647</v>
      </c>
      <c r="BO13" s="7">
        <v>664</v>
      </c>
      <c r="BP13" s="7">
        <v>689</v>
      </c>
      <c r="BQ13" s="13">
        <v>655</v>
      </c>
      <c r="BR13" s="16">
        <f t="shared" si="12"/>
        <v>657.33333333333337</v>
      </c>
      <c r="BS13" s="11">
        <f t="shared" si="13"/>
        <v>605.2855970632454</v>
      </c>
      <c r="BT13" s="11">
        <f t="shared" si="14"/>
        <v>739.79350752174446</v>
      </c>
    </row>
    <row r="14" spans="1:72" x14ac:dyDescent="0.25">
      <c r="A14" s="4">
        <v>12</v>
      </c>
      <c r="B14" s="5">
        <v>44</v>
      </c>
      <c r="C14" s="5">
        <v>29</v>
      </c>
      <c r="D14" s="5">
        <v>33</v>
      </c>
      <c r="E14" s="5">
        <v>45</v>
      </c>
      <c r="F14" s="5">
        <f t="shared" si="5"/>
        <v>37.75</v>
      </c>
      <c r="G14" s="6">
        <f t="shared" si="6"/>
        <v>161</v>
      </c>
      <c r="H14" s="6">
        <f t="shared" si="7"/>
        <v>201</v>
      </c>
      <c r="S14" s="7">
        <v>32</v>
      </c>
      <c r="T14" s="7">
        <v>25</v>
      </c>
      <c r="U14" s="7">
        <v>39</v>
      </c>
      <c r="V14" s="7">
        <v>33</v>
      </c>
      <c r="W14" s="5">
        <f t="shared" si="8"/>
        <v>32.25</v>
      </c>
      <c r="AH14" s="7">
        <v>27</v>
      </c>
      <c r="AI14" s="7">
        <v>29</v>
      </c>
      <c r="AJ14" s="7">
        <v>33</v>
      </c>
      <c r="AK14" s="7">
        <v>32</v>
      </c>
      <c r="AL14" s="5">
        <f t="shared" si="9"/>
        <v>30.25</v>
      </c>
      <c r="AX14" s="24">
        <f t="shared" si="10"/>
        <v>12</v>
      </c>
      <c r="AY14" s="9">
        <v>15</v>
      </c>
      <c r="AZ14" s="11">
        <f t="shared" si="0"/>
        <v>700.43624832185446</v>
      </c>
      <c r="BA14" s="12">
        <f t="shared" si="15"/>
        <v>616.89262348966906</v>
      </c>
      <c r="BB14" s="12">
        <f t="shared" si="16"/>
        <v>753.97987315403998</v>
      </c>
      <c r="BC14" s="10">
        <f t="shared" si="3"/>
        <v>97</v>
      </c>
      <c r="BD14" s="26">
        <f t="shared" si="4"/>
        <v>685.43624832185446</v>
      </c>
      <c r="BE14" s="18">
        <v>717</v>
      </c>
      <c r="BF14" s="7">
        <v>715</v>
      </c>
      <c r="BG14" s="7">
        <v>721</v>
      </c>
      <c r="BH14" s="7">
        <v>722</v>
      </c>
      <c r="BI14" s="7">
        <v>721</v>
      </c>
      <c r="BJ14" s="13">
        <v>734</v>
      </c>
      <c r="BK14" s="16">
        <f t="shared" si="11"/>
        <v>721.66666666666663</v>
      </c>
      <c r="BL14" s="18">
        <v>634</v>
      </c>
      <c r="BM14" s="7">
        <v>660</v>
      </c>
      <c r="BN14" s="7">
        <v>653</v>
      </c>
      <c r="BO14" s="7">
        <v>669</v>
      </c>
      <c r="BP14" s="7">
        <v>690</v>
      </c>
      <c r="BQ14" s="13">
        <v>658</v>
      </c>
      <c r="BR14" s="16">
        <f t="shared" si="12"/>
        <v>660.66666666666663</v>
      </c>
      <c r="BS14" s="11">
        <f t="shared" si="13"/>
        <v>616.89262348966906</v>
      </c>
      <c r="BT14" s="11">
        <f t="shared" si="14"/>
        <v>753.97987315403998</v>
      </c>
    </row>
    <row r="15" spans="1:72" x14ac:dyDescent="0.25">
      <c r="A15" s="4">
        <v>13</v>
      </c>
      <c r="B15" s="5">
        <v>44</v>
      </c>
      <c r="C15" s="5">
        <v>31</v>
      </c>
      <c r="D15" s="5">
        <v>34</v>
      </c>
      <c r="E15" s="5">
        <v>46</v>
      </c>
      <c r="F15" s="5">
        <f t="shared" si="5"/>
        <v>38.75</v>
      </c>
      <c r="G15" s="6">
        <f t="shared" si="6"/>
        <v>161</v>
      </c>
      <c r="H15" s="6">
        <f t="shared" si="7"/>
        <v>201</v>
      </c>
      <c r="S15" s="7">
        <v>35</v>
      </c>
      <c r="T15" s="7">
        <v>26</v>
      </c>
      <c r="U15" s="7">
        <v>41</v>
      </c>
      <c r="V15" s="7">
        <v>35</v>
      </c>
      <c r="W15" s="5">
        <f t="shared" si="8"/>
        <v>34.25</v>
      </c>
      <c r="AH15" s="7">
        <v>27</v>
      </c>
      <c r="AI15" s="7">
        <v>31</v>
      </c>
      <c r="AJ15" s="7">
        <v>33</v>
      </c>
      <c r="AK15" s="7">
        <v>33</v>
      </c>
      <c r="AL15" s="5">
        <f t="shared" si="9"/>
        <v>31</v>
      </c>
      <c r="AX15" s="24">
        <f t="shared" si="10"/>
        <v>13</v>
      </c>
      <c r="AY15" s="9">
        <v>15</v>
      </c>
      <c r="AZ15" s="11">
        <f t="shared" si="0"/>
        <v>712.3103081791287</v>
      </c>
      <c r="BA15" s="12">
        <f t="shared" si="15"/>
        <v>627.57927736121587</v>
      </c>
      <c r="BB15" s="12">
        <f t="shared" si="16"/>
        <v>767.04133899704163</v>
      </c>
      <c r="BC15" s="10">
        <f t="shared" si="3"/>
        <v>105</v>
      </c>
      <c r="BD15" s="26">
        <f t="shared" si="4"/>
        <v>697.3103081791287</v>
      </c>
      <c r="BE15" s="18">
        <v>721</v>
      </c>
      <c r="BF15" s="7">
        <v>726</v>
      </c>
      <c r="BG15" s="7">
        <v>728</v>
      </c>
      <c r="BH15" s="7">
        <v>730</v>
      </c>
      <c r="BI15" s="7">
        <v>726</v>
      </c>
      <c r="BJ15" s="13">
        <v>735</v>
      </c>
      <c r="BK15" s="16">
        <f t="shared" si="11"/>
        <v>727.66666666666663</v>
      </c>
      <c r="BL15" s="18">
        <v>639</v>
      </c>
      <c r="BM15" s="7">
        <v>662</v>
      </c>
      <c r="BN15" s="7">
        <v>657</v>
      </c>
      <c r="BO15" s="7">
        <v>672</v>
      </c>
      <c r="BP15" s="7">
        <v>693</v>
      </c>
      <c r="BQ15" s="13">
        <v>660</v>
      </c>
      <c r="BR15" s="16">
        <f t="shared" si="12"/>
        <v>663.83333333333337</v>
      </c>
      <c r="BS15" s="11">
        <f t="shared" si="13"/>
        <v>627.57927736121587</v>
      </c>
      <c r="BT15" s="11">
        <f t="shared" si="14"/>
        <v>767.04133899704163</v>
      </c>
    </row>
    <row r="16" spans="1:72" x14ac:dyDescent="0.25">
      <c r="A16" s="4">
        <v>14</v>
      </c>
      <c r="B16" s="5">
        <v>45</v>
      </c>
      <c r="C16" s="5">
        <v>33</v>
      </c>
      <c r="D16" s="5">
        <v>35</v>
      </c>
      <c r="E16" s="5">
        <v>47</v>
      </c>
      <c r="F16" s="5">
        <f t="shared" si="5"/>
        <v>40</v>
      </c>
      <c r="G16" s="6">
        <f t="shared" si="6"/>
        <v>161</v>
      </c>
      <c r="H16" s="6">
        <f t="shared" si="7"/>
        <v>201</v>
      </c>
      <c r="S16" s="7">
        <v>36</v>
      </c>
      <c r="T16" s="7">
        <v>26</v>
      </c>
      <c r="U16" s="7">
        <v>42</v>
      </c>
      <c r="V16" s="7">
        <v>37</v>
      </c>
      <c r="W16" s="5">
        <f t="shared" si="8"/>
        <v>35.25</v>
      </c>
      <c r="AH16" s="7">
        <v>27</v>
      </c>
      <c r="AI16" s="7">
        <v>33</v>
      </c>
      <c r="AJ16" s="7">
        <v>34</v>
      </c>
      <c r="AK16" s="7">
        <v>35</v>
      </c>
      <c r="AL16" s="5">
        <f t="shared" si="9"/>
        <v>32.25</v>
      </c>
      <c r="AX16" s="24">
        <f t="shared" si="10"/>
        <v>14</v>
      </c>
      <c r="AY16" s="9">
        <v>15</v>
      </c>
      <c r="AZ16" s="11">
        <f t="shared" si="0"/>
        <v>723.31206300177973</v>
      </c>
      <c r="BA16" s="12">
        <f t="shared" si="15"/>
        <v>637.48085670160174</v>
      </c>
      <c r="BB16" s="12">
        <f t="shared" si="16"/>
        <v>779.14326930195773</v>
      </c>
      <c r="BC16" s="10">
        <f t="shared" si="3"/>
        <v>113</v>
      </c>
      <c r="BD16" s="26">
        <f t="shared" si="4"/>
        <v>708.31206300177973</v>
      </c>
      <c r="BE16" s="18">
        <v>723</v>
      </c>
      <c r="BF16" s="7">
        <v>731</v>
      </c>
      <c r="BG16" s="7">
        <v>729</v>
      </c>
      <c r="BH16" s="7">
        <v>734</v>
      </c>
      <c r="BI16" s="7">
        <v>733</v>
      </c>
      <c r="BJ16" s="13">
        <v>739</v>
      </c>
      <c r="BK16" s="16">
        <f t="shared" si="11"/>
        <v>731.5</v>
      </c>
      <c r="BL16" s="18">
        <v>641</v>
      </c>
      <c r="BM16" s="7">
        <v>664</v>
      </c>
      <c r="BN16" s="7">
        <v>660</v>
      </c>
      <c r="BO16" s="7">
        <v>675</v>
      </c>
      <c r="BP16" s="7">
        <v>697</v>
      </c>
      <c r="BQ16" s="13">
        <v>667</v>
      </c>
      <c r="BR16" s="16">
        <f t="shared" si="12"/>
        <v>667.33333333333337</v>
      </c>
      <c r="BS16" s="11">
        <f t="shared" si="13"/>
        <v>637.48085670160174</v>
      </c>
      <c r="BT16" s="11">
        <f t="shared" si="14"/>
        <v>779.14326930195773</v>
      </c>
    </row>
    <row r="17" spans="1:72" x14ac:dyDescent="0.25">
      <c r="A17" s="4">
        <v>15</v>
      </c>
      <c r="B17" s="5">
        <v>45</v>
      </c>
      <c r="C17" s="5">
        <v>35</v>
      </c>
      <c r="D17" s="5">
        <v>36</v>
      </c>
      <c r="E17" s="5">
        <v>48</v>
      </c>
      <c r="F17" s="5">
        <f t="shared" si="5"/>
        <v>41</v>
      </c>
      <c r="G17" s="6">
        <f t="shared" si="6"/>
        <v>161</v>
      </c>
      <c r="H17" s="6">
        <f t="shared" si="7"/>
        <v>201</v>
      </c>
      <c r="S17" s="7">
        <v>36</v>
      </c>
      <c r="T17" s="7">
        <v>27</v>
      </c>
      <c r="U17" s="7">
        <v>46</v>
      </c>
      <c r="V17" s="7">
        <v>39</v>
      </c>
      <c r="W17" s="5">
        <f t="shared" si="8"/>
        <v>37</v>
      </c>
      <c r="AH17" s="7">
        <v>29</v>
      </c>
      <c r="AI17" s="7">
        <v>34</v>
      </c>
      <c r="AJ17" s="7">
        <v>34</v>
      </c>
      <c r="AK17" s="7">
        <v>37</v>
      </c>
      <c r="AL17" s="5">
        <f t="shared" si="9"/>
        <v>33.5</v>
      </c>
      <c r="AX17" s="24">
        <f t="shared" si="10"/>
        <v>15</v>
      </c>
      <c r="AY17" s="9">
        <v>15</v>
      </c>
      <c r="AZ17" s="11">
        <f t="shared" si="0"/>
        <v>733.56095275917539</v>
      </c>
      <c r="BA17" s="12">
        <f t="shared" si="15"/>
        <v>646.70485748325791</v>
      </c>
      <c r="BB17" s="12">
        <f t="shared" si="16"/>
        <v>790.41704803509299</v>
      </c>
      <c r="BC17" s="10">
        <f t="shared" si="3"/>
        <v>121</v>
      </c>
      <c r="BD17" s="26">
        <f t="shared" si="4"/>
        <v>718.56095275917539</v>
      </c>
      <c r="BE17" s="18">
        <v>731</v>
      </c>
      <c r="BF17" s="7">
        <v>737</v>
      </c>
      <c r="BG17" s="7">
        <v>733</v>
      </c>
      <c r="BH17" s="7">
        <v>740</v>
      </c>
      <c r="BI17" s="7">
        <v>738</v>
      </c>
      <c r="BJ17" s="13">
        <v>742</v>
      </c>
      <c r="BK17" s="16">
        <f t="shared" si="11"/>
        <v>736.83333333333337</v>
      </c>
      <c r="BL17" s="18">
        <v>645</v>
      </c>
      <c r="BM17" s="7">
        <v>668</v>
      </c>
      <c r="BN17" s="7">
        <v>665</v>
      </c>
      <c r="BO17" s="7">
        <v>679</v>
      </c>
      <c r="BP17" s="7">
        <v>700</v>
      </c>
      <c r="BQ17" s="13">
        <v>669</v>
      </c>
      <c r="BR17" s="16">
        <f t="shared" si="12"/>
        <v>671</v>
      </c>
      <c r="BS17" s="11">
        <f t="shared" si="13"/>
        <v>646.70485748325791</v>
      </c>
      <c r="BT17" s="11">
        <f t="shared" si="14"/>
        <v>790.41704803509299</v>
      </c>
    </row>
    <row r="18" spans="1:72" x14ac:dyDescent="0.25">
      <c r="A18" s="4">
        <v>16</v>
      </c>
      <c r="B18" s="5">
        <v>46</v>
      </c>
      <c r="C18" s="5">
        <v>36</v>
      </c>
      <c r="D18" s="5">
        <v>38</v>
      </c>
      <c r="E18" s="5">
        <v>49</v>
      </c>
      <c r="F18" s="5">
        <f t="shared" si="5"/>
        <v>42.25</v>
      </c>
      <c r="G18" s="6">
        <f t="shared" si="6"/>
        <v>161</v>
      </c>
      <c r="H18" s="6">
        <f t="shared" si="7"/>
        <v>201</v>
      </c>
      <c r="S18" s="7">
        <v>37</v>
      </c>
      <c r="T18" s="7">
        <v>27</v>
      </c>
      <c r="U18" s="7">
        <v>48</v>
      </c>
      <c r="V18" s="7">
        <v>42</v>
      </c>
      <c r="W18" s="5">
        <f t="shared" si="8"/>
        <v>38.5</v>
      </c>
      <c r="AH18" s="7">
        <v>29</v>
      </c>
      <c r="AI18" s="7">
        <v>35</v>
      </c>
      <c r="AJ18" s="7">
        <v>34</v>
      </c>
      <c r="AK18" s="7">
        <v>38</v>
      </c>
      <c r="AL18" s="5">
        <f t="shared" si="9"/>
        <v>34</v>
      </c>
      <c r="AX18" s="24">
        <f t="shared" si="10"/>
        <v>16</v>
      </c>
      <c r="AY18" s="9">
        <v>15</v>
      </c>
      <c r="AZ18" s="11">
        <f t="shared" si="0"/>
        <v>743.15345005324082</v>
      </c>
      <c r="BA18" s="12">
        <f t="shared" si="15"/>
        <v>655.33810504791677</v>
      </c>
      <c r="BB18" s="12">
        <f t="shared" si="16"/>
        <v>800.96879505856498</v>
      </c>
      <c r="BC18" s="10">
        <f t="shared" si="3"/>
        <v>129</v>
      </c>
      <c r="BD18" s="26">
        <f t="shared" si="4"/>
        <v>728.15345005324082</v>
      </c>
      <c r="BE18" s="18">
        <v>738</v>
      </c>
      <c r="BF18" s="7">
        <v>741</v>
      </c>
      <c r="BG18" s="7">
        <v>742</v>
      </c>
      <c r="BH18" s="7">
        <v>748</v>
      </c>
      <c r="BI18" s="7">
        <v>741</v>
      </c>
      <c r="BJ18" s="13">
        <v>746</v>
      </c>
      <c r="BK18" s="16">
        <f t="shared" si="11"/>
        <v>742.66666666666663</v>
      </c>
      <c r="BL18" s="18">
        <v>652</v>
      </c>
      <c r="BM18" s="7">
        <v>674</v>
      </c>
      <c r="BN18" s="7">
        <v>671</v>
      </c>
      <c r="BO18" s="7">
        <v>684</v>
      </c>
      <c r="BP18" s="7">
        <v>707</v>
      </c>
      <c r="BQ18" s="13">
        <v>679</v>
      </c>
      <c r="BR18" s="16">
        <f t="shared" si="12"/>
        <v>677.83333333333337</v>
      </c>
      <c r="BS18" s="11">
        <f t="shared" si="13"/>
        <v>655.33810504791677</v>
      </c>
      <c r="BT18" s="11">
        <f t="shared" si="14"/>
        <v>800.96879505856498</v>
      </c>
    </row>
    <row r="19" spans="1:72" x14ac:dyDescent="0.25">
      <c r="A19" s="4">
        <v>17</v>
      </c>
      <c r="B19" s="5">
        <v>47</v>
      </c>
      <c r="C19" s="5">
        <v>37</v>
      </c>
      <c r="D19" s="5">
        <v>38</v>
      </c>
      <c r="E19" s="5">
        <v>52</v>
      </c>
      <c r="F19" s="5">
        <f t="shared" si="5"/>
        <v>43.5</v>
      </c>
      <c r="G19" s="6">
        <f t="shared" si="6"/>
        <v>161</v>
      </c>
      <c r="H19" s="6">
        <f t="shared" si="7"/>
        <v>201</v>
      </c>
      <c r="S19" s="7">
        <v>37</v>
      </c>
      <c r="T19" s="7">
        <v>27</v>
      </c>
      <c r="U19" s="7">
        <v>49</v>
      </c>
      <c r="V19" s="7">
        <v>43</v>
      </c>
      <c r="W19" s="5">
        <f t="shared" si="8"/>
        <v>39</v>
      </c>
      <c r="AH19" s="7">
        <v>29</v>
      </c>
      <c r="AI19" s="7">
        <v>37</v>
      </c>
      <c r="AJ19" s="7">
        <v>36</v>
      </c>
      <c r="AK19" s="7">
        <v>39</v>
      </c>
      <c r="AL19" s="5">
        <f t="shared" si="9"/>
        <v>35.25</v>
      </c>
      <c r="AX19" s="24">
        <f t="shared" si="10"/>
        <v>17</v>
      </c>
      <c r="AY19" s="9">
        <v>15</v>
      </c>
      <c r="AZ19" s="11">
        <f t="shared" si="0"/>
        <v>752.16859566896028</v>
      </c>
      <c r="BA19" s="12">
        <f t="shared" si="15"/>
        <v>663.45173610206427</v>
      </c>
      <c r="BB19" s="12">
        <f t="shared" si="16"/>
        <v>810.8854552358564</v>
      </c>
      <c r="BC19" s="10">
        <f t="shared" si="3"/>
        <v>137</v>
      </c>
      <c r="BD19" s="26">
        <f t="shared" si="4"/>
        <v>737.16859566896028</v>
      </c>
      <c r="BE19" s="18">
        <v>743</v>
      </c>
      <c r="BF19" s="7">
        <v>746</v>
      </c>
      <c r="BG19" s="7">
        <v>744</v>
      </c>
      <c r="BH19" s="7">
        <v>750</v>
      </c>
      <c r="BI19" s="7">
        <v>743</v>
      </c>
      <c r="BJ19" s="13">
        <v>746</v>
      </c>
      <c r="BK19" s="16">
        <f t="shared" si="11"/>
        <v>745.33333333333337</v>
      </c>
      <c r="BL19" s="18">
        <v>662</v>
      </c>
      <c r="BM19" s="7">
        <v>684</v>
      </c>
      <c r="BN19" s="7">
        <v>684</v>
      </c>
      <c r="BO19" s="7">
        <v>693</v>
      </c>
      <c r="BP19" s="7">
        <v>711</v>
      </c>
      <c r="BQ19" s="13">
        <v>683</v>
      </c>
      <c r="BR19" s="16">
        <f t="shared" si="12"/>
        <v>686.16666666666663</v>
      </c>
      <c r="BS19" s="11">
        <f t="shared" si="13"/>
        <v>663.45173610206427</v>
      </c>
      <c r="BT19" s="11">
        <f t="shared" si="14"/>
        <v>810.8854552358564</v>
      </c>
    </row>
    <row r="20" spans="1:72" x14ac:dyDescent="0.25">
      <c r="A20" s="4">
        <v>18</v>
      </c>
      <c r="B20" s="5">
        <v>47</v>
      </c>
      <c r="C20" s="5">
        <v>38</v>
      </c>
      <c r="D20" s="5">
        <v>38</v>
      </c>
      <c r="E20" s="5">
        <v>54</v>
      </c>
      <c r="F20" s="5">
        <f t="shared" si="5"/>
        <v>44.25</v>
      </c>
      <c r="G20" s="6">
        <f t="shared" si="6"/>
        <v>161</v>
      </c>
      <c r="H20" s="6">
        <f t="shared" si="7"/>
        <v>201</v>
      </c>
      <c r="S20" s="7">
        <v>38</v>
      </c>
      <c r="T20" s="7">
        <v>28</v>
      </c>
      <c r="U20" s="7">
        <v>51</v>
      </c>
      <c r="V20" s="7">
        <v>44</v>
      </c>
      <c r="W20" s="5">
        <f t="shared" si="8"/>
        <v>40.25</v>
      </c>
      <c r="AH20" s="7">
        <v>30</v>
      </c>
      <c r="AI20" s="7">
        <v>38</v>
      </c>
      <c r="AJ20" s="7">
        <v>36</v>
      </c>
      <c r="AK20" s="7">
        <v>41</v>
      </c>
      <c r="AL20" s="5">
        <f t="shared" si="9"/>
        <v>36.25</v>
      </c>
      <c r="AX20" s="24">
        <f t="shared" si="10"/>
        <v>18</v>
      </c>
      <c r="AY20" s="9">
        <v>15</v>
      </c>
      <c r="AZ20" s="11">
        <f t="shared" si="0"/>
        <v>760.67196077106632</v>
      </c>
      <c r="BA20" s="12">
        <f t="shared" si="15"/>
        <v>671.10476469395974</v>
      </c>
      <c r="BB20" s="12">
        <f t="shared" si="16"/>
        <v>820.23915684817302</v>
      </c>
      <c r="BC20" s="10">
        <f t="shared" si="3"/>
        <v>145</v>
      </c>
      <c r="BD20" s="26">
        <f t="shared" si="4"/>
        <v>745.67196077106632</v>
      </c>
      <c r="BE20" s="18">
        <v>748</v>
      </c>
      <c r="BF20" s="7">
        <v>748</v>
      </c>
      <c r="BG20" s="7">
        <v>746</v>
      </c>
      <c r="BH20" s="7">
        <v>751</v>
      </c>
      <c r="BI20" s="7">
        <v>747</v>
      </c>
      <c r="BJ20" s="13">
        <v>749</v>
      </c>
      <c r="BK20" s="16">
        <f t="shared" si="11"/>
        <v>748.16666666666663</v>
      </c>
      <c r="BL20" s="18">
        <v>668</v>
      </c>
      <c r="BM20" s="7">
        <v>694</v>
      </c>
      <c r="BN20" s="7">
        <v>697</v>
      </c>
      <c r="BO20" s="7">
        <v>703</v>
      </c>
      <c r="BP20" s="7">
        <v>721</v>
      </c>
      <c r="BQ20" s="13">
        <v>702</v>
      </c>
      <c r="BR20" s="16">
        <f t="shared" si="12"/>
        <v>697.5</v>
      </c>
      <c r="BS20" s="11">
        <f t="shared" si="13"/>
        <v>671.10476469395974</v>
      </c>
      <c r="BT20" s="11">
        <f t="shared" si="14"/>
        <v>820.23915684817302</v>
      </c>
    </row>
    <row r="21" spans="1:72" x14ac:dyDescent="0.25">
      <c r="A21" s="4">
        <v>19</v>
      </c>
      <c r="B21" s="5">
        <v>47</v>
      </c>
      <c r="C21" s="5">
        <v>39</v>
      </c>
      <c r="D21" s="5">
        <v>39</v>
      </c>
      <c r="E21" s="5">
        <v>56</v>
      </c>
      <c r="F21" s="5">
        <f t="shared" si="5"/>
        <v>45.25</v>
      </c>
      <c r="G21" s="6">
        <f t="shared" si="6"/>
        <v>161</v>
      </c>
      <c r="H21" s="6">
        <f t="shared" si="7"/>
        <v>201</v>
      </c>
      <c r="S21" s="7">
        <v>39</v>
      </c>
      <c r="T21" s="7">
        <v>29</v>
      </c>
      <c r="U21" s="7">
        <v>52</v>
      </c>
      <c r="V21" s="7">
        <v>47</v>
      </c>
      <c r="W21" s="5">
        <f t="shared" si="8"/>
        <v>41.75</v>
      </c>
      <c r="AH21" s="7">
        <v>30</v>
      </c>
      <c r="AI21" s="7">
        <v>39</v>
      </c>
      <c r="AJ21" s="7">
        <v>37</v>
      </c>
      <c r="AK21" s="7">
        <v>44</v>
      </c>
      <c r="AL21" s="5">
        <f t="shared" si="9"/>
        <v>37.5</v>
      </c>
      <c r="AX21" s="24">
        <f t="shared" si="10"/>
        <v>19</v>
      </c>
      <c r="AY21" s="9">
        <v>15</v>
      </c>
      <c r="AZ21" s="11">
        <f t="shared" si="0"/>
        <v>768.7185436320716</v>
      </c>
      <c r="BA21" s="12">
        <f t="shared" si="15"/>
        <v>678.34668926886445</v>
      </c>
      <c r="BB21" s="12">
        <f t="shared" si="16"/>
        <v>829.09039799527886</v>
      </c>
      <c r="BC21" s="10">
        <f t="shared" si="3"/>
        <v>153</v>
      </c>
      <c r="BD21" s="26">
        <f t="shared" si="4"/>
        <v>753.7185436320716</v>
      </c>
      <c r="BE21" s="18">
        <v>749</v>
      </c>
      <c r="BF21" s="7">
        <v>750</v>
      </c>
      <c r="BG21" s="7">
        <v>747</v>
      </c>
      <c r="BH21" s="7">
        <v>752</v>
      </c>
      <c r="BI21" s="7">
        <v>749</v>
      </c>
      <c r="BJ21" s="13">
        <v>750</v>
      </c>
      <c r="BK21" s="16">
        <f t="shared" si="11"/>
        <v>749.5</v>
      </c>
      <c r="BL21" s="18">
        <v>716</v>
      </c>
      <c r="BM21" s="7">
        <v>727</v>
      </c>
      <c r="BN21" s="7">
        <v>733</v>
      </c>
      <c r="BO21" s="7">
        <v>742</v>
      </c>
      <c r="BP21" s="7">
        <v>763</v>
      </c>
      <c r="BQ21" s="13">
        <v>721</v>
      </c>
      <c r="BR21" s="16">
        <f t="shared" si="12"/>
        <v>733.66666666666663</v>
      </c>
      <c r="BS21" s="11">
        <f t="shared" si="13"/>
        <v>678.34668926886445</v>
      </c>
      <c r="BT21" s="11">
        <f t="shared" si="14"/>
        <v>829.09039799527886</v>
      </c>
    </row>
    <row r="22" spans="1:72" x14ac:dyDescent="0.25">
      <c r="A22" s="4">
        <v>20</v>
      </c>
      <c r="B22" s="5">
        <v>47</v>
      </c>
      <c r="C22" s="5">
        <v>42</v>
      </c>
      <c r="D22" s="5">
        <v>41</v>
      </c>
      <c r="E22" s="5">
        <v>56</v>
      </c>
      <c r="F22" s="5">
        <f t="shared" si="5"/>
        <v>46.5</v>
      </c>
      <c r="G22" s="6">
        <f t="shared" si="6"/>
        <v>161</v>
      </c>
      <c r="H22" s="6">
        <f t="shared" si="7"/>
        <v>201</v>
      </c>
      <c r="S22" s="7">
        <v>40</v>
      </c>
      <c r="T22" s="7">
        <v>30</v>
      </c>
      <c r="U22" s="7">
        <v>54</v>
      </c>
      <c r="V22" s="7">
        <v>49</v>
      </c>
      <c r="W22" s="5">
        <f t="shared" si="8"/>
        <v>43.25</v>
      </c>
      <c r="AH22" s="7">
        <v>31</v>
      </c>
      <c r="AI22" s="7">
        <v>42</v>
      </c>
      <c r="AJ22" s="7">
        <v>38</v>
      </c>
      <c r="AK22" s="7">
        <v>45</v>
      </c>
      <c r="AL22" s="5">
        <f t="shared" si="9"/>
        <v>39</v>
      </c>
      <c r="AX22" s="27">
        <f t="shared" si="10"/>
        <v>20</v>
      </c>
      <c r="AY22" s="9">
        <v>15</v>
      </c>
      <c r="AZ22" s="12">
        <f t="shared" si="0"/>
        <v>776.3549272309881</v>
      </c>
      <c r="BA22" s="12">
        <f t="shared" si="15"/>
        <v>685.21943450788933</v>
      </c>
      <c r="BB22" s="12">
        <f t="shared" si="16"/>
        <v>837.49041995408697</v>
      </c>
      <c r="BC22" s="10">
        <f t="shared" si="3"/>
        <v>161</v>
      </c>
      <c r="BD22" s="26">
        <f t="shared" si="4"/>
        <v>761.3549272309881</v>
      </c>
      <c r="BE22" s="18">
        <v>751</v>
      </c>
      <c r="BF22" s="7">
        <v>752</v>
      </c>
      <c r="BG22" s="7">
        <v>749</v>
      </c>
      <c r="BH22" s="7">
        <v>754</v>
      </c>
      <c r="BI22" s="7">
        <v>751</v>
      </c>
      <c r="BJ22" s="13">
        <v>752</v>
      </c>
      <c r="BK22" s="16">
        <f t="shared" si="11"/>
        <v>751.5</v>
      </c>
      <c r="BL22" s="18">
        <v>726</v>
      </c>
      <c r="BM22" s="7">
        <v>737</v>
      </c>
      <c r="BN22" s="7">
        <v>741</v>
      </c>
      <c r="BO22" s="7">
        <v>751</v>
      </c>
      <c r="BP22" s="7">
        <v>771</v>
      </c>
      <c r="BQ22" s="13">
        <v>779</v>
      </c>
      <c r="BR22" s="16">
        <f t="shared" si="12"/>
        <v>750.83333333333337</v>
      </c>
      <c r="BS22" s="11">
        <f t="shared" si="13"/>
        <v>685.21943450788933</v>
      </c>
      <c r="BT22" s="11">
        <f t="shared" si="14"/>
        <v>837.49041995408697</v>
      </c>
    </row>
    <row r="23" spans="1:72" x14ac:dyDescent="0.25">
      <c r="A23" s="4">
        <v>21</v>
      </c>
      <c r="B23" s="5">
        <v>48</v>
      </c>
      <c r="C23" s="5">
        <v>42</v>
      </c>
      <c r="D23" s="5">
        <v>42</v>
      </c>
      <c r="E23" s="5">
        <v>57</v>
      </c>
      <c r="F23" s="5">
        <f t="shared" si="5"/>
        <v>47.25</v>
      </c>
      <c r="G23" s="6">
        <f t="shared" si="6"/>
        <v>161</v>
      </c>
      <c r="H23" s="6">
        <f t="shared" si="7"/>
        <v>201</v>
      </c>
      <c r="S23" s="7">
        <v>41</v>
      </c>
      <c r="T23" s="7">
        <v>31</v>
      </c>
      <c r="U23" s="7">
        <v>56</v>
      </c>
      <c r="V23" s="7">
        <v>52</v>
      </c>
      <c r="W23" s="5">
        <f t="shared" si="8"/>
        <v>45</v>
      </c>
      <c r="AH23" s="7">
        <v>31</v>
      </c>
      <c r="AI23" s="7">
        <v>42</v>
      </c>
      <c r="AJ23" s="7">
        <v>38</v>
      </c>
      <c r="AK23" s="7">
        <v>48</v>
      </c>
      <c r="AL23" s="5">
        <f t="shared" si="9"/>
        <v>39.75</v>
      </c>
      <c r="AX23" s="24">
        <f t="shared" si="10"/>
        <v>21</v>
      </c>
      <c r="AY23" s="9">
        <v>15</v>
      </c>
      <c r="AZ23" s="11">
        <f t="shared" si="0"/>
        <v>783.62091309171728</v>
      </c>
      <c r="BA23" s="12">
        <f t="shared" si="15"/>
        <v>691.75882178254562</v>
      </c>
      <c r="BB23" s="12">
        <f t="shared" si="16"/>
        <v>845.48300440088906</v>
      </c>
      <c r="BC23" s="10">
        <f t="shared" si="3"/>
        <v>169</v>
      </c>
      <c r="BD23" s="26">
        <f t="shared" si="4"/>
        <v>768.62091309171728</v>
      </c>
      <c r="BE23" s="18">
        <v>752</v>
      </c>
      <c r="BF23" s="7">
        <v>754</v>
      </c>
      <c r="BG23" s="7">
        <v>751</v>
      </c>
      <c r="BH23" s="7">
        <v>755</v>
      </c>
      <c r="BI23" s="7">
        <v>753</v>
      </c>
      <c r="BJ23" s="13">
        <v>754</v>
      </c>
      <c r="BK23" s="16">
        <f t="shared" si="11"/>
        <v>753.16666666666663</v>
      </c>
      <c r="BL23" s="18">
        <v>754</v>
      </c>
      <c r="BM23" s="7">
        <v>771</v>
      </c>
      <c r="BN23" s="7">
        <v>782</v>
      </c>
      <c r="BO23" s="7">
        <v>792</v>
      </c>
      <c r="BP23" s="7">
        <v>783</v>
      </c>
      <c r="BQ23" s="13">
        <v>794</v>
      </c>
      <c r="BR23" s="16">
        <f t="shared" si="12"/>
        <v>779.33333333333337</v>
      </c>
      <c r="BS23" s="11">
        <f t="shared" si="13"/>
        <v>691.75882178254562</v>
      </c>
      <c r="BT23" s="11">
        <f t="shared" si="14"/>
        <v>845.48300440088906</v>
      </c>
    </row>
    <row r="24" spans="1:72" x14ac:dyDescent="0.25">
      <c r="A24" s="4">
        <v>22</v>
      </c>
      <c r="B24" s="5">
        <v>48</v>
      </c>
      <c r="C24" s="5">
        <v>43</v>
      </c>
      <c r="D24" s="5">
        <v>44</v>
      </c>
      <c r="E24" s="5">
        <v>57</v>
      </c>
      <c r="F24" s="5">
        <f t="shared" si="5"/>
        <v>48</v>
      </c>
      <c r="G24" s="6">
        <f t="shared" si="6"/>
        <v>161</v>
      </c>
      <c r="H24" s="6">
        <f t="shared" si="7"/>
        <v>201</v>
      </c>
      <c r="S24" s="7">
        <v>41</v>
      </c>
      <c r="T24" s="7">
        <v>32</v>
      </c>
      <c r="U24" s="7">
        <v>57</v>
      </c>
      <c r="V24" s="7">
        <v>55</v>
      </c>
      <c r="W24" s="5">
        <f t="shared" si="8"/>
        <v>46.25</v>
      </c>
      <c r="AH24" s="7">
        <v>32</v>
      </c>
      <c r="AI24" s="7">
        <v>43</v>
      </c>
      <c r="AJ24" s="7">
        <v>39</v>
      </c>
      <c r="AK24" s="7">
        <v>51</v>
      </c>
      <c r="AL24" s="5">
        <f t="shared" si="9"/>
        <v>41.25</v>
      </c>
      <c r="AX24" s="24">
        <f t="shared" si="10"/>
        <v>22</v>
      </c>
      <c r="AY24" s="9">
        <v>15</v>
      </c>
      <c r="AZ24" s="11">
        <f t="shared" si="0"/>
        <v>790.55077689482334</v>
      </c>
      <c r="BA24" s="12">
        <f t="shared" si="15"/>
        <v>697.995699205341</v>
      </c>
      <c r="BB24" s="12">
        <f t="shared" si="16"/>
        <v>853.1058545843058</v>
      </c>
      <c r="BC24" s="10">
        <f t="shared" si="3"/>
        <v>177</v>
      </c>
      <c r="BD24" s="26">
        <f t="shared" si="4"/>
        <v>775.55077689482334</v>
      </c>
      <c r="BE24" s="18">
        <v>755</v>
      </c>
      <c r="BF24" s="7">
        <v>758</v>
      </c>
      <c r="BG24" s="7">
        <v>754</v>
      </c>
      <c r="BH24" s="7">
        <v>757</v>
      </c>
      <c r="BI24" s="7">
        <v>755</v>
      </c>
      <c r="BJ24" s="13">
        <v>755</v>
      </c>
      <c r="BK24" s="16">
        <f t="shared" si="11"/>
        <v>755.66666666666663</v>
      </c>
      <c r="BL24" s="18">
        <v>761</v>
      </c>
      <c r="BM24" s="7">
        <v>779</v>
      </c>
      <c r="BN24" s="7">
        <v>789</v>
      </c>
      <c r="BO24" s="7">
        <v>797</v>
      </c>
      <c r="BP24" s="7">
        <v>789</v>
      </c>
      <c r="BQ24" s="13">
        <v>799</v>
      </c>
      <c r="BR24" s="16">
        <f t="shared" si="12"/>
        <v>785.66666666666663</v>
      </c>
      <c r="BS24" s="11">
        <f t="shared" si="13"/>
        <v>697.995699205341</v>
      </c>
      <c r="BT24" s="11">
        <f t="shared" si="14"/>
        <v>853.1058545843058</v>
      </c>
    </row>
    <row r="25" spans="1:72" x14ac:dyDescent="0.25">
      <c r="A25" s="4">
        <v>23</v>
      </c>
      <c r="B25" s="5">
        <v>49</v>
      </c>
      <c r="C25" s="5">
        <v>44</v>
      </c>
      <c r="D25" s="5">
        <v>47</v>
      </c>
      <c r="E25" s="5">
        <v>58</v>
      </c>
      <c r="F25" s="5">
        <f t="shared" si="5"/>
        <v>49.5</v>
      </c>
      <c r="G25" s="6">
        <f t="shared" si="6"/>
        <v>161</v>
      </c>
      <c r="H25" s="6">
        <f t="shared" si="7"/>
        <v>201</v>
      </c>
      <c r="S25" s="7">
        <v>41</v>
      </c>
      <c r="T25" s="7">
        <v>32</v>
      </c>
      <c r="U25" s="7">
        <v>59</v>
      </c>
      <c r="V25" s="7">
        <v>56</v>
      </c>
      <c r="W25" s="5">
        <f t="shared" si="8"/>
        <v>47</v>
      </c>
      <c r="AH25" s="7">
        <v>32</v>
      </c>
      <c r="AI25" s="7">
        <v>44</v>
      </c>
      <c r="AJ25" s="7">
        <v>39</v>
      </c>
      <c r="AK25" s="7">
        <v>52</v>
      </c>
      <c r="AL25" s="5">
        <f t="shared" si="9"/>
        <v>41.75</v>
      </c>
      <c r="AX25" s="24">
        <f t="shared" si="10"/>
        <v>23</v>
      </c>
      <c r="AY25" s="9">
        <v>15</v>
      </c>
      <c r="AZ25" s="11">
        <f t="shared" si="0"/>
        <v>797.17424629903974</v>
      </c>
      <c r="BA25" s="12">
        <f t="shared" si="15"/>
        <v>703.95682166913582</v>
      </c>
      <c r="BB25" s="12">
        <f t="shared" si="16"/>
        <v>860.39167092894377</v>
      </c>
      <c r="BC25" s="10">
        <f t="shared" si="3"/>
        <v>185</v>
      </c>
      <c r="BD25" s="26">
        <f t="shared" si="4"/>
        <v>782.17424629903974</v>
      </c>
      <c r="BE25" s="18">
        <v>758</v>
      </c>
      <c r="BF25" s="7">
        <v>761</v>
      </c>
      <c r="BG25" s="7">
        <v>757</v>
      </c>
      <c r="BH25" s="7">
        <v>759</v>
      </c>
      <c r="BI25" s="7">
        <v>756</v>
      </c>
      <c r="BJ25" s="13">
        <v>759</v>
      </c>
      <c r="BK25" s="16">
        <f t="shared" si="11"/>
        <v>758.33333333333337</v>
      </c>
      <c r="BL25" s="18">
        <v>775</v>
      </c>
      <c r="BM25" s="7">
        <v>782</v>
      </c>
      <c r="BN25" s="7">
        <v>795</v>
      </c>
      <c r="BO25" s="7">
        <v>809</v>
      </c>
      <c r="BP25" s="7">
        <v>798</v>
      </c>
      <c r="BQ25" s="13">
        <v>805</v>
      </c>
      <c r="BR25" s="16">
        <f t="shared" si="12"/>
        <v>794</v>
      </c>
      <c r="BS25" s="11">
        <f t="shared" si="13"/>
        <v>703.95682166913582</v>
      </c>
      <c r="BT25" s="11">
        <f t="shared" si="14"/>
        <v>860.39167092894377</v>
      </c>
    </row>
    <row r="26" spans="1:72" x14ac:dyDescent="0.25">
      <c r="A26" s="4">
        <v>24</v>
      </c>
      <c r="B26" s="5">
        <v>49</v>
      </c>
      <c r="C26" s="5">
        <v>45</v>
      </c>
      <c r="D26" s="5">
        <v>48</v>
      </c>
      <c r="E26" s="5">
        <v>59</v>
      </c>
      <c r="F26" s="5">
        <f t="shared" si="5"/>
        <v>50.25</v>
      </c>
      <c r="G26" s="6">
        <f t="shared" si="6"/>
        <v>161</v>
      </c>
      <c r="H26" s="6">
        <f t="shared" si="7"/>
        <v>201</v>
      </c>
      <c r="S26" s="7">
        <v>42</v>
      </c>
      <c r="T26" s="7">
        <v>32</v>
      </c>
      <c r="U26" s="7">
        <v>62</v>
      </c>
      <c r="V26" s="7">
        <v>56</v>
      </c>
      <c r="W26" s="5">
        <f t="shared" si="8"/>
        <v>48</v>
      </c>
      <c r="AH26" s="7">
        <v>32</v>
      </c>
      <c r="AI26" s="7">
        <v>47</v>
      </c>
      <c r="AJ26" s="7">
        <v>41</v>
      </c>
      <c r="AK26" s="7">
        <v>54</v>
      </c>
      <c r="AL26" s="5">
        <f t="shared" si="9"/>
        <v>43.5</v>
      </c>
      <c r="AX26" s="24">
        <f t="shared" si="10"/>
        <v>24</v>
      </c>
      <c r="AY26" s="9">
        <v>15</v>
      </c>
      <c r="AZ26" s="11">
        <f t="shared" si="0"/>
        <v>803.51727160768201</v>
      </c>
      <c r="BA26" s="12">
        <f t="shared" si="15"/>
        <v>709.66554444691383</v>
      </c>
      <c r="BB26" s="12">
        <f t="shared" si="16"/>
        <v>867.3689987684503</v>
      </c>
      <c r="BC26" s="10">
        <f t="shared" si="3"/>
        <v>193</v>
      </c>
      <c r="BD26" s="26">
        <f t="shared" si="4"/>
        <v>788.51727160768201</v>
      </c>
      <c r="BE26" s="18">
        <v>767</v>
      </c>
      <c r="BF26" s="7">
        <v>769</v>
      </c>
      <c r="BG26" s="7">
        <v>762</v>
      </c>
      <c r="BH26" s="7">
        <v>771</v>
      </c>
      <c r="BI26" s="7">
        <v>765</v>
      </c>
      <c r="BJ26" s="13">
        <v>770</v>
      </c>
      <c r="BK26" s="16">
        <f t="shared" si="11"/>
        <v>767.33333333333337</v>
      </c>
      <c r="BL26" s="18">
        <v>784</v>
      </c>
      <c r="BM26" s="7">
        <v>789</v>
      </c>
      <c r="BN26" s="7">
        <v>799</v>
      </c>
      <c r="BO26" s="7">
        <v>812</v>
      </c>
      <c r="BP26" s="7">
        <v>805</v>
      </c>
      <c r="BQ26" s="13">
        <v>811</v>
      </c>
      <c r="BR26" s="16">
        <f t="shared" si="12"/>
        <v>800</v>
      </c>
      <c r="BS26" s="11">
        <f t="shared" si="13"/>
        <v>709.66554444691383</v>
      </c>
      <c r="BT26" s="11">
        <f t="shared" si="14"/>
        <v>867.3689987684503</v>
      </c>
    </row>
    <row r="27" spans="1:72" x14ac:dyDescent="0.25">
      <c r="A27" s="4">
        <v>25</v>
      </c>
      <c r="B27" s="5">
        <v>50</v>
      </c>
      <c r="C27" s="5">
        <v>45</v>
      </c>
      <c r="D27" s="5">
        <v>49</v>
      </c>
      <c r="E27" s="5">
        <v>60</v>
      </c>
      <c r="F27" s="5">
        <f t="shared" si="5"/>
        <v>51</v>
      </c>
      <c r="G27" s="6">
        <f t="shared" si="6"/>
        <v>161</v>
      </c>
      <c r="H27" s="6">
        <f t="shared" si="7"/>
        <v>201</v>
      </c>
      <c r="S27" s="7">
        <v>43</v>
      </c>
      <c r="T27" s="7">
        <v>34</v>
      </c>
      <c r="U27" s="7">
        <v>62</v>
      </c>
      <c r="V27" s="7">
        <v>56</v>
      </c>
      <c r="W27" s="5">
        <f t="shared" si="8"/>
        <v>48.75</v>
      </c>
      <c r="AH27" s="7">
        <v>32</v>
      </c>
      <c r="AI27" s="7">
        <v>47</v>
      </c>
      <c r="AJ27" s="7">
        <v>41</v>
      </c>
      <c r="AK27" s="7">
        <v>55</v>
      </c>
      <c r="AL27" s="5">
        <f t="shared" si="9"/>
        <v>43.75</v>
      </c>
      <c r="AX27" s="24">
        <f t="shared" si="10"/>
        <v>25</v>
      </c>
      <c r="AY27" s="9">
        <v>15</v>
      </c>
      <c r="AZ27" s="11">
        <f t="shared" si="0"/>
        <v>809.60263981006869</v>
      </c>
      <c r="BA27" s="12">
        <f t="shared" si="15"/>
        <v>715.14237582906185</v>
      </c>
      <c r="BB27" s="12">
        <f t="shared" si="16"/>
        <v>874.06290379107566</v>
      </c>
      <c r="BC27" s="10">
        <f t="shared" si="3"/>
        <v>201</v>
      </c>
      <c r="BD27" s="26">
        <f t="shared" si="4"/>
        <v>794.60263981006869</v>
      </c>
      <c r="BE27" s="18">
        <v>771</v>
      </c>
      <c r="BF27" s="7">
        <v>774</v>
      </c>
      <c r="BG27" s="7">
        <v>767</v>
      </c>
      <c r="BH27" s="7">
        <v>773</v>
      </c>
      <c r="BI27" s="7">
        <v>771</v>
      </c>
      <c r="BJ27" s="13">
        <v>776</v>
      </c>
      <c r="BK27" s="16">
        <f t="shared" si="11"/>
        <v>772</v>
      </c>
      <c r="BL27" s="18">
        <v>793</v>
      </c>
      <c r="BM27" s="7">
        <v>799</v>
      </c>
      <c r="BN27" s="7">
        <v>808</v>
      </c>
      <c r="BO27" s="7">
        <v>816</v>
      </c>
      <c r="BP27" s="7">
        <v>809</v>
      </c>
      <c r="BQ27" s="13">
        <v>815</v>
      </c>
      <c r="BR27" s="16">
        <f t="shared" si="12"/>
        <v>806.66666666666663</v>
      </c>
      <c r="BS27" s="11">
        <f t="shared" si="13"/>
        <v>715.14237582906185</v>
      </c>
      <c r="BT27" s="11">
        <f t="shared" si="14"/>
        <v>874.06290379107566</v>
      </c>
    </row>
    <row r="28" spans="1:72" x14ac:dyDescent="0.25">
      <c r="A28" s="4">
        <v>26</v>
      </c>
      <c r="B28" s="5">
        <v>52</v>
      </c>
      <c r="C28" s="5">
        <v>45</v>
      </c>
      <c r="D28" s="5">
        <v>52</v>
      </c>
      <c r="E28" s="5">
        <v>62</v>
      </c>
      <c r="F28" s="5">
        <f t="shared" si="5"/>
        <v>52.75</v>
      </c>
      <c r="G28" s="6">
        <f t="shared" si="6"/>
        <v>161</v>
      </c>
      <c r="H28" s="6">
        <f t="shared" si="7"/>
        <v>201</v>
      </c>
      <c r="S28" s="7">
        <v>45</v>
      </c>
      <c r="T28" s="7">
        <v>35</v>
      </c>
      <c r="U28" s="7">
        <v>62</v>
      </c>
      <c r="V28" s="7">
        <v>57</v>
      </c>
      <c r="W28" s="5">
        <f t="shared" si="8"/>
        <v>49.75</v>
      </c>
      <c r="AH28" s="7">
        <v>32</v>
      </c>
      <c r="AI28" s="7">
        <v>47</v>
      </c>
      <c r="AJ28" s="7">
        <v>42</v>
      </c>
      <c r="AK28" s="7">
        <v>55</v>
      </c>
      <c r="AL28" s="5">
        <f t="shared" si="9"/>
        <v>44</v>
      </c>
      <c r="AX28" s="24">
        <f t="shared" si="10"/>
        <v>26</v>
      </c>
      <c r="AY28" s="9">
        <v>15</v>
      </c>
      <c r="AZ28" s="11">
        <f t="shared" si="0"/>
        <v>815.45046870831368</v>
      </c>
      <c r="BA28" s="12">
        <f t="shared" si="15"/>
        <v>720.40542183748232</v>
      </c>
      <c r="BB28" s="12">
        <f t="shared" si="16"/>
        <v>880.49551557914515</v>
      </c>
      <c r="BC28" s="10">
        <f t="shared" si="3"/>
        <v>209</v>
      </c>
      <c r="BD28" s="26">
        <f t="shared" si="4"/>
        <v>800.45046870831368</v>
      </c>
      <c r="BE28" s="18">
        <v>779</v>
      </c>
      <c r="BF28" s="7">
        <v>781</v>
      </c>
      <c r="BG28" s="7">
        <v>777</v>
      </c>
      <c r="BH28" s="7">
        <v>779</v>
      </c>
      <c r="BI28" s="7">
        <v>781</v>
      </c>
      <c r="BJ28" s="13">
        <v>780</v>
      </c>
      <c r="BK28" s="16">
        <f t="shared" si="11"/>
        <v>779.5</v>
      </c>
      <c r="BL28" s="18">
        <v>801</v>
      </c>
      <c r="BM28" s="7">
        <v>808</v>
      </c>
      <c r="BN28" s="7">
        <v>812</v>
      </c>
      <c r="BO28" s="7">
        <v>818</v>
      </c>
      <c r="BP28" s="7">
        <v>813</v>
      </c>
      <c r="BQ28" s="13">
        <v>816</v>
      </c>
      <c r="BR28" s="16">
        <f t="shared" si="12"/>
        <v>811.33333333333337</v>
      </c>
      <c r="BS28" s="11">
        <f t="shared" si="13"/>
        <v>720.40542183748232</v>
      </c>
      <c r="BT28" s="11">
        <f t="shared" si="14"/>
        <v>880.49551557914515</v>
      </c>
    </row>
    <row r="29" spans="1:72" x14ac:dyDescent="0.25">
      <c r="A29" s="4">
        <v>27</v>
      </c>
      <c r="B29" s="5">
        <v>53</v>
      </c>
      <c r="C29" s="5">
        <v>45</v>
      </c>
      <c r="D29" s="5">
        <v>56</v>
      </c>
      <c r="E29" s="5">
        <v>63</v>
      </c>
      <c r="F29" s="5">
        <f t="shared" si="5"/>
        <v>54.25</v>
      </c>
      <c r="G29" s="6">
        <f t="shared" si="6"/>
        <v>161</v>
      </c>
      <c r="H29" s="6">
        <f t="shared" si="7"/>
        <v>201</v>
      </c>
      <c r="S29" s="7">
        <v>45</v>
      </c>
      <c r="T29" s="7">
        <v>35</v>
      </c>
      <c r="U29" s="7">
        <v>63</v>
      </c>
      <c r="V29" s="7">
        <v>57</v>
      </c>
      <c r="W29" s="5">
        <f t="shared" si="8"/>
        <v>50</v>
      </c>
      <c r="AH29" s="7">
        <v>33</v>
      </c>
      <c r="AI29" s="7">
        <v>47</v>
      </c>
      <c r="AJ29" s="7">
        <v>43</v>
      </c>
      <c r="AK29" s="7">
        <v>56</v>
      </c>
      <c r="AL29" s="5">
        <f t="shared" si="9"/>
        <v>44.75</v>
      </c>
      <c r="AX29" s="24">
        <f t="shared" si="10"/>
        <v>27</v>
      </c>
      <c r="AY29" s="9">
        <v>15</v>
      </c>
      <c r="AZ29" s="11">
        <f t="shared" si="0"/>
        <v>821.07860817774269</v>
      </c>
      <c r="BA29" s="12">
        <f t="shared" si="15"/>
        <v>725.47074735996841</v>
      </c>
      <c r="BB29" s="12">
        <f t="shared" si="16"/>
        <v>886.68646899551709</v>
      </c>
      <c r="BC29" s="10">
        <f t="shared" si="3"/>
        <v>217</v>
      </c>
      <c r="BD29" s="26">
        <f t="shared" si="4"/>
        <v>806.07860817774269</v>
      </c>
      <c r="BE29" s="18">
        <v>787</v>
      </c>
      <c r="BF29" s="7">
        <v>792</v>
      </c>
      <c r="BG29" s="7">
        <v>789</v>
      </c>
      <c r="BH29" s="7">
        <v>788</v>
      </c>
      <c r="BI29" s="7">
        <v>794</v>
      </c>
      <c r="BJ29" s="13">
        <v>792</v>
      </c>
      <c r="BK29" s="16">
        <f t="shared" si="11"/>
        <v>790.33333333333337</v>
      </c>
      <c r="BL29" s="18">
        <v>807</v>
      </c>
      <c r="BM29" s="7">
        <v>811</v>
      </c>
      <c r="BN29" s="7">
        <v>816</v>
      </c>
      <c r="BO29" s="7">
        <v>822</v>
      </c>
      <c r="BP29" s="7">
        <v>815</v>
      </c>
      <c r="BQ29" s="13">
        <v>819</v>
      </c>
      <c r="BR29" s="16">
        <f t="shared" si="12"/>
        <v>815</v>
      </c>
      <c r="BS29" s="11">
        <f t="shared" si="13"/>
        <v>725.47074735996841</v>
      </c>
      <c r="BT29" s="11">
        <f t="shared" si="14"/>
        <v>886.68646899551709</v>
      </c>
    </row>
    <row r="30" spans="1:72" x14ac:dyDescent="0.25">
      <c r="A30" s="4">
        <v>28</v>
      </c>
      <c r="B30" s="5">
        <v>54</v>
      </c>
      <c r="C30" s="5">
        <v>46</v>
      </c>
      <c r="D30" s="5">
        <v>58</v>
      </c>
      <c r="E30" s="5">
        <v>63</v>
      </c>
      <c r="F30" s="5">
        <f t="shared" si="5"/>
        <v>55.25</v>
      </c>
      <c r="G30" s="6">
        <f t="shared" si="6"/>
        <v>161</v>
      </c>
      <c r="H30" s="6">
        <f t="shared" si="7"/>
        <v>201</v>
      </c>
      <c r="S30" s="7">
        <v>45</v>
      </c>
      <c r="T30" s="7">
        <v>35</v>
      </c>
      <c r="U30" s="7">
        <v>63</v>
      </c>
      <c r="V30" s="7">
        <v>58</v>
      </c>
      <c r="W30" s="5">
        <f t="shared" si="8"/>
        <v>50.25</v>
      </c>
      <c r="AH30" s="7">
        <v>34</v>
      </c>
      <c r="AI30" s="7">
        <v>48</v>
      </c>
      <c r="AJ30" s="7">
        <v>44</v>
      </c>
      <c r="AK30" s="7">
        <v>57</v>
      </c>
      <c r="AL30" s="5">
        <f t="shared" si="9"/>
        <v>45.75</v>
      </c>
      <c r="AX30" s="24">
        <f t="shared" si="10"/>
        <v>28</v>
      </c>
      <c r="AY30" s="9">
        <v>15</v>
      </c>
      <c r="AZ30" s="11">
        <f t="shared" si="0"/>
        <v>826.50296874842013</v>
      </c>
      <c r="BA30" s="12">
        <f t="shared" si="15"/>
        <v>730.35267187357817</v>
      </c>
      <c r="BB30" s="12">
        <f t="shared" si="16"/>
        <v>892.6532656232622</v>
      </c>
      <c r="BC30" s="10">
        <f t="shared" si="3"/>
        <v>225</v>
      </c>
      <c r="BD30" s="26">
        <f t="shared" si="4"/>
        <v>811.50296874842013</v>
      </c>
      <c r="BE30" s="18">
        <v>798</v>
      </c>
      <c r="BF30" s="7">
        <v>804</v>
      </c>
      <c r="BG30" s="7">
        <v>793</v>
      </c>
      <c r="BH30" s="7">
        <v>793</v>
      </c>
      <c r="BI30" s="7">
        <v>809</v>
      </c>
      <c r="BJ30" s="13">
        <v>821</v>
      </c>
      <c r="BK30" s="16">
        <f t="shared" si="11"/>
        <v>803</v>
      </c>
      <c r="BL30" s="18">
        <v>810</v>
      </c>
      <c r="BM30" s="7">
        <v>813</v>
      </c>
      <c r="BN30" s="7">
        <v>817</v>
      </c>
      <c r="BO30" s="7">
        <v>823</v>
      </c>
      <c r="BP30" s="7">
        <v>817</v>
      </c>
      <c r="BQ30" s="13">
        <v>821</v>
      </c>
      <c r="BR30" s="16">
        <f t="shared" si="12"/>
        <v>816.83333333333337</v>
      </c>
      <c r="BS30" s="11">
        <f t="shared" si="13"/>
        <v>730.35267187357817</v>
      </c>
      <c r="BT30" s="11">
        <f t="shared" si="14"/>
        <v>892.6532656232622</v>
      </c>
    </row>
    <row r="31" spans="1:72" x14ac:dyDescent="0.25">
      <c r="A31" s="4">
        <v>29</v>
      </c>
      <c r="B31" s="5">
        <v>55</v>
      </c>
      <c r="C31" s="5">
        <v>47</v>
      </c>
      <c r="D31" s="5">
        <v>59</v>
      </c>
      <c r="E31" s="5">
        <v>65</v>
      </c>
      <c r="F31" s="5">
        <f t="shared" si="5"/>
        <v>56.5</v>
      </c>
      <c r="G31" s="6">
        <f t="shared" si="6"/>
        <v>161</v>
      </c>
      <c r="H31" s="6">
        <f t="shared" si="7"/>
        <v>201</v>
      </c>
      <c r="S31" s="7">
        <v>46</v>
      </c>
      <c r="T31" s="7">
        <v>36</v>
      </c>
      <c r="U31" s="7">
        <v>64</v>
      </c>
      <c r="V31" s="7">
        <v>58</v>
      </c>
      <c r="W31" s="5">
        <f t="shared" si="8"/>
        <v>51</v>
      </c>
      <c r="AH31" s="7">
        <v>34</v>
      </c>
      <c r="AI31" s="7">
        <v>49</v>
      </c>
      <c r="AJ31" s="7">
        <v>45</v>
      </c>
      <c r="AK31" s="7">
        <v>59</v>
      </c>
      <c r="AL31" s="5">
        <f t="shared" si="9"/>
        <v>46.75</v>
      </c>
      <c r="AX31" s="24">
        <f t="shared" si="10"/>
        <v>29</v>
      </c>
      <c r="AY31" s="9">
        <v>15</v>
      </c>
      <c r="AZ31" s="11">
        <f t="shared" si="0"/>
        <v>831.73779275397646</v>
      </c>
      <c r="BA31" s="12">
        <f t="shared" si="15"/>
        <v>735.06401347857889</v>
      </c>
      <c r="BB31" s="12">
        <f t="shared" si="16"/>
        <v>898.41157202937416</v>
      </c>
      <c r="BC31" s="10">
        <f t="shared" si="3"/>
        <v>233</v>
      </c>
      <c r="BD31" s="26">
        <f t="shared" si="4"/>
        <v>816.73779275397646</v>
      </c>
      <c r="BE31" s="18">
        <v>846</v>
      </c>
      <c r="BF31" s="7">
        <v>836</v>
      </c>
      <c r="BG31" s="7">
        <v>821</v>
      </c>
      <c r="BH31" s="7">
        <v>821</v>
      </c>
      <c r="BI31" s="7">
        <v>831</v>
      </c>
      <c r="BJ31" s="13">
        <v>837</v>
      </c>
      <c r="BK31" s="16">
        <f t="shared" si="11"/>
        <v>832</v>
      </c>
      <c r="BL31" s="18">
        <v>815</v>
      </c>
      <c r="BM31" s="7">
        <v>818</v>
      </c>
      <c r="BN31" s="7">
        <v>820</v>
      </c>
      <c r="BO31" s="7">
        <v>827</v>
      </c>
      <c r="BP31" s="7">
        <v>823</v>
      </c>
      <c r="BQ31" s="13">
        <v>828</v>
      </c>
      <c r="BR31" s="16">
        <f t="shared" si="12"/>
        <v>821.83333333333337</v>
      </c>
      <c r="BS31" s="11">
        <f t="shared" si="13"/>
        <v>735.06401347857889</v>
      </c>
      <c r="BT31" s="11">
        <f t="shared" si="14"/>
        <v>898.41157202937416</v>
      </c>
    </row>
    <row r="32" spans="1:72" x14ac:dyDescent="0.25">
      <c r="A32" s="4">
        <v>30</v>
      </c>
      <c r="B32" s="5">
        <v>57</v>
      </c>
      <c r="C32" s="5">
        <v>48</v>
      </c>
      <c r="D32" s="5">
        <v>62</v>
      </c>
      <c r="E32" s="5">
        <v>65</v>
      </c>
      <c r="F32" s="5">
        <f t="shared" si="5"/>
        <v>58</v>
      </c>
      <c r="G32" s="6">
        <f t="shared" si="6"/>
        <v>161</v>
      </c>
      <c r="H32" s="6">
        <f t="shared" si="7"/>
        <v>201</v>
      </c>
      <c r="S32" s="7">
        <v>47</v>
      </c>
      <c r="T32" s="7">
        <v>37</v>
      </c>
      <c r="U32" s="7">
        <v>65</v>
      </c>
      <c r="V32" s="7">
        <v>59</v>
      </c>
      <c r="W32" s="5">
        <f t="shared" si="8"/>
        <v>52</v>
      </c>
      <c r="AH32" s="7">
        <v>37</v>
      </c>
      <c r="AI32" s="7">
        <v>49</v>
      </c>
      <c r="AJ32" s="7">
        <v>46</v>
      </c>
      <c r="AK32" s="7">
        <v>62</v>
      </c>
      <c r="AL32" s="5">
        <f t="shared" si="9"/>
        <v>48.5</v>
      </c>
      <c r="AX32" s="24">
        <f t="shared" si="10"/>
        <v>30</v>
      </c>
      <c r="AY32" s="9">
        <v>15</v>
      </c>
      <c r="AZ32" s="11">
        <f t="shared" si="0"/>
        <v>836.79587968832959</v>
      </c>
      <c r="BA32" s="12">
        <f t="shared" si="15"/>
        <v>739.61629171949664</v>
      </c>
      <c r="BB32" s="12">
        <f t="shared" si="16"/>
        <v>903.97546765716265</v>
      </c>
      <c r="BC32" s="10">
        <f t="shared" si="3"/>
        <v>241</v>
      </c>
      <c r="BD32" s="26">
        <f t="shared" si="4"/>
        <v>821.79587968832959</v>
      </c>
      <c r="BE32" s="18">
        <v>848</v>
      </c>
      <c r="BF32" s="7">
        <v>847</v>
      </c>
      <c r="BG32" s="7">
        <v>834</v>
      </c>
      <c r="BH32" s="7">
        <v>848</v>
      </c>
      <c r="BI32" s="7">
        <v>854</v>
      </c>
      <c r="BJ32" s="13">
        <v>833</v>
      </c>
      <c r="BK32" s="16">
        <f t="shared" si="11"/>
        <v>844</v>
      </c>
      <c r="BL32" s="18">
        <v>817</v>
      </c>
      <c r="BM32" s="7">
        <v>820</v>
      </c>
      <c r="BN32" s="7">
        <v>823</v>
      </c>
      <c r="BO32" s="7">
        <v>831</v>
      </c>
      <c r="BP32" s="7">
        <v>824</v>
      </c>
      <c r="BQ32" s="13">
        <v>831</v>
      </c>
      <c r="BR32" s="16">
        <f t="shared" si="12"/>
        <v>824.33333333333337</v>
      </c>
      <c r="BS32" s="11">
        <f t="shared" si="13"/>
        <v>739.61629171949664</v>
      </c>
      <c r="BT32" s="11">
        <f t="shared" si="14"/>
        <v>903.97546765716265</v>
      </c>
    </row>
    <row r="33" spans="1:72" x14ac:dyDescent="0.25">
      <c r="A33" s="4">
        <v>31</v>
      </c>
      <c r="B33" s="5">
        <v>59</v>
      </c>
      <c r="C33" s="5">
        <v>49</v>
      </c>
      <c r="D33" s="5">
        <v>64</v>
      </c>
      <c r="E33" s="5">
        <v>67</v>
      </c>
      <c r="F33" s="5">
        <f t="shared" si="5"/>
        <v>59.75</v>
      </c>
      <c r="G33" s="6">
        <f t="shared" si="6"/>
        <v>161</v>
      </c>
      <c r="H33" s="6">
        <f t="shared" si="7"/>
        <v>201</v>
      </c>
      <c r="S33" s="7">
        <v>47</v>
      </c>
      <c r="T33" s="7">
        <v>37</v>
      </c>
      <c r="U33" s="7">
        <v>66</v>
      </c>
      <c r="V33" s="7">
        <v>59</v>
      </c>
      <c r="W33" s="5">
        <f t="shared" si="8"/>
        <v>52.25</v>
      </c>
      <c r="AH33" s="7">
        <v>39</v>
      </c>
      <c r="AI33" s="7">
        <v>51</v>
      </c>
      <c r="AJ33" s="7">
        <v>47</v>
      </c>
      <c r="AK33" s="7">
        <v>63</v>
      </c>
      <c r="AL33" s="5">
        <f t="shared" si="9"/>
        <v>50</v>
      </c>
      <c r="AX33" s="24">
        <f t="shared" si="10"/>
        <v>31</v>
      </c>
      <c r="AY33" s="9">
        <v>15</v>
      </c>
      <c r="AZ33" s="11">
        <f t="shared" si="0"/>
        <v>841.688774748029</v>
      </c>
      <c r="BA33" s="12">
        <f t="shared" ref="BA33:BA72" si="17">BD33*0.95</f>
        <v>785.35433601062755</v>
      </c>
      <c r="BB33" s="12">
        <f t="shared" ref="BB33:BB72" si="18">BD33*1.05</f>
        <v>868.02321348543046</v>
      </c>
      <c r="BC33" s="10">
        <f t="shared" si="3"/>
        <v>249</v>
      </c>
      <c r="BD33" s="26">
        <f t="shared" si="4"/>
        <v>826.688774748029</v>
      </c>
      <c r="BE33" s="18">
        <v>850</v>
      </c>
      <c r="BF33" s="7">
        <v>855</v>
      </c>
      <c r="BG33" s="7">
        <v>838</v>
      </c>
      <c r="BH33" s="7">
        <v>850</v>
      </c>
      <c r="BI33" s="7">
        <v>857</v>
      </c>
      <c r="BJ33" s="13">
        <v>836</v>
      </c>
      <c r="BK33" s="16">
        <f t="shared" si="11"/>
        <v>847.66666666666663</v>
      </c>
      <c r="BL33" s="18">
        <v>819</v>
      </c>
      <c r="BM33" s="7">
        <v>821</v>
      </c>
      <c r="BN33" s="7">
        <v>823</v>
      </c>
      <c r="BO33" s="7">
        <v>832</v>
      </c>
      <c r="BP33" s="7">
        <v>825</v>
      </c>
      <c r="BQ33" s="13">
        <v>832</v>
      </c>
      <c r="BR33" s="16">
        <f t="shared" si="12"/>
        <v>825.33333333333337</v>
      </c>
      <c r="BS33" s="11">
        <f t="shared" si="13"/>
        <v>785.35433601062755</v>
      </c>
      <c r="BT33" s="11">
        <f t="shared" si="14"/>
        <v>868.02321348543046</v>
      </c>
    </row>
    <row r="34" spans="1:72" x14ac:dyDescent="0.25">
      <c r="A34" s="4">
        <v>32</v>
      </c>
      <c r="B34" s="5">
        <v>61</v>
      </c>
      <c r="C34" s="5">
        <v>52</v>
      </c>
      <c r="D34" s="5">
        <v>65</v>
      </c>
      <c r="E34" s="5">
        <v>68</v>
      </c>
      <c r="F34" s="5">
        <f t="shared" si="5"/>
        <v>61.5</v>
      </c>
      <c r="G34" s="6">
        <f t="shared" si="6"/>
        <v>161</v>
      </c>
      <c r="H34" s="6">
        <f t="shared" si="7"/>
        <v>201</v>
      </c>
      <c r="S34" s="7">
        <v>47</v>
      </c>
      <c r="T34" s="7">
        <v>37</v>
      </c>
      <c r="U34" s="7">
        <v>68</v>
      </c>
      <c r="V34" s="7">
        <v>59</v>
      </c>
      <c r="W34" s="5">
        <f t="shared" si="8"/>
        <v>52.75</v>
      </c>
      <c r="AH34" s="7">
        <v>42</v>
      </c>
      <c r="AI34" s="7">
        <v>52</v>
      </c>
      <c r="AJ34" s="7">
        <v>48</v>
      </c>
      <c r="AK34" s="7">
        <v>64</v>
      </c>
      <c r="AL34" s="5">
        <f t="shared" si="9"/>
        <v>51.5</v>
      </c>
      <c r="AX34" s="24">
        <f t="shared" si="10"/>
        <v>32</v>
      </c>
      <c r="AY34" s="9">
        <v>15</v>
      </c>
      <c r="AZ34" s="11">
        <f t="shared" si="0"/>
        <v>846.42692754929669</v>
      </c>
      <c r="BA34" s="12">
        <f t="shared" si="17"/>
        <v>789.85558117183177</v>
      </c>
      <c r="BB34" s="12">
        <f t="shared" si="18"/>
        <v>872.99827392676161</v>
      </c>
      <c r="BC34" s="10">
        <f t="shared" si="3"/>
        <v>257</v>
      </c>
      <c r="BD34" s="26">
        <f t="shared" si="4"/>
        <v>831.42692754929669</v>
      </c>
      <c r="BE34" s="18">
        <v>851</v>
      </c>
      <c r="BF34" s="7">
        <v>856</v>
      </c>
      <c r="BG34" s="7">
        <v>841</v>
      </c>
      <c r="BH34" s="7">
        <v>852</v>
      </c>
      <c r="BI34" s="7">
        <v>858</v>
      </c>
      <c r="BJ34" s="13">
        <v>841</v>
      </c>
      <c r="BK34" s="16">
        <f t="shared" si="11"/>
        <v>849.83333333333337</v>
      </c>
      <c r="BL34" s="18">
        <v>820</v>
      </c>
      <c r="BM34" s="7">
        <v>822</v>
      </c>
      <c r="BN34" s="7">
        <v>824</v>
      </c>
      <c r="BO34" s="7">
        <v>833</v>
      </c>
      <c r="BP34" s="7">
        <v>826</v>
      </c>
      <c r="BQ34" s="13">
        <v>833</v>
      </c>
      <c r="BR34" s="16">
        <f t="shared" si="12"/>
        <v>826.33333333333337</v>
      </c>
      <c r="BS34" s="11">
        <f t="shared" si="13"/>
        <v>789.85558117183177</v>
      </c>
      <c r="BT34" s="11">
        <f t="shared" si="14"/>
        <v>872.99827392676161</v>
      </c>
    </row>
    <row r="35" spans="1:72" x14ac:dyDescent="0.25">
      <c r="A35" s="4">
        <v>33</v>
      </c>
      <c r="B35" s="5">
        <v>62</v>
      </c>
      <c r="C35" s="5">
        <v>54</v>
      </c>
      <c r="D35" s="5">
        <v>66</v>
      </c>
      <c r="E35" s="5">
        <v>69</v>
      </c>
      <c r="F35" s="5">
        <f t="shared" si="5"/>
        <v>62.75</v>
      </c>
      <c r="G35" s="6">
        <f t="shared" si="6"/>
        <v>161</v>
      </c>
      <c r="H35" s="6">
        <f t="shared" si="7"/>
        <v>201</v>
      </c>
      <c r="S35" s="7">
        <v>48</v>
      </c>
      <c r="T35" s="7">
        <v>38</v>
      </c>
      <c r="U35" s="7">
        <v>68</v>
      </c>
      <c r="V35" s="7">
        <v>59</v>
      </c>
      <c r="W35" s="5">
        <f t="shared" si="8"/>
        <v>53.25</v>
      </c>
      <c r="AH35" s="7">
        <v>44</v>
      </c>
      <c r="AI35" s="7">
        <v>52</v>
      </c>
      <c r="AJ35" s="7">
        <v>49</v>
      </c>
      <c r="AK35" s="7">
        <v>66</v>
      </c>
      <c r="AL35" s="5">
        <f t="shared" si="9"/>
        <v>52.75</v>
      </c>
      <c r="AX35" s="24">
        <f t="shared" si="10"/>
        <v>33</v>
      </c>
      <c r="AY35" s="9">
        <v>15</v>
      </c>
      <c r="AZ35" s="11">
        <f t="shared" si="0"/>
        <v>851.01982650819878</v>
      </c>
      <c r="BA35" s="12">
        <f t="shared" si="17"/>
        <v>794.21883518278878</v>
      </c>
      <c r="BB35" s="12">
        <f t="shared" si="18"/>
        <v>877.82081783360877</v>
      </c>
      <c r="BC35" s="10">
        <f t="shared" si="3"/>
        <v>265</v>
      </c>
      <c r="BD35" s="26">
        <f t="shared" si="4"/>
        <v>836.01982650819878</v>
      </c>
      <c r="BE35" s="18">
        <v>853</v>
      </c>
      <c r="BF35" s="7">
        <v>858</v>
      </c>
      <c r="BG35" s="7">
        <v>844</v>
      </c>
      <c r="BH35" s="7">
        <v>856</v>
      </c>
      <c r="BI35" s="7">
        <v>861</v>
      </c>
      <c r="BJ35" s="13">
        <v>847</v>
      </c>
      <c r="BK35" s="16">
        <f t="shared" si="11"/>
        <v>853.16666666666663</v>
      </c>
      <c r="BL35" s="18">
        <v>821</v>
      </c>
      <c r="BM35" s="7">
        <v>823</v>
      </c>
      <c r="BN35" s="7">
        <v>825</v>
      </c>
      <c r="BO35" s="7">
        <v>835</v>
      </c>
      <c r="BP35" s="7">
        <v>827</v>
      </c>
      <c r="BQ35" s="13">
        <v>835</v>
      </c>
      <c r="BR35" s="16">
        <f t="shared" si="12"/>
        <v>827.66666666666663</v>
      </c>
      <c r="BS35" s="11">
        <f t="shared" si="13"/>
        <v>794.21883518278878</v>
      </c>
      <c r="BT35" s="11">
        <f t="shared" si="14"/>
        <v>877.82081783360877</v>
      </c>
    </row>
    <row r="36" spans="1:72" x14ac:dyDescent="0.25">
      <c r="A36" s="4">
        <v>34</v>
      </c>
      <c r="B36" s="5">
        <v>62</v>
      </c>
      <c r="C36" s="5">
        <v>55</v>
      </c>
      <c r="D36" s="5">
        <v>69</v>
      </c>
      <c r="E36" s="5">
        <v>72</v>
      </c>
      <c r="F36" s="5">
        <f t="shared" si="5"/>
        <v>64.5</v>
      </c>
      <c r="G36" s="6">
        <f t="shared" si="6"/>
        <v>161</v>
      </c>
      <c r="H36" s="6">
        <f t="shared" si="7"/>
        <v>201</v>
      </c>
      <c r="S36" s="7">
        <v>49</v>
      </c>
      <c r="T36" s="7">
        <v>38</v>
      </c>
      <c r="U36" s="7">
        <v>68</v>
      </c>
      <c r="V36" s="7">
        <v>60</v>
      </c>
      <c r="W36" s="5">
        <f t="shared" si="8"/>
        <v>53.75</v>
      </c>
      <c r="AH36" s="7">
        <v>45</v>
      </c>
      <c r="AI36" s="7">
        <v>53</v>
      </c>
      <c r="AJ36" s="7">
        <v>49</v>
      </c>
      <c r="AK36" s="7">
        <v>68</v>
      </c>
      <c r="AL36" s="5">
        <f t="shared" si="9"/>
        <v>53.75</v>
      </c>
      <c r="AX36" s="24">
        <f t="shared" si="10"/>
        <v>34</v>
      </c>
      <c r="AY36" s="9">
        <v>15</v>
      </c>
      <c r="AZ36" s="11">
        <f t="shared" si="0"/>
        <v>855.47611322906084</v>
      </c>
      <c r="BA36" s="12">
        <f t="shared" si="17"/>
        <v>798.45230756760782</v>
      </c>
      <c r="BB36" s="12">
        <f t="shared" si="18"/>
        <v>882.49991889051387</v>
      </c>
      <c r="BC36" s="10">
        <f t="shared" si="3"/>
        <v>273</v>
      </c>
      <c r="BD36" s="26">
        <f t="shared" si="4"/>
        <v>840.47611322906084</v>
      </c>
      <c r="BE36" s="18">
        <v>855</v>
      </c>
      <c r="BF36" s="7">
        <v>860</v>
      </c>
      <c r="BG36" s="7">
        <v>847</v>
      </c>
      <c r="BH36" s="7">
        <v>859</v>
      </c>
      <c r="BI36" s="7">
        <v>862</v>
      </c>
      <c r="BJ36" s="13">
        <v>849</v>
      </c>
      <c r="BK36" s="16">
        <f t="shared" si="11"/>
        <v>855.33333333333337</v>
      </c>
      <c r="BL36" s="18">
        <v>822</v>
      </c>
      <c r="BM36" s="7">
        <v>824</v>
      </c>
      <c r="BN36" s="7">
        <v>826</v>
      </c>
      <c r="BO36" s="7">
        <v>838</v>
      </c>
      <c r="BP36" s="7">
        <v>829</v>
      </c>
      <c r="BQ36" s="13">
        <v>836</v>
      </c>
      <c r="BR36" s="16">
        <f t="shared" si="12"/>
        <v>829.16666666666663</v>
      </c>
      <c r="BS36" s="11">
        <f t="shared" si="13"/>
        <v>798.45230756760782</v>
      </c>
      <c r="BT36" s="11">
        <f t="shared" si="14"/>
        <v>882.49991889051387</v>
      </c>
    </row>
    <row r="37" spans="1:72" x14ac:dyDescent="0.25">
      <c r="A37" s="4">
        <v>35</v>
      </c>
      <c r="B37" s="5">
        <v>62</v>
      </c>
      <c r="C37" s="5">
        <v>56</v>
      </c>
      <c r="D37" s="5">
        <v>73</v>
      </c>
      <c r="E37" s="5">
        <v>73</v>
      </c>
      <c r="F37" s="5">
        <f t="shared" si="5"/>
        <v>66</v>
      </c>
      <c r="G37" s="6">
        <f t="shared" si="6"/>
        <v>161</v>
      </c>
      <c r="H37" s="6">
        <f t="shared" si="7"/>
        <v>201</v>
      </c>
      <c r="S37" s="7">
        <v>52</v>
      </c>
      <c r="T37" s="7">
        <v>39</v>
      </c>
      <c r="U37" s="7">
        <v>69</v>
      </c>
      <c r="V37" s="7">
        <v>62</v>
      </c>
      <c r="W37" s="5">
        <f t="shared" si="8"/>
        <v>55.5</v>
      </c>
      <c r="AH37" s="7">
        <v>45</v>
      </c>
      <c r="AI37" s="7">
        <v>55</v>
      </c>
      <c r="AJ37" s="7">
        <v>51</v>
      </c>
      <c r="AK37" s="7">
        <v>71</v>
      </c>
      <c r="AL37" s="5">
        <f t="shared" si="9"/>
        <v>55.5</v>
      </c>
      <c r="AX37" s="24">
        <f t="shared" si="10"/>
        <v>35</v>
      </c>
      <c r="AY37" s="9">
        <v>15</v>
      </c>
      <c r="AZ37" s="11">
        <f t="shared" si="0"/>
        <v>859.80368036725258</v>
      </c>
      <c r="BA37" s="12">
        <f t="shared" si="17"/>
        <v>802.56349634888988</v>
      </c>
      <c r="BB37" s="12">
        <f t="shared" si="18"/>
        <v>887.04386438561528</v>
      </c>
      <c r="BC37" s="10">
        <f t="shared" si="3"/>
        <v>281</v>
      </c>
      <c r="BD37" s="26">
        <f t="shared" si="4"/>
        <v>844.80368036725258</v>
      </c>
      <c r="BE37" s="18">
        <v>856</v>
      </c>
      <c r="BF37" s="7">
        <v>861</v>
      </c>
      <c r="BG37" s="7">
        <v>848</v>
      </c>
      <c r="BH37" s="7">
        <v>860</v>
      </c>
      <c r="BI37" s="7">
        <v>863</v>
      </c>
      <c r="BJ37" s="13">
        <v>851</v>
      </c>
      <c r="BK37" s="16">
        <f t="shared" si="11"/>
        <v>856.5</v>
      </c>
      <c r="BL37" s="18">
        <v>824</v>
      </c>
      <c r="BM37" s="7">
        <v>827</v>
      </c>
      <c r="BN37" s="7">
        <v>827</v>
      </c>
      <c r="BO37" s="7">
        <v>840</v>
      </c>
      <c r="BP37" s="7">
        <v>830</v>
      </c>
      <c r="BQ37" s="13">
        <v>838</v>
      </c>
      <c r="BR37" s="16">
        <f t="shared" si="12"/>
        <v>831</v>
      </c>
      <c r="BS37" s="11">
        <f t="shared" si="13"/>
        <v>802.56349634888988</v>
      </c>
      <c r="BT37" s="11">
        <f t="shared" si="14"/>
        <v>887.04386438561528</v>
      </c>
    </row>
    <row r="38" spans="1:72" x14ac:dyDescent="0.25">
      <c r="A38" s="4">
        <v>36</v>
      </c>
      <c r="B38" s="5">
        <v>63</v>
      </c>
      <c r="C38" s="5">
        <v>59</v>
      </c>
      <c r="D38" s="5">
        <v>76</v>
      </c>
      <c r="E38" s="5">
        <v>75</v>
      </c>
      <c r="F38" s="5">
        <f t="shared" si="5"/>
        <v>68.25</v>
      </c>
      <c r="G38" s="6">
        <f t="shared" si="6"/>
        <v>161</v>
      </c>
      <c r="H38" s="6">
        <f t="shared" si="7"/>
        <v>201</v>
      </c>
      <c r="S38" s="7">
        <v>53</v>
      </c>
      <c r="T38" s="7">
        <v>41</v>
      </c>
      <c r="U38" s="7">
        <v>71</v>
      </c>
      <c r="V38" s="7">
        <v>63</v>
      </c>
      <c r="W38" s="5">
        <f t="shared" si="8"/>
        <v>57</v>
      </c>
      <c r="AH38" s="7">
        <v>46</v>
      </c>
      <c r="AI38" s="7">
        <v>56</v>
      </c>
      <c r="AJ38" s="7">
        <v>52</v>
      </c>
      <c r="AK38" s="7">
        <v>73</v>
      </c>
      <c r="AL38" s="5">
        <f t="shared" si="9"/>
        <v>56.75</v>
      </c>
      <c r="AX38" s="24">
        <f t="shared" si="10"/>
        <v>36</v>
      </c>
      <c r="AY38" s="9">
        <v>15</v>
      </c>
      <c r="AZ38" s="11">
        <f t="shared" si="0"/>
        <v>864.00975575100892</v>
      </c>
      <c r="BA38" s="12">
        <f t="shared" si="17"/>
        <v>806.55926796345841</v>
      </c>
      <c r="BB38" s="12">
        <f t="shared" si="18"/>
        <v>891.46024353855944</v>
      </c>
      <c r="BC38" s="10">
        <f t="shared" si="3"/>
        <v>289</v>
      </c>
      <c r="BD38" s="26">
        <f t="shared" si="4"/>
        <v>849.00975575100892</v>
      </c>
      <c r="BE38" s="18">
        <v>857</v>
      </c>
      <c r="BF38" s="7">
        <v>862</v>
      </c>
      <c r="BG38" s="7">
        <v>850</v>
      </c>
      <c r="BH38" s="7">
        <v>862</v>
      </c>
      <c r="BI38" s="7">
        <v>864</v>
      </c>
      <c r="BJ38" s="13">
        <v>853</v>
      </c>
      <c r="BK38" s="16">
        <f t="shared" si="11"/>
        <v>858</v>
      </c>
      <c r="BL38" s="18">
        <v>825</v>
      </c>
      <c r="BM38" s="7">
        <v>828</v>
      </c>
      <c r="BN38" s="7">
        <v>829</v>
      </c>
      <c r="BO38" s="7">
        <v>841</v>
      </c>
      <c r="BP38" s="7">
        <v>831</v>
      </c>
      <c r="BQ38" s="13">
        <v>839</v>
      </c>
      <c r="BR38" s="16">
        <f t="shared" si="12"/>
        <v>832.16666666666663</v>
      </c>
      <c r="BS38" s="11">
        <f t="shared" si="13"/>
        <v>806.55926796345841</v>
      </c>
      <c r="BT38" s="11">
        <f t="shared" si="14"/>
        <v>891.46024353855944</v>
      </c>
    </row>
    <row r="39" spans="1:72" x14ac:dyDescent="0.25">
      <c r="A39" s="4">
        <v>37</v>
      </c>
      <c r="B39" s="7">
        <v>63</v>
      </c>
      <c r="C39" s="7">
        <v>59</v>
      </c>
      <c r="D39" s="7">
        <v>79</v>
      </c>
      <c r="E39" s="7">
        <v>77</v>
      </c>
      <c r="F39" s="5">
        <f t="shared" si="5"/>
        <v>69.5</v>
      </c>
      <c r="G39" s="6">
        <f t="shared" si="6"/>
        <v>161</v>
      </c>
      <c r="H39" s="6">
        <f t="shared" si="7"/>
        <v>201</v>
      </c>
      <c r="S39" s="7">
        <v>55</v>
      </c>
      <c r="T39" s="7">
        <v>42</v>
      </c>
      <c r="U39" s="7">
        <v>71</v>
      </c>
      <c r="V39" s="7">
        <v>64</v>
      </c>
      <c r="W39" s="5">
        <f t="shared" si="8"/>
        <v>58</v>
      </c>
      <c r="AH39" s="7">
        <v>47</v>
      </c>
      <c r="AI39" s="7">
        <v>57</v>
      </c>
      <c r="AJ39" s="7">
        <v>53</v>
      </c>
      <c r="AK39" s="7">
        <v>73</v>
      </c>
      <c r="AL39" s="5">
        <f t="shared" si="9"/>
        <v>57.5</v>
      </c>
      <c r="AX39" s="24">
        <f t="shared" si="10"/>
        <v>37</v>
      </c>
      <c r="AY39" s="9">
        <v>15</v>
      </c>
      <c r="AZ39" s="11">
        <f t="shared" si="0"/>
        <v>868.10097501443829</v>
      </c>
      <c r="BA39" s="12">
        <f t="shared" si="17"/>
        <v>810.44592626371639</v>
      </c>
      <c r="BB39" s="12">
        <f t="shared" si="18"/>
        <v>895.75602376516019</v>
      </c>
      <c r="BC39" s="10">
        <f t="shared" si="3"/>
        <v>297</v>
      </c>
      <c r="BD39" s="26">
        <f t="shared" si="4"/>
        <v>853.10097501443829</v>
      </c>
      <c r="BE39" s="18">
        <v>858</v>
      </c>
      <c r="BF39" s="7">
        <v>864</v>
      </c>
      <c r="BG39" s="7">
        <v>851</v>
      </c>
      <c r="BH39" s="7">
        <v>866</v>
      </c>
      <c r="BI39" s="7">
        <v>865</v>
      </c>
      <c r="BJ39" s="13">
        <v>855</v>
      </c>
      <c r="BK39" s="16">
        <f t="shared" si="11"/>
        <v>859.83333333333337</v>
      </c>
      <c r="BL39" s="18">
        <v>826</v>
      </c>
      <c r="BM39" s="7">
        <v>830</v>
      </c>
      <c r="BN39" s="7">
        <v>831</v>
      </c>
      <c r="BO39" s="7">
        <v>842</v>
      </c>
      <c r="BP39" s="7">
        <v>833</v>
      </c>
      <c r="BQ39" s="13">
        <v>842</v>
      </c>
      <c r="BR39" s="16">
        <f t="shared" si="12"/>
        <v>834</v>
      </c>
      <c r="BS39" s="11">
        <f t="shared" si="13"/>
        <v>810.44592626371639</v>
      </c>
      <c r="BT39" s="11">
        <f t="shared" si="14"/>
        <v>895.75602376516019</v>
      </c>
    </row>
    <row r="40" spans="1:72" x14ac:dyDescent="0.25">
      <c r="A40" s="4">
        <v>38</v>
      </c>
      <c r="B40" s="7">
        <v>65</v>
      </c>
      <c r="C40" s="7">
        <v>61</v>
      </c>
      <c r="D40" s="7">
        <v>82</v>
      </c>
      <c r="E40" s="7">
        <v>78</v>
      </c>
      <c r="F40" s="5">
        <f t="shared" si="5"/>
        <v>71.5</v>
      </c>
      <c r="G40" s="6">
        <f t="shared" si="6"/>
        <v>161</v>
      </c>
      <c r="H40" s="6">
        <f t="shared" si="7"/>
        <v>201</v>
      </c>
      <c r="S40" s="7">
        <v>57</v>
      </c>
      <c r="T40" s="7">
        <v>42</v>
      </c>
      <c r="U40" s="7">
        <v>72</v>
      </c>
      <c r="V40" s="7">
        <v>66</v>
      </c>
      <c r="W40" s="5">
        <f t="shared" si="8"/>
        <v>59.25</v>
      </c>
      <c r="AH40" s="7">
        <v>48</v>
      </c>
      <c r="AI40" s="7">
        <v>58</v>
      </c>
      <c r="AJ40" s="7">
        <v>55</v>
      </c>
      <c r="AK40" s="7">
        <v>74</v>
      </c>
      <c r="AL40" s="5">
        <f t="shared" si="9"/>
        <v>58.75</v>
      </c>
      <c r="AX40" s="24">
        <f t="shared" si="10"/>
        <v>38</v>
      </c>
      <c r="AY40" s="9">
        <v>15</v>
      </c>
      <c r="AZ40" s="11">
        <f t="shared" si="0"/>
        <v>872.08344457464113</v>
      </c>
      <c r="BA40" s="12">
        <f t="shared" si="17"/>
        <v>814.22927234590907</v>
      </c>
      <c r="BB40" s="12">
        <f t="shared" si="18"/>
        <v>899.9376168033732</v>
      </c>
      <c r="BC40" s="10">
        <f t="shared" si="3"/>
        <v>305</v>
      </c>
      <c r="BD40" s="26">
        <f t="shared" si="4"/>
        <v>857.08344457464113</v>
      </c>
      <c r="BE40" s="18">
        <v>860</v>
      </c>
      <c r="BF40" s="7">
        <v>865</v>
      </c>
      <c r="BG40" s="7">
        <v>853</v>
      </c>
      <c r="BH40" s="7">
        <v>867</v>
      </c>
      <c r="BI40" s="7">
        <v>867</v>
      </c>
      <c r="BJ40" s="13">
        <v>856</v>
      </c>
      <c r="BK40" s="16">
        <f t="shared" si="11"/>
        <v>861.33333333333337</v>
      </c>
      <c r="BL40" s="18">
        <v>828</v>
      </c>
      <c r="BM40" s="7">
        <v>831</v>
      </c>
      <c r="BN40" s="7">
        <v>832</v>
      </c>
      <c r="BO40" s="7">
        <v>843</v>
      </c>
      <c r="BP40" s="7">
        <v>834</v>
      </c>
      <c r="BQ40" s="13">
        <v>843</v>
      </c>
      <c r="BR40" s="16">
        <f t="shared" si="12"/>
        <v>835.16666666666663</v>
      </c>
      <c r="BS40" s="11">
        <f t="shared" si="13"/>
        <v>814.22927234590907</v>
      </c>
      <c r="BT40" s="11">
        <f t="shared" si="14"/>
        <v>899.9376168033732</v>
      </c>
    </row>
    <row r="41" spans="1:72" x14ac:dyDescent="0.25">
      <c r="A41" s="4">
        <v>39</v>
      </c>
      <c r="B41" s="7">
        <v>66</v>
      </c>
      <c r="C41" s="7">
        <v>63</v>
      </c>
      <c r="D41" s="7">
        <v>86</v>
      </c>
      <c r="E41" s="7">
        <v>81</v>
      </c>
      <c r="F41" s="5">
        <f t="shared" si="5"/>
        <v>74</v>
      </c>
      <c r="G41" s="6">
        <f t="shared" si="6"/>
        <v>161</v>
      </c>
      <c r="H41" s="6">
        <f t="shared" si="7"/>
        <v>201</v>
      </c>
      <c r="S41" s="7">
        <v>60</v>
      </c>
      <c r="T41" s="7">
        <v>43</v>
      </c>
      <c r="U41" s="7">
        <v>72</v>
      </c>
      <c r="V41" s="7">
        <v>66</v>
      </c>
      <c r="W41" s="5">
        <f t="shared" si="8"/>
        <v>60.25</v>
      </c>
      <c r="AH41" s="7">
        <v>49</v>
      </c>
      <c r="AI41" s="7">
        <v>59</v>
      </c>
      <c r="AJ41" s="7">
        <v>55</v>
      </c>
      <c r="AK41" s="7">
        <v>74</v>
      </c>
      <c r="AL41" s="5">
        <f t="shared" si="9"/>
        <v>59.25</v>
      </c>
      <c r="AX41" s="24">
        <f t="shared" si="10"/>
        <v>39</v>
      </c>
      <c r="AY41" s="9">
        <v>15</v>
      </c>
      <c r="AZ41" s="11">
        <f t="shared" si="0"/>
        <v>875.96279645352467</v>
      </c>
      <c r="BA41" s="12">
        <f t="shared" si="17"/>
        <v>817.91465663084841</v>
      </c>
      <c r="BB41" s="12">
        <f t="shared" si="18"/>
        <v>904.01093627620094</v>
      </c>
      <c r="BC41" s="10">
        <f t="shared" si="3"/>
        <v>313</v>
      </c>
      <c r="BD41" s="26">
        <f t="shared" si="4"/>
        <v>860.96279645352467</v>
      </c>
      <c r="BE41" s="18">
        <v>862</v>
      </c>
      <c r="BF41" s="7">
        <v>866</v>
      </c>
      <c r="BG41" s="7">
        <v>855</v>
      </c>
      <c r="BH41" s="7">
        <v>868</v>
      </c>
      <c r="BI41" s="7">
        <v>868</v>
      </c>
      <c r="BJ41" s="13">
        <v>858</v>
      </c>
      <c r="BK41" s="16">
        <f t="shared" si="11"/>
        <v>862.83333333333337</v>
      </c>
      <c r="BL41" s="18">
        <v>829</v>
      </c>
      <c r="BM41" s="7">
        <v>832</v>
      </c>
      <c r="BN41" s="7">
        <v>833</v>
      </c>
      <c r="BO41" s="7">
        <v>844</v>
      </c>
      <c r="BP41" s="7">
        <v>835</v>
      </c>
      <c r="BQ41" s="13">
        <v>844</v>
      </c>
      <c r="BR41" s="16">
        <f t="shared" si="12"/>
        <v>836.16666666666663</v>
      </c>
      <c r="BS41" s="11">
        <f t="shared" si="13"/>
        <v>817.91465663084841</v>
      </c>
      <c r="BT41" s="11">
        <f t="shared" si="14"/>
        <v>904.01093627620094</v>
      </c>
    </row>
    <row r="42" spans="1:72" x14ac:dyDescent="0.25">
      <c r="A42" s="4">
        <v>40</v>
      </c>
      <c r="B42" s="7">
        <v>67</v>
      </c>
      <c r="C42" s="7">
        <v>63</v>
      </c>
      <c r="D42" s="7">
        <v>89</v>
      </c>
      <c r="E42" s="7">
        <v>83</v>
      </c>
      <c r="F42" s="5">
        <f t="shared" si="5"/>
        <v>75.5</v>
      </c>
      <c r="G42" s="6">
        <f t="shared" si="6"/>
        <v>161</v>
      </c>
      <c r="H42" s="6">
        <f t="shared" si="7"/>
        <v>201</v>
      </c>
      <c r="S42" s="7">
        <v>63</v>
      </c>
      <c r="T42" s="7">
        <v>43</v>
      </c>
      <c r="U42" s="7">
        <v>74</v>
      </c>
      <c r="V42" s="7">
        <v>67</v>
      </c>
      <c r="W42" s="5">
        <f t="shared" si="8"/>
        <v>61.75</v>
      </c>
      <c r="AH42" s="7">
        <v>52</v>
      </c>
      <c r="AI42" s="7">
        <v>62</v>
      </c>
      <c r="AJ42" s="7">
        <v>56</v>
      </c>
      <c r="AK42" s="7">
        <v>74</v>
      </c>
      <c r="AL42" s="5">
        <f t="shared" si="9"/>
        <v>61</v>
      </c>
      <c r="AX42" s="24">
        <f t="shared" si="10"/>
        <v>40</v>
      </c>
      <c r="AY42" s="9">
        <v>15</v>
      </c>
      <c r="AZ42" s="11">
        <f t="shared" si="0"/>
        <v>879.7442361796808</v>
      </c>
      <c r="BA42" s="12">
        <f t="shared" si="17"/>
        <v>821.50702437069674</v>
      </c>
      <c r="BB42" s="12">
        <f t="shared" si="18"/>
        <v>907.98144798866485</v>
      </c>
      <c r="BC42" s="10">
        <f t="shared" si="3"/>
        <v>321</v>
      </c>
      <c r="BD42" s="26">
        <f t="shared" si="4"/>
        <v>864.7442361796808</v>
      </c>
      <c r="BE42" s="18">
        <v>864</v>
      </c>
      <c r="BF42" s="7">
        <v>867</v>
      </c>
      <c r="BG42" s="7">
        <v>857</v>
      </c>
      <c r="BH42" s="7">
        <v>869</v>
      </c>
      <c r="BI42" s="7">
        <v>870</v>
      </c>
      <c r="BJ42" s="13">
        <v>859</v>
      </c>
      <c r="BK42" s="16">
        <f t="shared" si="11"/>
        <v>864.33333333333337</v>
      </c>
      <c r="BL42" s="18">
        <v>831</v>
      </c>
      <c r="BM42" s="7">
        <v>835</v>
      </c>
      <c r="BN42" s="7">
        <v>837</v>
      </c>
      <c r="BO42" s="7">
        <v>850</v>
      </c>
      <c r="BP42" s="7">
        <v>837</v>
      </c>
      <c r="BQ42" s="13">
        <v>848</v>
      </c>
      <c r="BR42" s="16">
        <f t="shared" si="12"/>
        <v>839.66666666666663</v>
      </c>
      <c r="BS42" s="11">
        <f t="shared" si="13"/>
        <v>821.50702437069674</v>
      </c>
      <c r="BT42" s="11">
        <f t="shared" si="14"/>
        <v>907.98144798866485</v>
      </c>
    </row>
    <row r="43" spans="1:72" x14ac:dyDescent="0.25">
      <c r="A43" s="4">
        <v>41</v>
      </c>
      <c r="B43" s="7">
        <v>68</v>
      </c>
      <c r="C43" s="7">
        <v>64</v>
      </c>
      <c r="D43" s="7">
        <v>94</v>
      </c>
      <c r="E43" s="7">
        <v>85</v>
      </c>
      <c r="F43" s="5">
        <f t="shared" si="5"/>
        <v>77.75</v>
      </c>
      <c r="G43" s="6">
        <f t="shared" si="6"/>
        <v>161</v>
      </c>
      <c r="H43" s="6">
        <f t="shared" si="7"/>
        <v>201</v>
      </c>
      <c r="S43" s="7">
        <v>64</v>
      </c>
      <c r="T43" s="7">
        <v>44</v>
      </c>
      <c r="U43" s="7">
        <v>76</v>
      </c>
      <c r="V43" s="7">
        <v>69</v>
      </c>
      <c r="W43" s="5">
        <f t="shared" si="8"/>
        <v>63.25</v>
      </c>
      <c r="AH43" s="7">
        <v>53</v>
      </c>
      <c r="AI43" s="7">
        <v>64</v>
      </c>
      <c r="AJ43" s="7">
        <v>59</v>
      </c>
      <c r="AK43" s="7">
        <v>76</v>
      </c>
      <c r="AL43" s="5">
        <f t="shared" si="9"/>
        <v>63</v>
      </c>
      <c r="AX43" s="24">
        <f t="shared" si="10"/>
        <v>41</v>
      </c>
      <c r="AY43" s="9">
        <v>15</v>
      </c>
      <c r="AZ43" s="11">
        <f t="shared" si="0"/>
        <v>883.43258479274118</v>
      </c>
      <c r="BA43" s="12">
        <f t="shared" si="17"/>
        <v>825.01095555310405</v>
      </c>
      <c r="BB43" s="12">
        <f t="shared" si="18"/>
        <v>911.85421403237831</v>
      </c>
      <c r="BC43" s="10">
        <f t="shared" si="3"/>
        <v>329</v>
      </c>
      <c r="BD43" s="26">
        <f t="shared" si="4"/>
        <v>868.43258479274118</v>
      </c>
      <c r="BE43" s="18">
        <v>865</v>
      </c>
      <c r="BF43" s="7">
        <v>868</v>
      </c>
      <c r="BG43" s="7">
        <v>858</v>
      </c>
      <c r="BH43" s="7">
        <v>870</v>
      </c>
      <c r="BI43" s="7">
        <v>871</v>
      </c>
      <c r="BJ43" s="13">
        <v>860</v>
      </c>
      <c r="BK43" s="16">
        <f t="shared" si="11"/>
        <v>865.33333333333337</v>
      </c>
      <c r="BL43" s="18">
        <v>845</v>
      </c>
      <c r="BM43" s="7">
        <v>851</v>
      </c>
      <c r="BN43" s="7">
        <v>856</v>
      </c>
      <c r="BO43" s="7">
        <v>861</v>
      </c>
      <c r="BP43" s="7">
        <v>844</v>
      </c>
      <c r="BQ43" s="13">
        <v>857</v>
      </c>
      <c r="BR43" s="16">
        <f t="shared" si="12"/>
        <v>852.33333333333337</v>
      </c>
      <c r="BS43" s="11">
        <f t="shared" si="13"/>
        <v>825.01095555310405</v>
      </c>
      <c r="BT43" s="11">
        <f t="shared" si="14"/>
        <v>911.85421403237831</v>
      </c>
    </row>
    <row r="44" spans="1:72" x14ac:dyDescent="0.25">
      <c r="A44" s="4">
        <v>42</v>
      </c>
      <c r="B44" s="7">
        <v>69</v>
      </c>
      <c r="C44" s="7">
        <v>65</v>
      </c>
      <c r="D44" s="7">
        <v>99</v>
      </c>
      <c r="E44" s="7">
        <v>89</v>
      </c>
      <c r="F44" s="5">
        <f t="shared" si="5"/>
        <v>80.5</v>
      </c>
      <c r="G44" s="6">
        <f t="shared" si="6"/>
        <v>161</v>
      </c>
      <c r="H44" s="6">
        <f t="shared" si="7"/>
        <v>201</v>
      </c>
      <c r="S44" s="7">
        <v>65</v>
      </c>
      <c r="T44" s="7">
        <v>45</v>
      </c>
      <c r="U44" s="7">
        <v>78</v>
      </c>
      <c r="V44" s="7">
        <v>72</v>
      </c>
      <c r="W44" s="5">
        <f t="shared" si="8"/>
        <v>65</v>
      </c>
      <c r="AH44" s="7">
        <v>53</v>
      </c>
      <c r="AI44" s="7">
        <v>65</v>
      </c>
      <c r="AJ44" s="7">
        <v>61</v>
      </c>
      <c r="AK44" s="7">
        <v>77</v>
      </c>
      <c r="AL44" s="5">
        <f t="shared" si="9"/>
        <v>64</v>
      </c>
      <c r="AX44" s="24">
        <f t="shared" si="10"/>
        <v>42</v>
      </c>
      <c r="AY44" s="9">
        <v>15</v>
      </c>
      <c r="AZ44" s="11">
        <f t="shared" si="0"/>
        <v>887.03231580061174</v>
      </c>
      <c r="BA44" s="12">
        <f t="shared" si="17"/>
        <v>828.43070001058106</v>
      </c>
      <c r="BB44" s="12">
        <f t="shared" si="18"/>
        <v>915.63393159064242</v>
      </c>
      <c r="BC44" s="10">
        <f t="shared" si="3"/>
        <v>337</v>
      </c>
      <c r="BD44" s="26">
        <f t="shared" si="4"/>
        <v>872.03231580061174</v>
      </c>
      <c r="BE44" s="18">
        <v>866</v>
      </c>
      <c r="BF44" s="7">
        <v>869</v>
      </c>
      <c r="BG44" s="7">
        <v>860</v>
      </c>
      <c r="BH44" s="7">
        <v>872</v>
      </c>
      <c r="BI44" s="7">
        <v>872</v>
      </c>
      <c r="BJ44" s="13">
        <v>862</v>
      </c>
      <c r="BK44" s="16">
        <f t="shared" si="11"/>
        <v>866.83333333333337</v>
      </c>
      <c r="BL44" s="18">
        <v>848</v>
      </c>
      <c r="BM44" s="7">
        <v>853</v>
      </c>
      <c r="BN44" s="7">
        <v>859</v>
      </c>
      <c r="BO44" s="7">
        <v>865</v>
      </c>
      <c r="BP44" s="7">
        <v>849</v>
      </c>
      <c r="BQ44" s="13">
        <v>860</v>
      </c>
      <c r="BR44" s="16">
        <f t="shared" si="12"/>
        <v>855.66666666666663</v>
      </c>
      <c r="BS44" s="11">
        <f t="shared" si="13"/>
        <v>828.43070001058106</v>
      </c>
      <c r="BT44" s="11">
        <f t="shared" si="14"/>
        <v>915.63393159064242</v>
      </c>
    </row>
    <row r="45" spans="1:72" x14ac:dyDescent="0.25">
      <c r="A45" s="4">
        <v>43</v>
      </c>
      <c r="B45" s="7">
        <v>72</v>
      </c>
      <c r="C45" s="7">
        <v>66</v>
      </c>
      <c r="D45" s="7">
        <v>103</v>
      </c>
      <c r="E45" s="7">
        <v>93</v>
      </c>
      <c r="F45" s="5">
        <f t="shared" si="5"/>
        <v>83.5</v>
      </c>
      <c r="G45" s="6">
        <f t="shared" si="6"/>
        <v>161</v>
      </c>
      <c r="H45" s="6">
        <f t="shared" si="7"/>
        <v>201</v>
      </c>
      <c r="S45" s="7">
        <v>67</v>
      </c>
      <c r="T45" s="7">
        <v>45</v>
      </c>
      <c r="U45" s="7">
        <v>78</v>
      </c>
      <c r="V45" s="7">
        <v>72</v>
      </c>
      <c r="W45" s="5">
        <f t="shared" si="8"/>
        <v>65.5</v>
      </c>
      <c r="AH45" s="7">
        <v>53</v>
      </c>
      <c r="AI45" s="7">
        <v>66</v>
      </c>
      <c r="AJ45" s="7">
        <v>62</v>
      </c>
      <c r="AK45" s="7">
        <v>78</v>
      </c>
      <c r="AL45" s="5">
        <f t="shared" si="9"/>
        <v>64.75</v>
      </c>
      <c r="AX45" s="24">
        <f t="shared" si="10"/>
        <v>43</v>
      </c>
      <c r="AY45" s="9">
        <v>15</v>
      </c>
      <c r="AZ45" s="11">
        <f t="shared" si="0"/>
        <v>890.54758780027953</v>
      </c>
      <c r="BA45" s="12">
        <f t="shared" si="17"/>
        <v>831.77020841026547</v>
      </c>
      <c r="BB45" s="12">
        <f t="shared" si="18"/>
        <v>919.32496719029359</v>
      </c>
      <c r="BC45" s="10">
        <f t="shared" si="3"/>
        <v>345</v>
      </c>
      <c r="BD45" s="26">
        <f t="shared" si="4"/>
        <v>875.54758780027953</v>
      </c>
      <c r="BE45" s="18">
        <v>867</v>
      </c>
      <c r="BF45" s="7">
        <v>870</v>
      </c>
      <c r="BG45" s="7">
        <v>861</v>
      </c>
      <c r="BH45" s="7">
        <v>873</v>
      </c>
      <c r="BI45" s="7">
        <v>873</v>
      </c>
      <c r="BJ45" s="13">
        <v>863</v>
      </c>
      <c r="BK45" s="16">
        <f t="shared" si="11"/>
        <v>867.83333333333337</v>
      </c>
      <c r="BL45" s="18">
        <v>854</v>
      </c>
      <c r="BM45" s="7">
        <v>859</v>
      </c>
      <c r="BN45" s="7">
        <v>863</v>
      </c>
      <c r="BO45" s="7">
        <v>869</v>
      </c>
      <c r="BP45" s="7">
        <v>857</v>
      </c>
      <c r="BQ45" s="13">
        <v>870</v>
      </c>
      <c r="BR45" s="16">
        <f t="shared" si="12"/>
        <v>862</v>
      </c>
      <c r="BS45" s="11">
        <f t="shared" si="13"/>
        <v>831.77020841026547</v>
      </c>
      <c r="BT45" s="11">
        <f t="shared" si="14"/>
        <v>919.32496719029359</v>
      </c>
    </row>
    <row r="46" spans="1:72" x14ac:dyDescent="0.25">
      <c r="A46" s="4">
        <v>44</v>
      </c>
      <c r="B46" s="7">
        <v>73</v>
      </c>
      <c r="C46" s="7">
        <v>68</v>
      </c>
      <c r="D46" s="7">
        <v>106</v>
      </c>
      <c r="E46" s="7">
        <v>97</v>
      </c>
      <c r="F46" s="5">
        <f t="shared" si="5"/>
        <v>86</v>
      </c>
      <c r="G46" s="6">
        <f t="shared" si="6"/>
        <v>161</v>
      </c>
      <c r="H46" s="6">
        <f t="shared" si="7"/>
        <v>201</v>
      </c>
      <c r="S46" s="7">
        <v>67</v>
      </c>
      <c r="T46" s="7">
        <v>46</v>
      </c>
      <c r="U46" s="7">
        <v>79</v>
      </c>
      <c r="V46" s="7">
        <v>73</v>
      </c>
      <c r="W46" s="5">
        <f t="shared" si="8"/>
        <v>66.25</v>
      </c>
      <c r="AH46" s="7">
        <v>55</v>
      </c>
      <c r="AI46" s="7">
        <v>67</v>
      </c>
      <c r="AJ46" s="7">
        <v>62</v>
      </c>
      <c r="AK46" s="7">
        <v>79</v>
      </c>
      <c r="AL46" s="5">
        <f t="shared" si="9"/>
        <v>65.75</v>
      </c>
      <c r="AX46" s="24">
        <f t="shared" si="10"/>
        <v>44</v>
      </c>
      <c r="AY46" s="9">
        <v>15</v>
      </c>
      <c r="AZ46" s="11">
        <f t="shared" si="0"/>
        <v>893.98227335879869</v>
      </c>
      <c r="BA46" s="12">
        <f t="shared" si="17"/>
        <v>835.03315969085872</v>
      </c>
      <c r="BB46" s="12">
        <f t="shared" si="18"/>
        <v>922.93138702673866</v>
      </c>
      <c r="BC46" s="10">
        <f t="shared" si="3"/>
        <v>353</v>
      </c>
      <c r="BD46" s="26">
        <f t="shared" si="4"/>
        <v>878.98227335879869</v>
      </c>
      <c r="BE46" s="18">
        <v>868</v>
      </c>
      <c r="BF46" s="7">
        <v>871</v>
      </c>
      <c r="BG46" s="7">
        <v>862</v>
      </c>
      <c r="BH46" s="7">
        <v>874</v>
      </c>
      <c r="BI46" s="7">
        <v>874</v>
      </c>
      <c r="BJ46" s="13">
        <v>864</v>
      </c>
      <c r="BK46" s="16">
        <f t="shared" si="11"/>
        <v>868.83333333333337</v>
      </c>
      <c r="BL46" s="18">
        <v>868</v>
      </c>
      <c r="BM46" s="7">
        <v>872</v>
      </c>
      <c r="BN46" s="7">
        <v>877</v>
      </c>
      <c r="BO46" s="7">
        <v>879</v>
      </c>
      <c r="BP46" s="7">
        <v>881</v>
      </c>
      <c r="BQ46" s="13">
        <v>884</v>
      </c>
      <c r="BR46" s="16">
        <f t="shared" si="12"/>
        <v>876.83333333333337</v>
      </c>
      <c r="BS46" s="11">
        <f t="shared" si="13"/>
        <v>835.03315969085872</v>
      </c>
      <c r="BT46" s="11">
        <f t="shared" si="14"/>
        <v>922.93138702673866</v>
      </c>
    </row>
    <row r="47" spans="1:72" x14ac:dyDescent="0.25">
      <c r="A47" s="4">
        <v>45</v>
      </c>
      <c r="B47" s="7">
        <v>73</v>
      </c>
      <c r="C47" s="7">
        <v>69</v>
      </c>
      <c r="D47" s="7">
        <v>111</v>
      </c>
      <c r="E47" s="7">
        <v>99</v>
      </c>
      <c r="F47" s="5">
        <f t="shared" si="5"/>
        <v>88</v>
      </c>
      <c r="G47" s="6">
        <f t="shared" si="6"/>
        <v>161</v>
      </c>
      <c r="H47" s="6">
        <f t="shared" si="7"/>
        <v>201</v>
      </c>
      <c r="S47" s="7">
        <v>67</v>
      </c>
      <c r="T47" s="7">
        <v>47</v>
      </c>
      <c r="U47" s="7">
        <v>79</v>
      </c>
      <c r="V47" s="7">
        <v>73</v>
      </c>
      <c r="W47" s="5">
        <f t="shared" si="8"/>
        <v>66.5</v>
      </c>
      <c r="AH47" s="7">
        <v>56</v>
      </c>
      <c r="AI47" s="7">
        <v>68</v>
      </c>
      <c r="AJ47" s="7">
        <v>63</v>
      </c>
      <c r="AK47" s="7">
        <v>81</v>
      </c>
      <c r="AL47" s="5">
        <f t="shared" si="9"/>
        <v>67</v>
      </c>
      <c r="AX47" s="24">
        <f t="shared" si="10"/>
        <v>45</v>
      </c>
      <c r="AY47" s="9">
        <v>15</v>
      </c>
      <c r="AZ47" s="11">
        <f t="shared" si="0"/>
        <v>897.33998465745196</v>
      </c>
      <c r="BA47" s="12">
        <f t="shared" si="17"/>
        <v>838.22298542457929</v>
      </c>
      <c r="BB47" s="12">
        <f t="shared" si="18"/>
        <v>926.45698389032464</v>
      </c>
      <c r="BC47" s="10">
        <f t="shared" si="3"/>
        <v>361</v>
      </c>
      <c r="BD47" s="26">
        <f t="shared" si="4"/>
        <v>882.33998465745196</v>
      </c>
      <c r="BE47" s="18">
        <v>869</v>
      </c>
      <c r="BF47" s="7">
        <v>872</v>
      </c>
      <c r="BG47" s="7">
        <v>863</v>
      </c>
      <c r="BH47" s="7">
        <v>875</v>
      </c>
      <c r="BI47" s="7">
        <v>875</v>
      </c>
      <c r="BJ47" s="13">
        <v>865</v>
      </c>
      <c r="BK47" s="16">
        <f t="shared" si="11"/>
        <v>869.83333333333337</v>
      </c>
      <c r="BL47" s="18">
        <v>872</v>
      </c>
      <c r="BM47" s="7">
        <v>874</v>
      </c>
      <c r="BN47" s="7">
        <v>881</v>
      </c>
      <c r="BO47" s="7">
        <v>883</v>
      </c>
      <c r="BP47" s="7">
        <v>887</v>
      </c>
      <c r="BQ47" s="13">
        <v>885</v>
      </c>
      <c r="BR47" s="16">
        <f t="shared" si="12"/>
        <v>880.33333333333337</v>
      </c>
      <c r="BS47" s="11">
        <f t="shared" si="13"/>
        <v>838.22298542457929</v>
      </c>
      <c r="BT47" s="11">
        <f t="shared" si="14"/>
        <v>926.45698389032464</v>
      </c>
    </row>
    <row r="48" spans="1:72" x14ac:dyDescent="0.25">
      <c r="A48" s="4">
        <v>46</v>
      </c>
      <c r="B48" s="7">
        <v>74</v>
      </c>
      <c r="C48" s="7">
        <v>69</v>
      </c>
      <c r="D48" s="7">
        <v>113</v>
      </c>
      <c r="E48" s="7">
        <v>103</v>
      </c>
      <c r="F48" s="5">
        <f t="shared" si="5"/>
        <v>89.75</v>
      </c>
      <c r="G48" s="6">
        <f t="shared" si="6"/>
        <v>161</v>
      </c>
      <c r="H48" s="6">
        <f t="shared" si="7"/>
        <v>201</v>
      </c>
      <c r="S48" s="7">
        <v>68</v>
      </c>
      <c r="T48" s="7">
        <v>47</v>
      </c>
      <c r="U48" s="7">
        <v>81</v>
      </c>
      <c r="V48" s="7">
        <v>75</v>
      </c>
      <c r="W48" s="5">
        <f t="shared" si="8"/>
        <v>67.75</v>
      </c>
      <c r="AH48" s="7">
        <v>57</v>
      </c>
      <c r="AI48" s="7">
        <v>68</v>
      </c>
      <c r="AJ48" s="7">
        <v>64</v>
      </c>
      <c r="AK48" s="7">
        <v>84</v>
      </c>
      <c r="AL48" s="5">
        <f t="shared" si="9"/>
        <v>68.25</v>
      </c>
      <c r="AX48" s="24">
        <f t="shared" si="10"/>
        <v>46</v>
      </c>
      <c r="AY48" s="9">
        <v>15</v>
      </c>
      <c r="AZ48" s="11">
        <f t="shared" si="0"/>
        <v>900.62409632487572</v>
      </c>
      <c r="BA48" s="12">
        <f t="shared" si="17"/>
        <v>841.34289150863185</v>
      </c>
      <c r="BB48" s="12">
        <f t="shared" si="18"/>
        <v>929.90530114111959</v>
      </c>
      <c r="BC48" s="10">
        <f t="shared" si="3"/>
        <v>369</v>
      </c>
      <c r="BD48" s="26">
        <f t="shared" si="4"/>
        <v>885.62409632487572</v>
      </c>
      <c r="BE48" s="18">
        <v>870</v>
      </c>
      <c r="BF48" s="7">
        <v>873</v>
      </c>
      <c r="BG48" s="7">
        <v>864</v>
      </c>
      <c r="BH48" s="7">
        <v>876</v>
      </c>
      <c r="BI48" s="7">
        <v>877</v>
      </c>
      <c r="BJ48" s="13">
        <v>866</v>
      </c>
      <c r="BK48" s="16">
        <f t="shared" si="11"/>
        <v>871</v>
      </c>
      <c r="BL48" s="18">
        <v>877</v>
      </c>
      <c r="BM48" s="7">
        <v>880</v>
      </c>
      <c r="BN48" s="7">
        <v>884</v>
      </c>
      <c r="BO48" s="7">
        <v>888</v>
      </c>
      <c r="BP48" s="7">
        <v>892</v>
      </c>
      <c r="BQ48" s="13">
        <v>890</v>
      </c>
      <c r="BR48" s="16">
        <f t="shared" si="12"/>
        <v>885.16666666666663</v>
      </c>
      <c r="BS48" s="11">
        <f t="shared" si="13"/>
        <v>841.34289150863185</v>
      </c>
      <c r="BT48" s="11">
        <f t="shared" si="14"/>
        <v>929.90530114111959</v>
      </c>
    </row>
    <row r="49" spans="1:72" x14ac:dyDescent="0.25">
      <c r="A49" s="4">
        <v>47</v>
      </c>
      <c r="B49" s="7">
        <v>75</v>
      </c>
      <c r="C49" s="7">
        <v>70</v>
      </c>
      <c r="D49" s="7">
        <v>117</v>
      </c>
      <c r="E49" s="7">
        <v>108</v>
      </c>
      <c r="F49" s="5">
        <f t="shared" si="5"/>
        <v>92.5</v>
      </c>
      <c r="G49" s="6">
        <f t="shared" si="6"/>
        <v>161</v>
      </c>
      <c r="H49" s="6">
        <f t="shared" si="7"/>
        <v>201</v>
      </c>
      <c r="S49" s="7">
        <v>68</v>
      </c>
      <c r="T49" s="7">
        <v>49</v>
      </c>
      <c r="U49" s="7">
        <v>82</v>
      </c>
      <c r="V49" s="7">
        <v>75</v>
      </c>
      <c r="W49" s="5">
        <f t="shared" si="8"/>
        <v>68.5</v>
      </c>
      <c r="AH49" s="7">
        <v>58</v>
      </c>
      <c r="AI49" s="7">
        <v>69</v>
      </c>
      <c r="AJ49" s="7">
        <v>66</v>
      </c>
      <c r="AK49" s="7">
        <v>84</v>
      </c>
      <c r="AL49" s="5">
        <f t="shared" si="9"/>
        <v>69.25</v>
      </c>
      <c r="AX49" s="24">
        <f t="shared" si="10"/>
        <v>47</v>
      </c>
      <c r="AY49" s="9">
        <v>15</v>
      </c>
      <c r="AZ49" s="11">
        <f t="shared" si="0"/>
        <v>903.83776582099858</v>
      </c>
      <c r="BA49" s="12">
        <f t="shared" si="17"/>
        <v>844.39587752994862</v>
      </c>
      <c r="BB49" s="12">
        <f t="shared" si="18"/>
        <v>933.27965411204855</v>
      </c>
      <c r="BC49" s="10">
        <f t="shared" si="3"/>
        <v>377</v>
      </c>
      <c r="BD49" s="26">
        <f t="shared" si="4"/>
        <v>888.83776582099858</v>
      </c>
      <c r="BE49" s="18">
        <v>872</v>
      </c>
      <c r="BF49" s="7">
        <v>874</v>
      </c>
      <c r="BG49" s="7">
        <v>866</v>
      </c>
      <c r="BH49" s="7">
        <v>877</v>
      </c>
      <c r="BI49" s="7">
        <v>878</v>
      </c>
      <c r="BJ49" s="13">
        <v>868</v>
      </c>
      <c r="BK49" s="16">
        <f t="shared" si="11"/>
        <v>872.5</v>
      </c>
      <c r="BL49" s="18">
        <v>889</v>
      </c>
      <c r="BM49" s="7">
        <v>893</v>
      </c>
      <c r="BN49" s="7">
        <v>895</v>
      </c>
      <c r="BO49" s="7">
        <v>899</v>
      </c>
      <c r="BP49" s="7">
        <v>902</v>
      </c>
      <c r="BQ49" s="13">
        <v>897</v>
      </c>
      <c r="BR49" s="16">
        <f t="shared" si="12"/>
        <v>895.83333333333337</v>
      </c>
      <c r="BS49" s="11">
        <f t="shared" si="13"/>
        <v>844.39587752994862</v>
      </c>
      <c r="BT49" s="11">
        <f t="shared" si="14"/>
        <v>933.27965411204855</v>
      </c>
    </row>
    <row r="50" spans="1:72" x14ac:dyDescent="0.25">
      <c r="A50" s="4">
        <v>48</v>
      </c>
      <c r="B50" s="7">
        <v>77</v>
      </c>
      <c r="C50" s="7">
        <v>71</v>
      </c>
      <c r="D50" s="7">
        <v>121</v>
      </c>
      <c r="E50" s="7">
        <v>111</v>
      </c>
      <c r="F50" s="5">
        <f t="shared" si="5"/>
        <v>95</v>
      </c>
      <c r="G50" s="6">
        <f t="shared" si="6"/>
        <v>161</v>
      </c>
      <c r="H50" s="6">
        <f t="shared" si="7"/>
        <v>201</v>
      </c>
      <c r="S50" s="7">
        <v>69</v>
      </c>
      <c r="T50" s="7">
        <v>52</v>
      </c>
      <c r="U50" s="7">
        <v>83</v>
      </c>
      <c r="V50" s="7">
        <v>76</v>
      </c>
      <c r="W50" s="5">
        <f t="shared" si="8"/>
        <v>70</v>
      </c>
      <c r="AH50" s="7">
        <v>62</v>
      </c>
      <c r="AI50" s="7">
        <v>70</v>
      </c>
      <c r="AJ50" s="7">
        <v>68</v>
      </c>
      <c r="AK50" s="7">
        <v>84</v>
      </c>
      <c r="AL50" s="5">
        <f t="shared" si="9"/>
        <v>71</v>
      </c>
      <c r="AX50" s="24">
        <f t="shared" si="10"/>
        <v>48</v>
      </c>
      <c r="AY50" s="9">
        <v>15</v>
      </c>
      <c r="AZ50" s="11">
        <f t="shared" si="0"/>
        <v>906.98395168043271</v>
      </c>
      <c r="BA50" s="12">
        <f t="shared" si="17"/>
        <v>847.38475409641103</v>
      </c>
      <c r="BB50" s="12">
        <f t="shared" si="18"/>
        <v>936.58314926445439</v>
      </c>
      <c r="BC50" s="10">
        <f t="shared" si="3"/>
        <v>385</v>
      </c>
      <c r="BD50" s="26">
        <f t="shared" si="4"/>
        <v>891.98395168043271</v>
      </c>
      <c r="BE50" s="18">
        <v>873</v>
      </c>
      <c r="BF50" s="7">
        <v>877</v>
      </c>
      <c r="BG50" s="7">
        <v>868</v>
      </c>
      <c r="BH50" s="7">
        <v>879</v>
      </c>
      <c r="BI50" s="7">
        <v>880</v>
      </c>
      <c r="BJ50" s="13">
        <v>870</v>
      </c>
      <c r="BK50" s="16">
        <f t="shared" si="11"/>
        <v>874.5</v>
      </c>
      <c r="BL50" s="18">
        <v>904</v>
      </c>
      <c r="BM50" s="7">
        <v>907</v>
      </c>
      <c r="BN50" s="7">
        <v>909</v>
      </c>
      <c r="BO50" s="7">
        <v>910</v>
      </c>
      <c r="BP50" s="7">
        <v>913</v>
      </c>
      <c r="BQ50" s="13">
        <v>906</v>
      </c>
      <c r="BR50" s="16">
        <f t="shared" si="12"/>
        <v>908.16666666666663</v>
      </c>
      <c r="BS50" s="11">
        <f t="shared" si="13"/>
        <v>847.38475409641103</v>
      </c>
      <c r="BT50" s="11">
        <f t="shared" si="14"/>
        <v>936.58314926445439</v>
      </c>
    </row>
    <row r="51" spans="1:72" x14ac:dyDescent="0.25">
      <c r="A51" s="4">
        <v>49</v>
      </c>
      <c r="B51" s="7">
        <v>79</v>
      </c>
      <c r="C51" s="7">
        <v>71</v>
      </c>
      <c r="D51" s="7">
        <v>127</v>
      </c>
      <c r="E51" s="7">
        <v>114</v>
      </c>
      <c r="F51" s="5">
        <f t="shared" si="5"/>
        <v>97.75</v>
      </c>
      <c r="G51" s="6">
        <f t="shared" si="6"/>
        <v>161</v>
      </c>
      <c r="H51" s="6">
        <f t="shared" si="7"/>
        <v>201</v>
      </c>
      <c r="S51" s="7">
        <v>70</v>
      </c>
      <c r="T51" s="7">
        <v>55</v>
      </c>
      <c r="U51" s="7">
        <v>85</v>
      </c>
      <c r="V51" s="7">
        <v>77</v>
      </c>
      <c r="W51" s="5">
        <f t="shared" si="8"/>
        <v>71.75</v>
      </c>
      <c r="AH51" s="7">
        <v>63</v>
      </c>
      <c r="AI51" s="7">
        <v>72</v>
      </c>
      <c r="AJ51" s="7">
        <v>69</v>
      </c>
      <c r="AK51" s="7">
        <v>85</v>
      </c>
      <c r="AL51" s="5">
        <f t="shared" si="9"/>
        <v>72.25</v>
      </c>
      <c r="AX51" s="24">
        <f t="shared" si="10"/>
        <v>49</v>
      </c>
      <c r="AY51" s="9">
        <v>15</v>
      </c>
      <c r="AZ51" s="11">
        <f t="shared" si="0"/>
        <v>910.06542987952218</v>
      </c>
      <c r="BA51" s="12">
        <f t="shared" si="17"/>
        <v>850.31215838554601</v>
      </c>
      <c r="BB51" s="12">
        <f t="shared" si="18"/>
        <v>939.81870137349836</v>
      </c>
      <c r="BC51" s="10">
        <f t="shared" si="3"/>
        <v>393</v>
      </c>
      <c r="BD51" s="26">
        <f t="shared" si="4"/>
        <v>895.06542987952218</v>
      </c>
      <c r="BE51" s="18">
        <v>878</v>
      </c>
      <c r="BF51" s="7">
        <v>882</v>
      </c>
      <c r="BG51" s="7">
        <v>877</v>
      </c>
      <c r="BH51" s="7">
        <v>883</v>
      </c>
      <c r="BI51" s="7">
        <v>885</v>
      </c>
      <c r="BJ51" s="13">
        <v>876</v>
      </c>
      <c r="BK51" s="16">
        <f t="shared" si="11"/>
        <v>880.16666666666663</v>
      </c>
      <c r="BL51" s="18">
        <v>906</v>
      </c>
      <c r="BM51" s="7">
        <v>909</v>
      </c>
      <c r="BN51" s="7">
        <v>911</v>
      </c>
      <c r="BO51" s="7">
        <v>912</v>
      </c>
      <c r="BP51" s="7">
        <v>915</v>
      </c>
      <c r="BQ51" s="13">
        <v>911</v>
      </c>
      <c r="BR51" s="16">
        <f t="shared" si="12"/>
        <v>910.66666666666663</v>
      </c>
      <c r="BS51" s="11">
        <f t="shared" si="13"/>
        <v>850.31215838554601</v>
      </c>
      <c r="BT51" s="11">
        <f t="shared" si="14"/>
        <v>939.81870137349836</v>
      </c>
    </row>
    <row r="52" spans="1:72" x14ac:dyDescent="0.25">
      <c r="A52" s="4">
        <v>50</v>
      </c>
      <c r="B52" s="7">
        <v>83</v>
      </c>
      <c r="C52" s="7">
        <v>73</v>
      </c>
      <c r="D52" s="7">
        <v>129</v>
      </c>
      <c r="E52" s="7">
        <v>117</v>
      </c>
      <c r="F52" s="5">
        <f t="shared" si="5"/>
        <v>100.5</v>
      </c>
      <c r="G52" s="6">
        <f t="shared" si="6"/>
        <v>161</v>
      </c>
      <c r="H52" s="6">
        <f t="shared" si="7"/>
        <v>201</v>
      </c>
      <c r="S52" s="7">
        <v>71</v>
      </c>
      <c r="T52" s="7">
        <v>56</v>
      </c>
      <c r="U52" s="7">
        <v>87</v>
      </c>
      <c r="V52" s="7">
        <v>78</v>
      </c>
      <c r="W52" s="5">
        <f t="shared" si="8"/>
        <v>73</v>
      </c>
      <c r="AH52" s="7">
        <v>64</v>
      </c>
      <c r="AI52" s="7">
        <v>75</v>
      </c>
      <c r="AJ52" s="7">
        <v>69</v>
      </c>
      <c r="AK52" s="7">
        <v>85</v>
      </c>
      <c r="AL52" s="5">
        <f t="shared" si="9"/>
        <v>73.25</v>
      </c>
      <c r="AX52" s="24">
        <f t="shared" si="10"/>
        <v>50</v>
      </c>
      <c r="AY52" s="9">
        <v>15</v>
      </c>
      <c r="AZ52" s="11">
        <f t="shared" si="0"/>
        <v>913.08480855396283</v>
      </c>
      <c r="BA52" s="12">
        <f t="shared" si="17"/>
        <v>853.18056812626469</v>
      </c>
      <c r="BB52" s="12">
        <f t="shared" si="18"/>
        <v>942.98904898166097</v>
      </c>
      <c r="BC52" s="10">
        <f t="shared" si="3"/>
        <v>401</v>
      </c>
      <c r="BD52" s="26">
        <f t="shared" si="4"/>
        <v>898.08480855396283</v>
      </c>
      <c r="BE52" s="18">
        <v>886</v>
      </c>
      <c r="BF52" s="7">
        <v>887</v>
      </c>
      <c r="BG52" s="7">
        <v>892</v>
      </c>
      <c r="BH52" s="7">
        <v>889</v>
      </c>
      <c r="BI52" s="7">
        <v>895</v>
      </c>
      <c r="BJ52" s="13">
        <v>886</v>
      </c>
      <c r="BK52" s="16">
        <f t="shared" si="11"/>
        <v>889.16666666666663</v>
      </c>
      <c r="BL52" s="18">
        <v>909</v>
      </c>
      <c r="BM52" s="7">
        <v>911</v>
      </c>
      <c r="BN52" s="7">
        <v>913</v>
      </c>
      <c r="BO52" s="7">
        <v>915</v>
      </c>
      <c r="BP52" s="7">
        <v>917</v>
      </c>
      <c r="BQ52" s="13">
        <v>913</v>
      </c>
      <c r="BR52" s="16">
        <f t="shared" si="12"/>
        <v>913</v>
      </c>
      <c r="BS52" s="11">
        <f t="shared" si="13"/>
        <v>853.18056812626469</v>
      </c>
      <c r="BT52" s="11">
        <f t="shared" si="14"/>
        <v>942.98904898166097</v>
      </c>
    </row>
    <row r="53" spans="1:72" x14ac:dyDescent="0.25">
      <c r="A53" s="4">
        <v>51</v>
      </c>
      <c r="B53" s="7">
        <v>88</v>
      </c>
      <c r="C53" s="7">
        <v>74</v>
      </c>
      <c r="D53" s="7">
        <v>134</v>
      </c>
      <c r="E53" s="7">
        <v>117</v>
      </c>
      <c r="F53" s="5">
        <f t="shared" si="5"/>
        <v>103.25</v>
      </c>
      <c r="G53" s="6">
        <f t="shared" si="6"/>
        <v>161</v>
      </c>
      <c r="H53" s="6">
        <f t="shared" si="7"/>
        <v>201</v>
      </c>
      <c r="S53" s="7">
        <v>73</v>
      </c>
      <c r="T53" s="7">
        <v>56</v>
      </c>
      <c r="U53" s="7">
        <v>88</v>
      </c>
      <c r="V53" s="7">
        <v>78</v>
      </c>
      <c r="W53" s="5">
        <f t="shared" si="8"/>
        <v>73.75</v>
      </c>
      <c r="AH53" s="7">
        <v>66</v>
      </c>
      <c r="AI53" s="7">
        <v>77</v>
      </c>
      <c r="AJ53" s="7">
        <v>69</v>
      </c>
      <c r="AK53" s="7">
        <v>86</v>
      </c>
      <c r="AL53" s="5">
        <f t="shared" si="9"/>
        <v>74.5</v>
      </c>
      <c r="AX53" s="24">
        <f t="shared" si="10"/>
        <v>51</v>
      </c>
      <c r="AY53" s="9">
        <v>15</v>
      </c>
      <c r="AZ53" s="11">
        <f t="shared" si="0"/>
        <v>916.0445412625329</v>
      </c>
      <c r="BA53" s="12">
        <f t="shared" si="17"/>
        <v>855.99231419940622</v>
      </c>
      <c r="BB53" s="12">
        <f t="shared" si="18"/>
        <v>946.09676832565958</v>
      </c>
      <c r="BC53" s="10">
        <f t="shared" si="3"/>
        <v>409</v>
      </c>
      <c r="BD53" s="26">
        <f t="shared" si="4"/>
        <v>901.0445412625329</v>
      </c>
      <c r="BE53" s="18">
        <v>897</v>
      </c>
      <c r="BF53" s="7">
        <v>899</v>
      </c>
      <c r="BG53" s="7">
        <v>895</v>
      </c>
      <c r="BH53" s="7">
        <v>896</v>
      </c>
      <c r="BI53" s="7">
        <v>899</v>
      </c>
      <c r="BJ53" s="13">
        <v>896</v>
      </c>
      <c r="BK53" s="16">
        <f t="shared" si="11"/>
        <v>897</v>
      </c>
      <c r="BL53" s="18">
        <v>911</v>
      </c>
      <c r="BM53" s="7">
        <v>912</v>
      </c>
      <c r="BN53" s="7">
        <v>915</v>
      </c>
      <c r="BO53" s="7">
        <v>916</v>
      </c>
      <c r="BP53" s="7">
        <v>920</v>
      </c>
      <c r="BQ53" s="13">
        <v>914</v>
      </c>
      <c r="BR53" s="16">
        <f t="shared" si="12"/>
        <v>914.66666666666663</v>
      </c>
      <c r="BS53" s="11">
        <f t="shared" si="13"/>
        <v>855.99231419940622</v>
      </c>
      <c r="BT53" s="11">
        <f t="shared" si="14"/>
        <v>946.09676832565958</v>
      </c>
    </row>
    <row r="54" spans="1:72" x14ac:dyDescent="0.25">
      <c r="A54" s="4">
        <v>52</v>
      </c>
      <c r="B54" s="7">
        <v>89</v>
      </c>
      <c r="C54" s="7">
        <v>75</v>
      </c>
      <c r="D54" s="7">
        <v>139</v>
      </c>
      <c r="E54" s="7">
        <v>119</v>
      </c>
      <c r="F54" s="5">
        <f t="shared" si="5"/>
        <v>105.5</v>
      </c>
      <c r="G54" s="6">
        <f t="shared" si="6"/>
        <v>161</v>
      </c>
      <c r="H54" s="6">
        <f t="shared" si="7"/>
        <v>201</v>
      </c>
      <c r="S54" s="7">
        <v>76</v>
      </c>
      <c r="T54" s="7">
        <v>57</v>
      </c>
      <c r="U54" s="7">
        <v>89</v>
      </c>
      <c r="V54" s="7">
        <v>78</v>
      </c>
      <c r="W54" s="5">
        <f t="shared" si="8"/>
        <v>75</v>
      </c>
      <c r="AH54" s="7">
        <v>67</v>
      </c>
      <c r="AI54" s="7">
        <v>78</v>
      </c>
      <c r="AJ54" s="7">
        <v>71</v>
      </c>
      <c r="AK54" s="7">
        <v>87</v>
      </c>
      <c r="AL54" s="5">
        <f t="shared" si="9"/>
        <v>75.75</v>
      </c>
      <c r="AX54" s="24">
        <f t="shared" si="10"/>
        <v>52</v>
      </c>
      <c r="AY54" s="9">
        <v>15</v>
      </c>
      <c r="AZ54" s="11">
        <f t="shared" si="0"/>
        <v>918.9469389659464</v>
      </c>
      <c r="BA54" s="12">
        <f t="shared" si="17"/>
        <v>858.74959201764909</v>
      </c>
      <c r="BB54" s="12">
        <f t="shared" si="18"/>
        <v>949.14428591424371</v>
      </c>
      <c r="BC54" s="10">
        <f t="shared" si="3"/>
        <v>417</v>
      </c>
      <c r="BD54" s="26">
        <f t="shared" si="4"/>
        <v>903.9469389659464</v>
      </c>
      <c r="BE54" s="18">
        <v>904</v>
      </c>
      <c r="BF54" s="7">
        <v>909</v>
      </c>
      <c r="BG54" s="7">
        <v>906</v>
      </c>
      <c r="BH54" s="7">
        <v>900</v>
      </c>
      <c r="BI54" s="7">
        <v>911</v>
      </c>
      <c r="BJ54" s="13">
        <v>904</v>
      </c>
      <c r="BK54" s="16">
        <f t="shared" si="11"/>
        <v>905.66666666666663</v>
      </c>
      <c r="BL54" s="18">
        <v>914</v>
      </c>
      <c r="BM54" s="7">
        <v>913</v>
      </c>
      <c r="BN54" s="7">
        <v>917</v>
      </c>
      <c r="BO54" s="7">
        <v>920</v>
      </c>
      <c r="BP54" s="7">
        <v>921</v>
      </c>
      <c r="BQ54" s="13">
        <v>917</v>
      </c>
      <c r="BR54" s="16">
        <f t="shared" si="12"/>
        <v>917</v>
      </c>
      <c r="BS54" s="11">
        <f t="shared" si="13"/>
        <v>858.74959201764909</v>
      </c>
      <c r="BT54" s="11">
        <f t="shared" si="14"/>
        <v>949.14428591424371</v>
      </c>
    </row>
    <row r="55" spans="1:72" x14ac:dyDescent="0.25">
      <c r="A55" s="4">
        <v>53</v>
      </c>
      <c r="B55" s="7">
        <v>93</v>
      </c>
      <c r="C55" s="7">
        <v>77</v>
      </c>
      <c r="D55" s="7">
        <v>141</v>
      </c>
      <c r="E55" s="7">
        <v>121</v>
      </c>
      <c r="F55" s="5">
        <f t="shared" si="5"/>
        <v>108</v>
      </c>
      <c r="G55" s="6">
        <f t="shared" si="6"/>
        <v>161</v>
      </c>
      <c r="H55" s="6">
        <f t="shared" si="7"/>
        <v>201</v>
      </c>
      <c r="S55" s="7">
        <v>78</v>
      </c>
      <c r="T55" s="7">
        <v>58</v>
      </c>
      <c r="U55" s="7">
        <v>92</v>
      </c>
      <c r="V55" s="7">
        <v>79</v>
      </c>
      <c r="W55" s="5">
        <f t="shared" si="8"/>
        <v>76.75</v>
      </c>
      <c r="AH55" s="7">
        <v>69</v>
      </c>
      <c r="AI55" s="7">
        <v>78</v>
      </c>
      <c r="AJ55" s="7">
        <v>73</v>
      </c>
      <c r="AK55" s="7">
        <v>87</v>
      </c>
      <c r="AL55" s="5">
        <f t="shared" si="9"/>
        <v>76.75</v>
      </c>
      <c r="AX55" s="24">
        <f t="shared" si="10"/>
        <v>53</v>
      </c>
      <c r="AY55" s="9">
        <v>15</v>
      </c>
      <c r="AZ55" s="11">
        <f t="shared" si="0"/>
        <v>921.79418086735745</v>
      </c>
      <c r="BA55" s="12">
        <f t="shared" si="17"/>
        <v>861.45447182398959</v>
      </c>
      <c r="BB55" s="12">
        <f t="shared" si="18"/>
        <v>952.13388991072532</v>
      </c>
      <c r="BC55" s="10">
        <f t="shared" si="3"/>
        <v>425</v>
      </c>
      <c r="BD55" s="26">
        <f t="shared" si="4"/>
        <v>906.79418086735745</v>
      </c>
      <c r="BE55" s="18">
        <v>909</v>
      </c>
      <c r="BF55" s="7">
        <v>911</v>
      </c>
      <c r="BG55" s="7">
        <v>908</v>
      </c>
      <c r="BH55" s="7">
        <v>909</v>
      </c>
      <c r="BI55" s="7">
        <v>916</v>
      </c>
      <c r="BJ55" s="13">
        <v>911</v>
      </c>
      <c r="BK55" s="16">
        <f t="shared" si="11"/>
        <v>910.66666666666663</v>
      </c>
      <c r="BL55" s="18">
        <v>915</v>
      </c>
      <c r="BM55" s="7">
        <v>916</v>
      </c>
      <c r="BN55" s="7">
        <v>920</v>
      </c>
      <c r="BO55" s="7">
        <v>922</v>
      </c>
      <c r="BP55" s="7">
        <v>924</v>
      </c>
      <c r="BQ55" s="13">
        <v>920</v>
      </c>
      <c r="BR55" s="16">
        <f t="shared" si="12"/>
        <v>919.5</v>
      </c>
      <c r="BS55" s="11">
        <f t="shared" si="13"/>
        <v>861.45447182398959</v>
      </c>
      <c r="BT55" s="11">
        <f t="shared" si="14"/>
        <v>952.13388991072532</v>
      </c>
    </row>
    <row r="56" spans="1:72" x14ac:dyDescent="0.25">
      <c r="A56" s="4">
        <v>54</v>
      </c>
      <c r="B56" s="7">
        <v>98</v>
      </c>
      <c r="C56" s="7">
        <v>78</v>
      </c>
      <c r="D56" s="7">
        <v>145</v>
      </c>
      <c r="E56" s="7">
        <v>125</v>
      </c>
      <c r="F56" s="5">
        <f t="shared" si="5"/>
        <v>111.5</v>
      </c>
      <c r="G56" s="6">
        <f t="shared" si="6"/>
        <v>161</v>
      </c>
      <c r="H56" s="6">
        <f t="shared" si="7"/>
        <v>201</v>
      </c>
      <c r="S56" s="7">
        <v>79</v>
      </c>
      <c r="T56" s="7">
        <v>58</v>
      </c>
      <c r="U56" s="7">
        <v>93</v>
      </c>
      <c r="V56" s="7">
        <v>80</v>
      </c>
      <c r="W56" s="5">
        <f t="shared" si="8"/>
        <v>77.5</v>
      </c>
      <c r="AH56" s="7">
        <v>72</v>
      </c>
      <c r="AI56" s="7">
        <v>79</v>
      </c>
      <c r="AJ56" s="7">
        <v>73</v>
      </c>
      <c r="AK56" s="7">
        <v>88</v>
      </c>
      <c r="AL56" s="5">
        <f t="shared" si="9"/>
        <v>78</v>
      </c>
      <c r="AX56" s="24">
        <f t="shared" si="10"/>
        <v>54</v>
      </c>
      <c r="AY56" s="9">
        <v>15</v>
      </c>
      <c r="AZ56" s="11">
        <f t="shared" si="0"/>
        <v>924.5883242419111</v>
      </c>
      <c r="BA56" s="12">
        <f t="shared" si="17"/>
        <v>864.10890802981555</v>
      </c>
      <c r="BB56" s="12">
        <f t="shared" si="18"/>
        <v>955.06774045400664</v>
      </c>
      <c r="BC56" s="10">
        <f t="shared" si="3"/>
        <v>433</v>
      </c>
      <c r="BD56" s="26">
        <f t="shared" si="4"/>
        <v>909.5883242419111</v>
      </c>
      <c r="BE56" s="18">
        <v>921</v>
      </c>
      <c r="BF56" s="7">
        <v>919</v>
      </c>
      <c r="BG56" s="7">
        <v>916</v>
      </c>
      <c r="BH56" s="7">
        <v>917</v>
      </c>
      <c r="BI56" s="7">
        <v>925</v>
      </c>
      <c r="BJ56" s="13">
        <v>927</v>
      </c>
      <c r="BK56" s="16">
        <f t="shared" si="11"/>
        <v>920.83333333333337</v>
      </c>
      <c r="BL56" s="18">
        <v>917</v>
      </c>
      <c r="BM56" s="7">
        <v>918</v>
      </c>
      <c r="BN56" s="7">
        <v>922</v>
      </c>
      <c r="BO56" s="7">
        <v>924</v>
      </c>
      <c r="BP56" s="7">
        <v>925</v>
      </c>
      <c r="BQ56" s="13">
        <v>921</v>
      </c>
      <c r="BR56" s="16">
        <f t="shared" si="12"/>
        <v>921.16666666666663</v>
      </c>
      <c r="BS56" s="11">
        <f t="shared" si="13"/>
        <v>864.10890802981555</v>
      </c>
      <c r="BT56" s="11">
        <f t="shared" si="14"/>
        <v>955.06774045400664</v>
      </c>
    </row>
    <row r="57" spans="1:72" x14ac:dyDescent="0.25">
      <c r="A57" s="4">
        <v>55</v>
      </c>
      <c r="B57" s="7">
        <v>104</v>
      </c>
      <c r="C57" s="7">
        <v>79</v>
      </c>
      <c r="D57" s="7">
        <v>152</v>
      </c>
      <c r="E57" s="7">
        <v>128</v>
      </c>
      <c r="F57" s="5">
        <f t="shared" si="5"/>
        <v>115.75</v>
      </c>
      <c r="G57" s="6">
        <f t="shared" si="6"/>
        <v>161</v>
      </c>
      <c r="H57" s="6">
        <f t="shared" si="7"/>
        <v>201</v>
      </c>
      <c r="S57" s="7">
        <v>80</v>
      </c>
      <c r="T57" s="7">
        <v>59</v>
      </c>
      <c r="U57" s="7">
        <v>94</v>
      </c>
      <c r="V57" s="7">
        <v>81</v>
      </c>
      <c r="W57" s="5">
        <f t="shared" si="8"/>
        <v>78.5</v>
      </c>
      <c r="AH57" s="7">
        <v>75</v>
      </c>
      <c r="AI57" s="7">
        <v>79</v>
      </c>
      <c r="AJ57" s="7">
        <v>74</v>
      </c>
      <c r="AK57" s="7">
        <v>89</v>
      </c>
      <c r="AL57" s="5">
        <f t="shared" si="9"/>
        <v>79.25</v>
      </c>
      <c r="AX57" s="24">
        <f t="shared" si="10"/>
        <v>55</v>
      </c>
      <c r="AY57" s="9">
        <v>15</v>
      </c>
      <c r="AZ57" s="11">
        <f t="shared" si="0"/>
        <v>927.33131336640429</v>
      </c>
      <c r="BA57" s="12">
        <f t="shared" si="17"/>
        <v>866.71474769808401</v>
      </c>
      <c r="BB57" s="12">
        <f t="shared" si="18"/>
        <v>957.94787903472456</v>
      </c>
      <c r="BC57" s="10">
        <f t="shared" si="3"/>
        <v>441</v>
      </c>
      <c r="BD57" s="26">
        <f t="shared" si="4"/>
        <v>912.33131336640429</v>
      </c>
      <c r="BE57" s="18">
        <v>926</v>
      </c>
      <c r="BF57" s="7">
        <v>929</v>
      </c>
      <c r="BG57" s="7">
        <v>930</v>
      </c>
      <c r="BH57" s="7">
        <v>927</v>
      </c>
      <c r="BI57" s="7">
        <v>926</v>
      </c>
      <c r="BJ57" s="13">
        <v>932</v>
      </c>
      <c r="BK57" s="16">
        <f t="shared" si="11"/>
        <v>928.33333333333337</v>
      </c>
      <c r="BL57" s="18">
        <v>918</v>
      </c>
      <c r="BM57" s="7">
        <v>919</v>
      </c>
      <c r="BN57" s="7">
        <v>923</v>
      </c>
      <c r="BO57" s="7">
        <v>926</v>
      </c>
      <c r="BP57" s="7">
        <v>927</v>
      </c>
      <c r="BQ57" s="13">
        <v>923</v>
      </c>
      <c r="BR57" s="16">
        <f t="shared" si="12"/>
        <v>922.66666666666663</v>
      </c>
      <c r="BS57" s="11">
        <f t="shared" si="13"/>
        <v>866.71474769808401</v>
      </c>
      <c r="BT57" s="11">
        <f t="shared" si="14"/>
        <v>957.94787903472456</v>
      </c>
    </row>
    <row r="58" spans="1:72" x14ac:dyDescent="0.25">
      <c r="A58" s="4">
        <v>56</v>
      </c>
      <c r="B58" s="7">
        <v>108</v>
      </c>
      <c r="C58" s="7">
        <v>83</v>
      </c>
      <c r="D58" s="7">
        <v>158</v>
      </c>
      <c r="E58" s="7">
        <v>132</v>
      </c>
      <c r="F58" s="5">
        <f t="shared" si="5"/>
        <v>120.25</v>
      </c>
      <c r="G58" s="6">
        <f t="shared" si="6"/>
        <v>161</v>
      </c>
      <c r="H58" s="6">
        <f t="shared" si="7"/>
        <v>201</v>
      </c>
      <c r="S58" s="7">
        <v>82</v>
      </c>
      <c r="T58" s="7">
        <v>61</v>
      </c>
      <c r="U58" s="7">
        <v>96</v>
      </c>
      <c r="V58" s="7">
        <v>81</v>
      </c>
      <c r="W58" s="5">
        <f t="shared" si="8"/>
        <v>80</v>
      </c>
      <c r="AH58" s="7">
        <v>77</v>
      </c>
      <c r="AI58" s="7">
        <v>81</v>
      </c>
      <c r="AJ58" s="7">
        <v>76</v>
      </c>
      <c r="AK58" s="7">
        <v>91</v>
      </c>
      <c r="AL58" s="5">
        <f t="shared" si="9"/>
        <v>81.25</v>
      </c>
      <c r="AX58" s="24">
        <f t="shared" si="10"/>
        <v>56</v>
      </c>
      <c r="AY58" s="9">
        <v>15</v>
      </c>
      <c r="AZ58" s="11">
        <f t="shared" si="0"/>
        <v>930.02498764614654</v>
      </c>
      <c r="BA58" s="12">
        <f t="shared" si="17"/>
        <v>869.27373826383916</v>
      </c>
      <c r="BB58" s="12">
        <f t="shared" si="18"/>
        <v>960.77623702845392</v>
      </c>
      <c r="BC58" s="10">
        <f t="shared" si="3"/>
        <v>449</v>
      </c>
      <c r="BD58" s="26">
        <f t="shared" si="4"/>
        <v>915.02498764614654</v>
      </c>
      <c r="BE58" s="18">
        <v>932</v>
      </c>
      <c r="BF58" s="7">
        <v>933</v>
      </c>
      <c r="BG58" s="7">
        <v>931</v>
      </c>
      <c r="BH58" s="7">
        <v>929</v>
      </c>
      <c r="BI58" s="7">
        <v>928</v>
      </c>
      <c r="BJ58" s="13">
        <v>933</v>
      </c>
      <c r="BK58" s="16">
        <f t="shared" si="11"/>
        <v>931</v>
      </c>
      <c r="BL58" s="18">
        <v>921</v>
      </c>
      <c r="BM58" s="7">
        <v>924</v>
      </c>
      <c r="BN58" s="7">
        <v>927</v>
      </c>
      <c r="BO58" s="7">
        <v>928</v>
      </c>
      <c r="BP58" s="7">
        <v>928</v>
      </c>
      <c r="BQ58" s="13">
        <v>926</v>
      </c>
      <c r="BR58" s="16">
        <f t="shared" si="12"/>
        <v>925.66666666666663</v>
      </c>
      <c r="BS58" s="11">
        <f t="shared" si="13"/>
        <v>869.27373826383916</v>
      </c>
      <c r="BT58" s="11">
        <f t="shared" si="14"/>
        <v>960.77623702845392</v>
      </c>
    </row>
    <row r="59" spans="1:72" x14ac:dyDescent="0.25">
      <c r="A59" s="4">
        <v>57</v>
      </c>
      <c r="B59" s="7">
        <v>113</v>
      </c>
      <c r="C59" s="7">
        <v>89</v>
      </c>
      <c r="D59" s="7">
        <v>161</v>
      </c>
      <c r="E59" s="7">
        <v>133</v>
      </c>
      <c r="F59" s="5">
        <f t="shared" si="5"/>
        <v>124</v>
      </c>
      <c r="G59" s="6">
        <f t="shared" si="6"/>
        <v>161</v>
      </c>
      <c r="H59" s="6">
        <f t="shared" si="7"/>
        <v>201</v>
      </c>
      <c r="S59" s="7">
        <v>82</v>
      </c>
      <c r="T59" s="7">
        <v>63</v>
      </c>
      <c r="U59" s="7">
        <v>99</v>
      </c>
      <c r="V59" s="7">
        <v>83</v>
      </c>
      <c r="W59" s="5">
        <f t="shared" si="8"/>
        <v>81.75</v>
      </c>
      <c r="AH59" s="7">
        <v>77</v>
      </c>
      <c r="AI59" s="7">
        <v>82</v>
      </c>
      <c r="AJ59" s="7">
        <v>77</v>
      </c>
      <c r="AK59" s="7">
        <v>93</v>
      </c>
      <c r="AL59" s="5">
        <f t="shared" si="9"/>
        <v>82.25</v>
      </c>
      <c r="AX59" s="24">
        <f t="shared" si="10"/>
        <v>57</v>
      </c>
      <c r="AY59" s="9">
        <v>15</v>
      </c>
      <c r="AZ59" s="11">
        <f t="shared" si="0"/>
        <v>932.67108902409836</v>
      </c>
      <c r="BA59" s="12">
        <f t="shared" si="17"/>
        <v>871.78753457289338</v>
      </c>
      <c r="BB59" s="12">
        <f t="shared" si="18"/>
        <v>963.55464347530335</v>
      </c>
      <c r="BC59" s="10">
        <f t="shared" si="3"/>
        <v>457</v>
      </c>
      <c r="BD59" s="26">
        <f t="shared" si="4"/>
        <v>917.67108902409836</v>
      </c>
      <c r="BE59" s="18">
        <v>935</v>
      </c>
      <c r="BF59" s="7">
        <v>937</v>
      </c>
      <c r="BG59" s="7">
        <v>932</v>
      </c>
      <c r="BH59" s="7">
        <v>930</v>
      </c>
      <c r="BI59" s="7">
        <v>931</v>
      </c>
      <c r="BJ59" s="13">
        <v>937</v>
      </c>
      <c r="BK59" s="16">
        <f t="shared" si="11"/>
        <v>933.66666666666663</v>
      </c>
      <c r="BL59" s="18">
        <v>922</v>
      </c>
      <c r="BM59" s="7">
        <v>925</v>
      </c>
      <c r="BN59" s="7">
        <v>929</v>
      </c>
      <c r="BO59" s="7">
        <v>929</v>
      </c>
      <c r="BP59" s="7">
        <v>929</v>
      </c>
      <c r="BQ59" s="13">
        <v>928</v>
      </c>
      <c r="BR59" s="16">
        <f t="shared" si="12"/>
        <v>927</v>
      </c>
      <c r="BS59" s="11">
        <f t="shared" si="13"/>
        <v>871.78753457289338</v>
      </c>
      <c r="BT59" s="11">
        <f t="shared" si="14"/>
        <v>963.55464347530335</v>
      </c>
    </row>
    <row r="60" spans="1:72" x14ac:dyDescent="0.25">
      <c r="A60" s="4">
        <v>58</v>
      </c>
      <c r="B60" s="7">
        <v>117</v>
      </c>
      <c r="C60" s="7">
        <v>93</v>
      </c>
      <c r="D60" s="7">
        <v>163</v>
      </c>
      <c r="E60" s="7">
        <v>138</v>
      </c>
      <c r="F60" s="5">
        <f t="shared" si="5"/>
        <v>127.75</v>
      </c>
      <c r="G60" s="6">
        <f t="shared" si="6"/>
        <v>161</v>
      </c>
      <c r="H60" s="6">
        <f t="shared" si="7"/>
        <v>201</v>
      </c>
      <c r="S60" s="7">
        <v>83</v>
      </c>
      <c r="T60" s="7">
        <v>66</v>
      </c>
      <c r="U60" s="7">
        <v>102</v>
      </c>
      <c r="V60" s="7">
        <v>84</v>
      </c>
      <c r="W60" s="5">
        <f t="shared" si="8"/>
        <v>83.75</v>
      </c>
      <c r="AH60" s="7">
        <v>78</v>
      </c>
      <c r="AI60" s="7">
        <v>83</v>
      </c>
      <c r="AJ60" s="7">
        <v>78</v>
      </c>
      <c r="AK60" s="7">
        <v>94</v>
      </c>
      <c r="AL60" s="5">
        <f t="shared" si="9"/>
        <v>83.25</v>
      </c>
      <c r="AX60" s="24">
        <f t="shared" si="10"/>
        <v>58</v>
      </c>
      <c r="AY60" s="9">
        <v>15</v>
      </c>
      <c r="AZ60" s="11">
        <f t="shared" si="0"/>
        <v>935.27126874703413</v>
      </c>
      <c r="BA60" s="12">
        <f t="shared" si="17"/>
        <v>874.25770530968236</v>
      </c>
      <c r="BB60" s="12">
        <f t="shared" si="18"/>
        <v>966.28483218438589</v>
      </c>
      <c r="BC60" s="10">
        <f t="shared" si="3"/>
        <v>465</v>
      </c>
      <c r="BD60" s="26">
        <f t="shared" si="4"/>
        <v>920.27126874703413</v>
      </c>
      <c r="BE60" s="18">
        <v>937</v>
      </c>
      <c r="BF60" s="7">
        <v>938</v>
      </c>
      <c r="BG60" s="7">
        <v>933</v>
      </c>
      <c r="BH60" s="7">
        <v>931</v>
      </c>
      <c r="BI60" s="7">
        <v>934</v>
      </c>
      <c r="BJ60" s="13">
        <v>940</v>
      </c>
      <c r="BK60" s="16">
        <f t="shared" si="11"/>
        <v>935.5</v>
      </c>
      <c r="BL60" s="18">
        <v>925</v>
      </c>
      <c r="BM60" s="7">
        <v>927</v>
      </c>
      <c r="BN60" s="7">
        <v>930</v>
      </c>
      <c r="BO60" s="7">
        <v>931</v>
      </c>
      <c r="BP60" s="7">
        <v>933</v>
      </c>
      <c r="BQ60" s="13">
        <v>929</v>
      </c>
      <c r="BR60" s="16">
        <f t="shared" si="12"/>
        <v>929.16666666666663</v>
      </c>
      <c r="BS60" s="11">
        <f t="shared" si="13"/>
        <v>874.25770530968236</v>
      </c>
      <c r="BT60" s="11">
        <f t="shared" si="14"/>
        <v>966.28483218438589</v>
      </c>
    </row>
    <row r="61" spans="1:72" x14ac:dyDescent="0.25">
      <c r="A61" s="4">
        <v>59</v>
      </c>
      <c r="B61" s="7">
        <v>119</v>
      </c>
      <c r="C61" s="7">
        <v>97</v>
      </c>
      <c r="D61" s="7">
        <v>167</v>
      </c>
      <c r="E61" s="7">
        <v>142</v>
      </c>
      <c r="F61" s="5">
        <f t="shared" si="5"/>
        <v>131.25</v>
      </c>
      <c r="G61" s="6">
        <f t="shared" si="6"/>
        <v>161</v>
      </c>
      <c r="H61" s="6">
        <f t="shared" si="7"/>
        <v>201</v>
      </c>
      <c r="S61" s="7">
        <v>85</v>
      </c>
      <c r="T61" s="7">
        <v>67</v>
      </c>
      <c r="U61" s="7">
        <v>106</v>
      </c>
      <c r="V61" s="7">
        <v>84</v>
      </c>
      <c r="W61" s="5">
        <f t="shared" si="8"/>
        <v>85.5</v>
      </c>
      <c r="AH61" s="7">
        <v>79</v>
      </c>
      <c r="AI61" s="7">
        <v>83</v>
      </c>
      <c r="AJ61" s="7">
        <v>79</v>
      </c>
      <c r="AK61" s="7">
        <v>95</v>
      </c>
      <c r="AL61" s="5">
        <f t="shared" si="9"/>
        <v>84</v>
      </c>
      <c r="AX61" s="24">
        <f t="shared" si="10"/>
        <v>59</v>
      </c>
      <c r="AY61" s="9">
        <v>15</v>
      </c>
      <c r="AZ61" s="11">
        <f t="shared" si="0"/>
        <v>937.82709355454494</v>
      </c>
      <c r="BA61" s="12">
        <f t="shared" si="17"/>
        <v>876.68573887681771</v>
      </c>
      <c r="BB61" s="12">
        <f t="shared" si="18"/>
        <v>968.96844823227218</v>
      </c>
      <c r="BC61" s="10">
        <f t="shared" si="3"/>
        <v>473</v>
      </c>
      <c r="BD61" s="26">
        <f t="shared" si="4"/>
        <v>922.82709355454494</v>
      </c>
      <c r="BE61" s="18">
        <v>938</v>
      </c>
      <c r="BF61" s="7">
        <v>940</v>
      </c>
      <c r="BG61" s="7">
        <v>935</v>
      </c>
      <c r="BH61" s="7">
        <v>932</v>
      </c>
      <c r="BI61" s="7">
        <v>936</v>
      </c>
      <c r="BJ61" s="13">
        <v>941</v>
      </c>
      <c r="BK61" s="16">
        <f t="shared" si="11"/>
        <v>937</v>
      </c>
      <c r="BL61" s="18">
        <v>926</v>
      </c>
      <c r="BM61" s="7">
        <v>928</v>
      </c>
      <c r="BN61" s="7">
        <v>931</v>
      </c>
      <c r="BO61" s="7">
        <v>933</v>
      </c>
      <c r="BP61" s="7">
        <v>936</v>
      </c>
      <c r="BQ61" s="13">
        <v>931</v>
      </c>
      <c r="BR61" s="16">
        <f t="shared" si="12"/>
        <v>930.83333333333337</v>
      </c>
      <c r="BS61" s="11">
        <f t="shared" si="13"/>
        <v>876.68573887681771</v>
      </c>
      <c r="BT61" s="11">
        <f t="shared" si="14"/>
        <v>968.96844823227218</v>
      </c>
    </row>
    <row r="62" spans="1:72" x14ac:dyDescent="0.25">
      <c r="A62" s="4">
        <v>60</v>
      </c>
      <c r="B62" s="7">
        <v>123</v>
      </c>
      <c r="C62" s="7">
        <v>103</v>
      </c>
      <c r="D62" s="7">
        <v>169</v>
      </c>
      <c r="E62" s="7">
        <v>149</v>
      </c>
      <c r="F62" s="5">
        <f t="shared" si="5"/>
        <v>136</v>
      </c>
      <c r="G62" s="6">
        <f t="shared" si="6"/>
        <v>161</v>
      </c>
      <c r="H62" s="6">
        <f t="shared" si="7"/>
        <v>201</v>
      </c>
      <c r="S62" s="7">
        <v>87</v>
      </c>
      <c r="T62" s="7">
        <v>68</v>
      </c>
      <c r="U62" s="7">
        <v>107</v>
      </c>
      <c r="V62" s="7">
        <v>84</v>
      </c>
      <c r="W62" s="5">
        <f t="shared" si="8"/>
        <v>86.5</v>
      </c>
      <c r="AH62" s="7">
        <v>79</v>
      </c>
      <c r="AI62" s="7">
        <v>84</v>
      </c>
      <c r="AJ62" s="7">
        <v>81</v>
      </c>
      <c r="AK62" s="7">
        <v>97</v>
      </c>
      <c r="AL62" s="5">
        <f t="shared" si="9"/>
        <v>85.25</v>
      </c>
      <c r="AX62" s="24">
        <f t="shared" si="10"/>
        <v>60</v>
      </c>
      <c r="AY62" s="9">
        <v>15</v>
      </c>
      <c r="AZ62" s="11">
        <f t="shared" si="0"/>
        <v>940.340051348972</v>
      </c>
      <c r="BA62" s="12">
        <f t="shared" si="17"/>
        <v>879.07304878152331</v>
      </c>
      <c r="BB62" s="12">
        <f t="shared" si="18"/>
        <v>971.60705391642068</v>
      </c>
      <c r="BC62" s="10">
        <f t="shared" si="3"/>
        <v>481</v>
      </c>
      <c r="BD62" s="26">
        <f t="shared" si="4"/>
        <v>925.340051348972</v>
      </c>
      <c r="BE62" s="18">
        <v>940</v>
      </c>
      <c r="BF62" s="7">
        <v>942</v>
      </c>
      <c r="BG62" s="7">
        <v>938</v>
      </c>
      <c r="BH62" s="7">
        <v>934</v>
      </c>
      <c r="BI62" s="7">
        <v>938</v>
      </c>
      <c r="BJ62" s="13">
        <v>942</v>
      </c>
      <c r="BK62" s="16">
        <f t="shared" si="11"/>
        <v>939</v>
      </c>
      <c r="BL62" s="18">
        <v>928</v>
      </c>
      <c r="BM62" s="7">
        <v>930</v>
      </c>
      <c r="BN62" s="7">
        <v>933</v>
      </c>
      <c r="BO62" s="7">
        <v>936</v>
      </c>
      <c r="BP62" s="7">
        <v>938</v>
      </c>
      <c r="BQ62" s="13">
        <v>933</v>
      </c>
      <c r="BR62" s="16">
        <f t="shared" si="12"/>
        <v>933</v>
      </c>
      <c r="BS62" s="11">
        <f t="shared" si="13"/>
        <v>879.07304878152331</v>
      </c>
      <c r="BT62" s="11">
        <f t="shared" si="14"/>
        <v>971.60705391642068</v>
      </c>
    </row>
    <row r="63" spans="1:72" x14ac:dyDescent="0.25">
      <c r="A63" s="4">
        <v>61</v>
      </c>
      <c r="B63" s="7">
        <v>128</v>
      </c>
      <c r="C63" s="7">
        <v>109</v>
      </c>
      <c r="D63" s="7">
        <v>173</v>
      </c>
      <c r="E63" s="7">
        <v>156</v>
      </c>
      <c r="F63" s="5">
        <f t="shared" si="5"/>
        <v>141.5</v>
      </c>
      <c r="G63" s="6">
        <f t="shared" si="6"/>
        <v>161</v>
      </c>
      <c r="H63" s="6">
        <f t="shared" si="7"/>
        <v>201</v>
      </c>
      <c r="S63" s="7">
        <v>89</v>
      </c>
      <c r="T63" s="7">
        <v>72</v>
      </c>
      <c r="U63" s="7">
        <v>108</v>
      </c>
      <c r="V63" s="7">
        <v>85</v>
      </c>
      <c r="W63" s="5">
        <f t="shared" si="8"/>
        <v>88.5</v>
      </c>
      <c r="AH63" s="7">
        <v>81</v>
      </c>
      <c r="AI63" s="7">
        <v>87</v>
      </c>
      <c r="AJ63" s="7">
        <v>83</v>
      </c>
      <c r="AK63" s="7">
        <v>99</v>
      </c>
      <c r="AL63" s="5">
        <f t="shared" si="9"/>
        <v>87.5</v>
      </c>
      <c r="AX63" s="24">
        <f t="shared" si="10"/>
        <v>61</v>
      </c>
      <c r="AY63" s="9">
        <v>15</v>
      </c>
      <c r="AZ63" s="11">
        <f t="shared" si="0"/>
        <v>942.81155639764904</v>
      </c>
      <c r="BA63" s="12">
        <f t="shared" si="17"/>
        <v>881.4209785777665</v>
      </c>
      <c r="BB63" s="12">
        <f t="shared" si="18"/>
        <v>974.20213421753158</v>
      </c>
      <c r="BC63" s="10">
        <f t="shared" si="3"/>
        <v>489</v>
      </c>
      <c r="BD63" s="26">
        <f t="shared" si="4"/>
        <v>927.81155639764904</v>
      </c>
      <c r="BE63" s="18">
        <v>942</v>
      </c>
      <c r="BF63" s="7">
        <v>943</v>
      </c>
      <c r="BG63" s="7">
        <v>939</v>
      </c>
      <c r="BH63" s="7">
        <v>937</v>
      </c>
      <c r="BI63" s="7">
        <v>940</v>
      </c>
      <c r="BJ63" s="13">
        <v>944</v>
      </c>
      <c r="BK63" s="16">
        <f t="shared" si="11"/>
        <v>940.83333333333337</v>
      </c>
      <c r="BL63" s="18">
        <v>930</v>
      </c>
      <c r="BM63" s="7">
        <v>932</v>
      </c>
      <c r="BN63" s="7">
        <v>934</v>
      </c>
      <c r="BO63" s="7">
        <v>937</v>
      </c>
      <c r="BP63" s="7">
        <v>939</v>
      </c>
      <c r="BQ63" s="13">
        <v>935</v>
      </c>
      <c r="BR63" s="16">
        <f t="shared" si="12"/>
        <v>934.5</v>
      </c>
      <c r="BS63" s="11">
        <f t="shared" si="13"/>
        <v>881.4209785777665</v>
      </c>
      <c r="BT63" s="11">
        <f t="shared" si="14"/>
        <v>974.20213421753158</v>
      </c>
    </row>
    <row r="64" spans="1:72" x14ac:dyDescent="0.25">
      <c r="A64" s="4">
        <v>62</v>
      </c>
      <c r="B64" s="7">
        <v>132</v>
      </c>
      <c r="C64" s="7">
        <v>113</v>
      </c>
      <c r="D64" s="7">
        <v>177</v>
      </c>
      <c r="E64" s="7">
        <v>163</v>
      </c>
      <c r="F64" s="5">
        <f t="shared" si="5"/>
        <v>146.25</v>
      </c>
      <c r="G64" s="6">
        <f t="shared" si="6"/>
        <v>161</v>
      </c>
      <c r="H64" s="6">
        <f t="shared" si="7"/>
        <v>201</v>
      </c>
      <c r="S64" s="7">
        <v>92</v>
      </c>
      <c r="T64" s="7">
        <v>77</v>
      </c>
      <c r="U64" s="7">
        <v>111</v>
      </c>
      <c r="V64" s="7">
        <v>87</v>
      </c>
      <c r="W64" s="5">
        <f t="shared" si="8"/>
        <v>91.75</v>
      </c>
      <c r="AH64" s="7">
        <v>83</v>
      </c>
      <c r="AI64" s="7">
        <v>88</v>
      </c>
      <c r="AJ64" s="7">
        <v>85</v>
      </c>
      <c r="AK64" s="7">
        <v>103</v>
      </c>
      <c r="AL64" s="5">
        <f t="shared" si="9"/>
        <v>89.75</v>
      </c>
      <c r="AX64" s="24">
        <f t="shared" si="10"/>
        <v>62</v>
      </c>
      <c r="AY64" s="9">
        <v>15</v>
      </c>
      <c r="AZ64" s="11">
        <f t="shared" si="0"/>
        <v>945.24295411299954</v>
      </c>
      <c r="BA64" s="12">
        <f t="shared" si="17"/>
        <v>883.73080640734952</v>
      </c>
      <c r="BB64" s="12">
        <f t="shared" si="18"/>
        <v>976.75510181864956</v>
      </c>
      <c r="BC64" s="10">
        <f t="shared" si="3"/>
        <v>497</v>
      </c>
      <c r="BD64" s="26">
        <f t="shared" si="4"/>
        <v>930.24295411299954</v>
      </c>
      <c r="BE64" s="18">
        <v>943</v>
      </c>
      <c r="BF64" s="7">
        <v>944</v>
      </c>
      <c r="BG64" s="7">
        <v>940</v>
      </c>
      <c r="BH64" s="7">
        <v>938</v>
      </c>
      <c r="BI64" s="7">
        <v>941</v>
      </c>
      <c r="BJ64" s="13">
        <v>946</v>
      </c>
      <c r="BK64" s="16">
        <f t="shared" si="11"/>
        <v>942</v>
      </c>
      <c r="BL64" s="18">
        <v>935</v>
      </c>
      <c r="BM64" s="7">
        <v>933</v>
      </c>
      <c r="BN64" s="7">
        <v>937</v>
      </c>
      <c r="BO64" s="7">
        <v>940</v>
      </c>
      <c r="BP64" s="7">
        <v>942</v>
      </c>
      <c r="BQ64" s="13">
        <v>937</v>
      </c>
      <c r="BR64" s="16">
        <f t="shared" si="12"/>
        <v>937.33333333333337</v>
      </c>
      <c r="BS64" s="11">
        <f t="shared" si="13"/>
        <v>883.73080640734952</v>
      </c>
      <c r="BT64" s="11">
        <f t="shared" si="14"/>
        <v>976.75510181864956</v>
      </c>
    </row>
    <row r="65" spans="1:72" x14ac:dyDescent="0.25">
      <c r="A65" s="4">
        <v>63</v>
      </c>
      <c r="B65" s="7">
        <v>138</v>
      </c>
      <c r="C65" s="7">
        <v>123</v>
      </c>
      <c r="D65" s="7">
        <v>178</v>
      </c>
      <c r="E65" s="7">
        <v>168</v>
      </c>
      <c r="F65" s="5">
        <f t="shared" si="5"/>
        <v>151.75</v>
      </c>
      <c r="G65" s="6">
        <f t="shared" si="6"/>
        <v>161</v>
      </c>
      <c r="H65" s="6">
        <f t="shared" si="7"/>
        <v>201</v>
      </c>
      <c r="S65" s="7">
        <v>94</v>
      </c>
      <c r="T65" s="7">
        <v>79</v>
      </c>
      <c r="U65" s="7">
        <v>111</v>
      </c>
      <c r="V65" s="7">
        <v>88</v>
      </c>
      <c r="W65" s="5">
        <f t="shared" si="8"/>
        <v>93</v>
      </c>
      <c r="AH65" s="7">
        <v>83</v>
      </c>
      <c r="AI65" s="7">
        <v>92</v>
      </c>
      <c r="AJ65" s="7">
        <v>87</v>
      </c>
      <c r="AK65" s="7">
        <v>104</v>
      </c>
      <c r="AL65" s="5">
        <f t="shared" si="9"/>
        <v>91.5</v>
      </c>
      <c r="AX65" s="24">
        <f t="shared" si="10"/>
        <v>63</v>
      </c>
      <c r="AY65" s="9">
        <v>15</v>
      </c>
      <c r="AZ65" s="11">
        <f t="shared" si="0"/>
        <v>947.63552545093819</v>
      </c>
      <c r="BA65" s="12">
        <f t="shared" si="17"/>
        <v>886.00374917839122</v>
      </c>
      <c r="BB65" s="12">
        <f t="shared" si="18"/>
        <v>979.26730172348516</v>
      </c>
      <c r="BC65" s="10">
        <f t="shared" si="3"/>
        <v>505</v>
      </c>
      <c r="BD65" s="26">
        <f t="shared" si="4"/>
        <v>932.63552545093819</v>
      </c>
      <c r="BE65" s="18">
        <v>947</v>
      </c>
      <c r="BF65" s="7">
        <v>945</v>
      </c>
      <c r="BG65" s="7">
        <v>942</v>
      </c>
      <c r="BH65" s="7">
        <v>939</v>
      </c>
      <c r="BI65" s="7">
        <v>945</v>
      </c>
      <c r="BJ65" s="13">
        <v>947</v>
      </c>
      <c r="BK65" s="16">
        <f t="shared" si="11"/>
        <v>944.16666666666663</v>
      </c>
      <c r="BL65" s="18">
        <v>936</v>
      </c>
      <c r="BM65" s="7">
        <v>934</v>
      </c>
      <c r="BN65" s="7">
        <v>938</v>
      </c>
      <c r="BO65" s="7">
        <v>941</v>
      </c>
      <c r="BP65" s="7">
        <v>943</v>
      </c>
      <c r="BQ65" s="13">
        <v>938</v>
      </c>
      <c r="BR65" s="16">
        <f t="shared" si="12"/>
        <v>938.33333333333337</v>
      </c>
      <c r="BS65" s="11">
        <f t="shared" si="13"/>
        <v>886.00374917839122</v>
      </c>
      <c r="BT65" s="11">
        <f t="shared" si="14"/>
        <v>979.26730172348516</v>
      </c>
    </row>
    <row r="66" spans="1:72" x14ac:dyDescent="0.25">
      <c r="A66" s="4">
        <v>64</v>
      </c>
      <c r="B66" s="7">
        <v>145</v>
      </c>
      <c r="C66" s="7">
        <v>129</v>
      </c>
      <c r="D66" s="7">
        <v>183</v>
      </c>
      <c r="E66" s="7">
        <v>171</v>
      </c>
      <c r="F66" s="5">
        <f t="shared" si="5"/>
        <v>157</v>
      </c>
      <c r="G66" s="6">
        <f t="shared" si="6"/>
        <v>161</v>
      </c>
      <c r="H66" s="6">
        <f t="shared" si="7"/>
        <v>201</v>
      </c>
      <c r="S66" s="7">
        <v>95</v>
      </c>
      <c r="T66" s="7">
        <v>83</v>
      </c>
      <c r="U66" s="7">
        <v>111</v>
      </c>
      <c r="V66" s="7">
        <v>89</v>
      </c>
      <c r="W66" s="5">
        <f t="shared" si="8"/>
        <v>94.5</v>
      </c>
      <c r="AH66" s="7">
        <v>83</v>
      </c>
      <c r="AI66" s="7">
        <v>94</v>
      </c>
      <c r="AJ66" s="7">
        <v>88</v>
      </c>
      <c r="AK66" s="7">
        <v>106</v>
      </c>
      <c r="AL66" s="5">
        <f t="shared" si="9"/>
        <v>92.75</v>
      </c>
      <c r="AX66" s="24">
        <f t="shared" si="10"/>
        <v>64</v>
      </c>
      <c r="AY66" s="9">
        <v>15</v>
      </c>
      <c r="AZ66" s="11">
        <f t="shared" ref="AZ66:AZ72" si="19">AY66+SUM(BD66)</f>
        <v>949.99049096357658</v>
      </c>
      <c r="BA66" s="12">
        <f t="shared" si="17"/>
        <v>888.24096641539768</v>
      </c>
      <c r="BB66" s="12">
        <f t="shared" si="18"/>
        <v>981.74001551175547</v>
      </c>
      <c r="BC66" s="10">
        <f t="shared" ref="BC66:BC72" si="20">AX66*8+1</f>
        <v>513</v>
      </c>
      <c r="BD66" s="26">
        <f t="shared" ref="BD66:BD72" si="21">LOG10(BC66)*345</f>
        <v>934.99049096357658</v>
      </c>
      <c r="BE66" s="18">
        <v>951</v>
      </c>
      <c r="BF66" s="7">
        <v>947</v>
      </c>
      <c r="BG66" s="7">
        <v>943</v>
      </c>
      <c r="BH66" s="7">
        <v>941</v>
      </c>
      <c r="BI66" s="7">
        <v>952</v>
      </c>
      <c r="BJ66" s="13">
        <v>948</v>
      </c>
      <c r="BK66" s="16">
        <f t="shared" si="11"/>
        <v>947</v>
      </c>
      <c r="BL66" s="18">
        <v>937</v>
      </c>
      <c r="BM66" s="7">
        <v>935</v>
      </c>
      <c r="BN66" s="7">
        <v>939</v>
      </c>
      <c r="BO66" s="7">
        <v>942</v>
      </c>
      <c r="BP66" s="7">
        <v>944</v>
      </c>
      <c r="BQ66" s="13">
        <v>940</v>
      </c>
      <c r="BR66" s="16">
        <f t="shared" si="12"/>
        <v>939.5</v>
      </c>
      <c r="BS66" s="11">
        <f t="shared" si="13"/>
        <v>888.24096641539768</v>
      </c>
      <c r="BT66" s="11">
        <f t="shared" si="14"/>
        <v>981.74001551175547</v>
      </c>
    </row>
    <row r="67" spans="1:72" x14ac:dyDescent="0.25">
      <c r="A67" s="4">
        <v>65</v>
      </c>
      <c r="B67" s="7">
        <v>156</v>
      </c>
      <c r="C67" s="7">
        <v>134</v>
      </c>
      <c r="D67" s="7">
        <v>184</v>
      </c>
      <c r="E67" s="7">
        <v>173</v>
      </c>
      <c r="F67" s="5">
        <f t="shared" ref="F67" si="22">(B67+C67+D67+E67)/4</f>
        <v>161.75</v>
      </c>
      <c r="G67" s="6">
        <f t="shared" ref="G67:G72" si="23">140+$F$2</f>
        <v>161</v>
      </c>
      <c r="H67" s="6">
        <f t="shared" ref="H67:H72" si="24">180+$F$2</f>
        <v>201</v>
      </c>
      <c r="S67" s="7">
        <v>97</v>
      </c>
      <c r="T67" s="7">
        <v>85</v>
      </c>
      <c r="U67" s="7">
        <v>113</v>
      </c>
      <c r="V67" s="7">
        <v>90</v>
      </c>
      <c r="W67" s="5">
        <f t="shared" ref="W67:W72" si="25">(V67+U67+T67+S67)/4</f>
        <v>96.25</v>
      </c>
      <c r="AH67" s="7">
        <v>84</v>
      </c>
      <c r="AI67" s="7">
        <v>94</v>
      </c>
      <c r="AJ67" s="7">
        <v>89</v>
      </c>
      <c r="AK67" s="7">
        <v>108</v>
      </c>
      <c r="AL67" s="5">
        <f t="shared" ref="AL67:AL71" si="26">(AK67+AJ67+AI67+AH67)/4</f>
        <v>93.75</v>
      </c>
      <c r="AX67" s="24">
        <f t="shared" ref="AX67:AX72" si="27">AX66+1</f>
        <v>65</v>
      </c>
      <c r="AY67" s="9">
        <v>15</v>
      </c>
      <c r="AZ67" s="11">
        <f t="shared" si="19"/>
        <v>952.30901453833599</v>
      </c>
      <c r="BA67" s="12">
        <f t="shared" si="17"/>
        <v>890.44356381141915</v>
      </c>
      <c r="BB67" s="12">
        <f t="shared" si="18"/>
        <v>984.17446526525282</v>
      </c>
      <c r="BC67" s="10">
        <f t="shared" si="20"/>
        <v>521</v>
      </c>
      <c r="BD67" s="26">
        <f t="shared" si="21"/>
        <v>937.30901453833599</v>
      </c>
      <c r="BE67" s="18">
        <v>959</v>
      </c>
      <c r="BF67" s="7">
        <v>951</v>
      </c>
      <c r="BG67" s="7">
        <v>947</v>
      </c>
      <c r="BH67" s="7">
        <v>945</v>
      </c>
      <c r="BI67" s="7">
        <v>957</v>
      </c>
      <c r="BJ67" s="13">
        <v>955</v>
      </c>
      <c r="BK67" s="16">
        <f t="shared" ref="BK67:BK71" si="28">(BE67+BF67+BG67+BH67+BI67+BJ67)/6</f>
        <v>952.33333333333337</v>
      </c>
      <c r="BL67" s="18">
        <v>938</v>
      </c>
      <c r="BM67" s="7">
        <v>936</v>
      </c>
      <c r="BN67" s="7">
        <v>940</v>
      </c>
      <c r="BO67" s="7">
        <v>943</v>
      </c>
      <c r="BP67" s="7">
        <v>945</v>
      </c>
      <c r="BQ67" s="13">
        <v>941</v>
      </c>
      <c r="BR67" s="16">
        <f t="shared" ref="BR67:BR71" si="29">(BL67+BM67+BN67+BO67+BP67+BQ67)/6</f>
        <v>940.5</v>
      </c>
      <c r="BS67" s="11">
        <f t="shared" ref="BS67:BS72" si="30">BA67</f>
        <v>890.44356381141915</v>
      </c>
      <c r="BT67" s="11">
        <f t="shared" ref="BT67:BT72" si="31">BB67</f>
        <v>984.17446526525282</v>
      </c>
    </row>
    <row r="68" spans="1:72" x14ac:dyDescent="0.25">
      <c r="A68" s="4">
        <v>66</v>
      </c>
      <c r="B68" s="7">
        <v>159</v>
      </c>
      <c r="C68" s="7">
        <v>142</v>
      </c>
      <c r="D68" s="7">
        <v>185</v>
      </c>
      <c r="E68" s="7">
        <v>178</v>
      </c>
      <c r="F68" s="5">
        <f t="shared" si="5"/>
        <v>166</v>
      </c>
      <c r="G68" s="6">
        <f t="shared" si="23"/>
        <v>161</v>
      </c>
      <c r="H68" s="6">
        <f t="shared" si="24"/>
        <v>201</v>
      </c>
      <c r="S68" s="7">
        <v>99</v>
      </c>
      <c r="T68" s="7">
        <v>88</v>
      </c>
      <c r="U68" s="7">
        <v>114</v>
      </c>
      <c r="V68" s="7">
        <v>92</v>
      </c>
      <c r="W68" s="5">
        <f t="shared" si="25"/>
        <v>98.25</v>
      </c>
      <c r="AH68" s="7">
        <v>85</v>
      </c>
      <c r="AI68" s="7">
        <v>95</v>
      </c>
      <c r="AJ68" s="7">
        <v>91</v>
      </c>
      <c r="AK68" s="7">
        <v>111</v>
      </c>
      <c r="AL68" s="5">
        <f t="shared" si="26"/>
        <v>95.5</v>
      </c>
      <c r="AX68" s="24">
        <f t="shared" si="27"/>
        <v>66</v>
      </c>
      <c r="AY68" s="9">
        <v>15</v>
      </c>
      <c r="AZ68" s="11">
        <f t="shared" si="19"/>
        <v>954.59220685213904</v>
      </c>
      <c r="BA68" s="12">
        <f t="shared" si="17"/>
        <v>892.61259650953207</v>
      </c>
      <c r="BB68" s="12">
        <f t="shared" si="18"/>
        <v>986.57181719474602</v>
      </c>
      <c r="BC68" s="10">
        <f t="shared" si="20"/>
        <v>529</v>
      </c>
      <c r="BD68" s="26">
        <f t="shared" si="21"/>
        <v>939.59220685213904</v>
      </c>
      <c r="BE68" s="18">
        <v>961</v>
      </c>
      <c r="BF68" s="7">
        <v>954</v>
      </c>
      <c r="BG68" s="7">
        <v>949</v>
      </c>
      <c r="BH68" s="7">
        <v>947</v>
      </c>
      <c r="BI68" s="7">
        <v>962</v>
      </c>
      <c r="BJ68" s="13">
        <v>958</v>
      </c>
      <c r="BK68" s="16">
        <f t="shared" si="28"/>
        <v>955.16666666666663</v>
      </c>
      <c r="BL68" s="18">
        <v>940</v>
      </c>
      <c r="BM68" s="7">
        <v>937</v>
      </c>
      <c r="BN68" s="7">
        <v>942</v>
      </c>
      <c r="BO68" s="7">
        <v>944</v>
      </c>
      <c r="BP68" s="7">
        <v>946</v>
      </c>
      <c r="BQ68" s="13">
        <v>942</v>
      </c>
      <c r="BR68" s="16">
        <f t="shared" si="29"/>
        <v>941.83333333333337</v>
      </c>
      <c r="BS68" s="11">
        <f t="shared" si="30"/>
        <v>892.61259650953207</v>
      </c>
      <c r="BT68" s="11">
        <f t="shared" si="31"/>
        <v>986.57181719474602</v>
      </c>
    </row>
    <row r="69" spans="1:72" x14ac:dyDescent="0.25">
      <c r="A69" s="4">
        <v>67</v>
      </c>
      <c r="B69" s="7">
        <v>163</v>
      </c>
      <c r="C69" s="7">
        <v>149</v>
      </c>
      <c r="D69" s="7">
        <v>186</v>
      </c>
      <c r="E69" s="7">
        <v>182</v>
      </c>
      <c r="F69" s="5">
        <f t="shared" ref="F69:F72" si="32">(B69+C69+D69+E69)/4</f>
        <v>170</v>
      </c>
      <c r="G69" s="6">
        <f t="shared" si="23"/>
        <v>161</v>
      </c>
      <c r="H69" s="6">
        <f t="shared" si="24"/>
        <v>201</v>
      </c>
      <c r="S69" s="7">
        <v>103</v>
      </c>
      <c r="T69" s="7">
        <v>92</v>
      </c>
      <c r="U69" s="7">
        <v>115</v>
      </c>
      <c r="V69" s="7">
        <v>94</v>
      </c>
      <c r="W69" s="5">
        <f t="shared" si="25"/>
        <v>101</v>
      </c>
      <c r="AH69" s="7">
        <v>87</v>
      </c>
      <c r="AI69" s="7">
        <v>96</v>
      </c>
      <c r="AJ69" s="7">
        <v>92</v>
      </c>
      <c r="AK69" s="7">
        <v>113</v>
      </c>
      <c r="AL69" s="5">
        <f t="shared" si="26"/>
        <v>97</v>
      </c>
      <c r="AX69" s="24">
        <f t="shared" si="27"/>
        <v>67</v>
      </c>
      <c r="AY69" s="9">
        <v>15</v>
      </c>
      <c r="AZ69" s="11">
        <f t="shared" si="19"/>
        <v>956.84112856634658</v>
      </c>
      <c r="BA69" s="12">
        <f t="shared" si="17"/>
        <v>894.74907213802919</v>
      </c>
      <c r="BB69" s="12">
        <f t="shared" si="18"/>
        <v>988.93318499466397</v>
      </c>
      <c r="BC69" s="10">
        <f t="shared" si="20"/>
        <v>537</v>
      </c>
      <c r="BD69" s="26">
        <f t="shared" si="21"/>
        <v>941.84112856634658</v>
      </c>
      <c r="BE69" s="18">
        <v>963</v>
      </c>
      <c r="BF69" s="7">
        <v>955</v>
      </c>
      <c r="BG69" s="7">
        <v>951</v>
      </c>
      <c r="BH69" s="7">
        <v>949</v>
      </c>
      <c r="BI69" s="7">
        <v>966</v>
      </c>
      <c r="BJ69" s="13">
        <v>960</v>
      </c>
      <c r="BK69" s="16">
        <f t="shared" si="28"/>
        <v>957.33333333333337</v>
      </c>
      <c r="BL69" s="18">
        <v>941</v>
      </c>
      <c r="BM69" s="7">
        <v>938</v>
      </c>
      <c r="BN69" s="7">
        <v>943</v>
      </c>
      <c r="BO69" s="7">
        <v>945</v>
      </c>
      <c r="BP69" s="7">
        <v>947</v>
      </c>
      <c r="BQ69" s="13">
        <v>944</v>
      </c>
      <c r="BR69" s="16">
        <f t="shared" si="29"/>
        <v>943</v>
      </c>
      <c r="BS69" s="11">
        <f t="shared" si="30"/>
        <v>894.74907213802919</v>
      </c>
      <c r="BT69" s="11">
        <f t="shared" si="31"/>
        <v>988.93318499466397</v>
      </c>
    </row>
    <row r="70" spans="1:72" x14ac:dyDescent="0.25">
      <c r="A70" s="4">
        <v>68</v>
      </c>
      <c r="B70" s="7">
        <v>167</v>
      </c>
      <c r="C70" s="7">
        <v>156</v>
      </c>
      <c r="D70" s="7">
        <v>187</v>
      </c>
      <c r="E70" s="7">
        <v>183</v>
      </c>
      <c r="F70" s="5">
        <f t="shared" si="32"/>
        <v>173.25</v>
      </c>
      <c r="G70" s="6">
        <f t="shared" si="23"/>
        <v>161</v>
      </c>
      <c r="H70" s="6">
        <f t="shared" si="24"/>
        <v>201</v>
      </c>
      <c r="S70" s="7">
        <v>109</v>
      </c>
      <c r="T70" s="7">
        <v>94</v>
      </c>
      <c r="U70" s="7">
        <v>117</v>
      </c>
      <c r="V70" s="7">
        <v>95</v>
      </c>
      <c r="W70" s="5">
        <f t="shared" si="25"/>
        <v>103.75</v>
      </c>
      <c r="AH70" s="7">
        <v>87</v>
      </c>
      <c r="AI70" s="7">
        <v>98</v>
      </c>
      <c r="AJ70" s="7">
        <v>94</v>
      </c>
      <c r="AK70" s="7">
        <v>116</v>
      </c>
      <c r="AL70" s="5">
        <f t="shared" si="26"/>
        <v>98.75</v>
      </c>
      <c r="AX70" s="24">
        <f t="shared" si="27"/>
        <v>68</v>
      </c>
      <c r="AY70" s="9">
        <v>15</v>
      </c>
      <c r="AZ70" s="11">
        <f t="shared" si="19"/>
        <v>959.0567932854417</v>
      </c>
      <c r="BA70" s="12">
        <f t="shared" si="17"/>
        <v>896.85395362116958</v>
      </c>
      <c r="BB70" s="12">
        <f t="shared" si="18"/>
        <v>991.25963294971382</v>
      </c>
      <c r="BC70" s="10">
        <f t="shared" si="20"/>
        <v>545</v>
      </c>
      <c r="BD70" s="26">
        <f t="shared" si="21"/>
        <v>944.0567932854417</v>
      </c>
      <c r="BE70" s="18">
        <v>967</v>
      </c>
      <c r="BF70" s="7">
        <v>957</v>
      </c>
      <c r="BG70" s="7">
        <v>953</v>
      </c>
      <c r="BH70" s="7">
        <v>957</v>
      </c>
      <c r="BI70" s="7">
        <v>969</v>
      </c>
      <c r="BJ70" s="13">
        <v>965</v>
      </c>
      <c r="BK70" s="16">
        <f t="shared" si="28"/>
        <v>961.33333333333337</v>
      </c>
      <c r="BL70" s="18">
        <v>943</v>
      </c>
      <c r="BM70" s="7">
        <v>940</v>
      </c>
      <c r="BN70" s="7">
        <v>944</v>
      </c>
      <c r="BO70" s="7">
        <v>946</v>
      </c>
      <c r="BP70" s="7">
        <v>948</v>
      </c>
      <c r="BQ70" s="13">
        <v>945</v>
      </c>
      <c r="BR70" s="16">
        <f t="shared" si="29"/>
        <v>944.33333333333337</v>
      </c>
      <c r="BS70" s="11">
        <f t="shared" si="30"/>
        <v>896.85395362116958</v>
      </c>
      <c r="BT70" s="11">
        <f t="shared" si="31"/>
        <v>991.25963294971382</v>
      </c>
    </row>
    <row r="71" spans="1:72" x14ac:dyDescent="0.25">
      <c r="A71" s="4">
        <v>69</v>
      </c>
      <c r="B71" s="7">
        <v>172</v>
      </c>
      <c r="C71" s="7">
        <v>161</v>
      </c>
      <c r="D71" s="7">
        <v>189</v>
      </c>
      <c r="E71" s="7">
        <v>184</v>
      </c>
      <c r="F71" s="5">
        <f t="shared" si="32"/>
        <v>176.5</v>
      </c>
      <c r="G71" s="6">
        <f t="shared" si="23"/>
        <v>161</v>
      </c>
      <c r="H71" s="6">
        <f t="shared" si="24"/>
        <v>201</v>
      </c>
      <c r="S71" s="7">
        <v>111</v>
      </c>
      <c r="T71" s="7">
        <v>99</v>
      </c>
      <c r="U71" s="7">
        <v>119</v>
      </c>
      <c r="V71" s="7">
        <v>95</v>
      </c>
      <c r="W71" s="5">
        <f t="shared" si="25"/>
        <v>106</v>
      </c>
      <c r="AH71" s="7">
        <v>89</v>
      </c>
      <c r="AI71" s="7">
        <v>101</v>
      </c>
      <c r="AJ71" s="7">
        <v>96</v>
      </c>
      <c r="AK71" s="7">
        <v>118</v>
      </c>
      <c r="AL71" s="5">
        <f t="shared" si="26"/>
        <v>101</v>
      </c>
      <c r="AX71" s="24">
        <f t="shared" si="27"/>
        <v>69</v>
      </c>
      <c r="AY71" s="9">
        <v>15</v>
      </c>
      <c r="AZ71" s="11">
        <f t="shared" si="19"/>
        <v>961.24017030012089</v>
      </c>
      <c r="BA71" s="12">
        <f t="shared" si="17"/>
        <v>898.92816178511475</v>
      </c>
      <c r="BB71" s="12">
        <f t="shared" si="18"/>
        <v>993.55217881512704</v>
      </c>
      <c r="BC71" s="10">
        <f t="shared" si="20"/>
        <v>553</v>
      </c>
      <c r="BD71" s="26">
        <f t="shared" si="21"/>
        <v>946.24017030012089</v>
      </c>
      <c r="BE71" s="18">
        <v>968</v>
      </c>
      <c r="BF71" s="7">
        <v>967</v>
      </c>
      <c r="BG71" s="7">
        <v>964</v>
      </c>
      <c r="BH71" s="7">
        <v>967</v>
      </c>
      <c r="BI71" s="7">
        <v>972</v>
      </c>
      <c r="BJ71" s="13">
        <v>968</v>
      </c>
      <c r="BK71" s="16">
        <f t="shared" si="28"/>
        <v>967.66666666666663</v>
      </c>
      <c r="BL71" s="18">
        <v>944</v>
      </c>
      <c r="BM71" s="7">
        <v>941</v>
      </c>
      <c r="BN71" s="7">
        <v>945</v>
      </c>
      <c r="BO71" s="7">
        <v>947</v>
      </c>
      <c r="BP71" s="7">
        <v>950</v>
      </c>
      <c r="BQ71" s="13">
        <v>947</v>
      </c>
      <c r="BR71" s="16">
        <f t="shared" si="29"/>
        <v>945.66666666666663</v>
      </c>
      <c r="BS71" s="11">
        <f t="shared" si="30"/>
        <v>898.92816178511475</v>
      </c>
      <c r="BT71" s="11">
        <f t="shared" si="31"/>
        <v>993.55217881512704</v>
      </c>
    </row>
    <row r="72" spans="1:72" ht="16.5" thickBot="1" x14ac:dyDescent="0.3">
      <c r="A72" s="4">
        <v>70</v>
      </c>
      <c r="B72" s="7">
        <v>185</v>
      </c>
      <c r="C72" s="7">
        <v>169</v>
      </c>
      <c r="D72" s="7">
        <v>193</v>
      </c>
      <c r="E72" s="7">
        <v>189</v>
      </c>
      <c r="F72" s="5">
        <f t="shared" si="32"/>
        <v>184</v>
      </c>
      <c r="G72" s="6">
        <f t="shared" si="23"/>
        <v>161</v>
      </c>
      <c r="H72" s="6">
        <f t="shared" si="24"/>
        <v>201</v>
      </c>
      <c r="S72" s="7">
        <v>116</v>
      </c>
      <c r="T72" s="7">
        <v>106</v>
      </c>
      <c r="U72" s="7">
        <v>121</v>
      </c>
      <c r="V72" s="7">
        <v>96</v>
      </c>
      <c r="W72" s="5">
        <f t="shared" si="25"/>
        <v>109.75</v>
      </c>
      <c r="AH72" s="7">
        <v>93</v>
      </c>
      <c r="AI72" s="7">
        <v>103</v>
      </c>
      <c r="AJ72" s="7">
        <v>99</v>
      </c>
      <c r="AK72" s="7">
        <v>119</v>
      </c>
      <c r="AL72" s="5">
        <f>(AK72+AJ72+AI72+AH72)/4</f>
        <v>103.5</v>
      </c>
      <c r="AX72" s="28">
        <f t="shared" si="27"/>
        <v>70</v>
      </c>
      <c r="AY72" s="29">
        <v>15</v>
      </c>
      <c r="AZ72" s="30">
        <f t="shared" si="19"/>
        <v>963.39218713337573</v>
      </c>
      <c r="BA72" s="31">
        <f t="shared" si="17"/>
        <v>900.97257777670688</v>
      </c>
      <c r="BB72" s="31">
        <f t="shared" si="18"/>
        <v>995.81179649004457</v>
      </c>
      <c r="BC72" s="32">
        <f t="shared" si="20"/>
        <v>561</v>
      </c>
      <c r="BD72" s="33">
        <f t="shared" si="21"/>
        <v>948.39218713337573</v>
      </c>
      <c r="BE72" s="18">
        <v>972</v>
      </c>
      <c r="BF72" s="7">
        <v>969</v>
      </c>
      <c r="BG72" s="7">
        <v>967</v>
      </c>
      <c r="BH72" s="7">
        <v>969</v>
      </c>
      <c r="BI72" s="7">
        <v>973</v>
      </c>
      <c r="BJ72" s="13">
        <v>970</v>
      </c>
      <c r="BK72" s="17">
        <f>(BE72+BF72+BG72+BH72+BI72+BJ72)/6</f>
        <v>970</v>
      </c>
      <c r="BL72" s="18">
        <v>945</v>
      </c>
      <c r="BM72" s="7">
        <v>942</v>
      </c>
      <c r="BN72" s="7">
        <v>946</v>
      </c>
      <c r="BO72" s="7">
        <v>948</v>
      </c>
      <c r="BP72" s="7">
        <v>952</v>
      </c>
      <c r="BQ72" s="13">
        <v>949</v>
      </c>
      <c r="BR72" s="17">
        <f>(BL72+BM72+BN72+BO72+BP72+BQ72)/6</f>
        <v>947</v>
      </c>
      <c r="BS72" s="11">
        <f t="shared" si="30"/>
        <v>900.97257777670688</v>
      </c>
      <c r="BT72" s="11">
        <f t="shared" si="31"/>
        <v>995.81179649004457</v>
      </c>
    </row>
    <row r="78" spans="1:72" x14ac:dyDescent="0.25">
      <c r="A78" s="1" t="s">
        <v>4</v>
      </c>
      <c r="B78" s="1" t="s">
        <v>0</v>
      </c>
      <c r="C78" s="1" t="s">
        <v>1</v>
      </c>
      <c r="D78" s="1" t="s">
        <v>2</v>
      </c>
      <c r="E78" s="1" t="s">
        <v>3</v>
      </c>
      <c r="F78" s="2" t="s">
        <v>5</v>
      </c>
      <c r="G78" s="2" t="s">
        <v>6</v>
      </c>
      <c r="H78" s="2" t="s">
        <v>7</v>
      </c>
      <c r="S78" s="8" t="s">
        <v>8</v>
      </c>
      <c r="T78" s="8" t="s">
        <v>9</v>
      </c>
      <c r="U78" s="8" t="s">
        <v>10</v>
      </c>
      <c r="V78" s="8" t="s">
        <v>11</v>
      </c>
      <c r="W78" s="2" t="s">
        <v>5</v>
      </c>
      <c r="AH78" s="8" t="s">
        <v>12</v>
      </c>
      <c r="AI78" s="8" t="s">
        <v>13</v>
      </c>
      <c r="AJ78" s="8" t="s">
        <v>14</v>
      </c>
      <c r="AK78" s="8" t="s">
        <v>15</v>
      </c>
      <c r="AL78" s="2" t="s">
        <v>5</v>
      </c>
      <c r="AX78" s="8" t="s">
        <v>4</v>
      </c>
      <c r="AY78" s="8"/>
      <c r="AZ78" s="8"/>
      <c r="BA78" s="8" t="s">
        <v>22</v>
      </c>
      <c r="BB78" s="8" t="s">
        <v>23</v>
      </c>
      <c r="BC78" s="8"/>
      <c r="BD78" s="8" t="s">
        <v>24</v>
      </c>
      <c r="BE78" s="8" t="s">
        <v>25</v>
      </c>
      <c r="BF78" s="8" t="s">
        <v>26</v>
      </c>
      <c r="BG78" s="8" t="s">
        <v>27</v>
      </c>
    </row>
    <row r="79" spans="1:72" x14ac:dyDescent="0.25">
      <c r="A79" s="4">
        <v>0</v>
      </c>
      <c r="B79" s="5">
        <v>23</v>
      </c>
      <c r="C79" s="5">
        <v>20</v>
      </c>
      <c r="D79" s="5">
        <v>22</v>
      </c>
      <c r="E79" s="5">
        <v>20</v>
      </c>
      <c r="F79" s="5">
        <f>(B79+C79+D79+E79)/4</f>
        <v>21.25</v>
      </c>
      <c r="G79" s="6">
        <f>140+$F$2</f>
        <v>161</v>
      </c>
      <c r="H79" s="6">
        <f>180+$F$2</f>
        <v>201</v>
      </c>
      <c r="S79" s="7">
        <v>21</v>
      </c>
      <c r="T79" s="7">
        <v>22</v>
      </c>
      <c r="U79" s="7">
        <v>21</v>
      </c>
      <c r="V79" s="7">
        <v>20</v>
      </c>
      <c r="W79" s="5">
        <f>(V79+U79+T79+S79)/4</f>
        <v>21</v>
      </c>
      <c r="AH79" s="7">
        <v>21</v>
      </c>
      <c r="AI79" s="7">
        <v>21</v>
      </c>
      <c r="AJ79" s="7">
        <v>22</v>
      </c>
      <c r="AK79" s="7">
        <v>20</v>
      </c>
      <c r="AL79" s="5">
        <f>(AK79+AJ79+AI79+AH79)/4</f>
        <v>21</v>
      </c>
      <c r="AX79" s="9">
        <v>0</v>
      </c>
      <c r="AY79" s="7"/>
      <c r="AZ79" s="7"/>
      <c r="BA79" s="7">
        <v>-6</v>
      </c>
      <c r="BB79" s="7">
        <v>6</v>
      </c>
      <c r="BC79" s="7"/>
      <c r="BD79" s="7">
        <v>303</v>
      </c>
      <c r="BE79" s="7">
        <v>304</v>
      </c>
      <c r="BF79" s="7">
        <f>BD79-300</f>
        <v>3</v>
      </c>
      <c r="BG79" s="7">
        <f>BE79-300</f>
        <v>4</v>
      </c>
    </row>
    <row r="80" spans="1:72" x14ac:dyDescent="0.25">
      <c r="A80" s="4">
        <v>1</v>
      </c>
      <c r="B80" s="5">
        <v>23</v>
      </c>
      <c r="C80" s="5">
        <v>20</v>
      </c>
      <c r="D80" s="5">
        <v>22</v>
      </c>
      <c r="E80" s="5">
        <v>20</v>
      </c>
      <c r="F80" s="5">
        <f t="shared" ref="F80:F143" si="33">(B80+C80+D80+E80)/4</f>
        <v>21.25</v>
      </c>
      <c r="G80" s="6">
        <f t="shared" ref="G80:G143" si="34">140+$F$2</f>
        <v>161</v>
      </c>
      <c r="H80" s="6">
        <f t="shared" ref="H80:H143" si="35">180+$F$2</f>
        <v>201</v>
      </c>
      <c r="S80" s="7">
        <v>21</v>
      </c>
      <c r="T80" s="7">
        <v>22</v>
      </c>
      <c r="U80" s="7">
        <v>21</v>
      </c>
      <c r="V80" s="7">
        <v>20</v>
      </c>
      <c r="W80" s="5">
        <f t="shared" ref="W80:W143" si="36">(V80+U80+T80+S80)/4</f>
        <v>21</v>
      </c>
      <c r="AH80" s="7">
        <v>21</v>
      </c>
      <c r="AI80" s="7">
        <v>21</v>
      </c>
      <c r="AJ80" s="7">
        <v>22</v>
      </c>
      <c r="AK80" s="7">
        <v>20</v>
      </c>
      <c r="AL80" s="5">
        <f t="shared" ref="AL80:AL143" si="37">(AK80+AJ80+AI80+AH80)/4</f>
        <v>21</v>
      </c>
      <c r="AX80" s="9">
        <f t="shared" ref="AX80:AX143" si="38">AX79+1</f>
        <v>1</v>
      </c>
      <c r="AY80" s="7"/>
      <c r="AZ80" s="7"/>
      <c r="BA80" s="7">
        <v>-6</v>
      </c>
      <c r="BB80" s="7">
        <v>6</v>
      </c>
      <c r="BC80" s="7"/>
      <c r="BD80" s="7">
        <v>302</v>
      </c>
      <c r="BE80" s="7">
        <v>302</v>
      </c>
      <c r="BF80" s="7">
        <f t="shared" ref="BF80:BF143" si="39">BD80-300</f>
        <v>2</v>
      </c>
      <c r="BG80" s="7">
        <f t="shared" ref="BG80:BG143" si="40">BE80-300</f>
        <v>2</v>
      </c>
    </row>
    <row r="81" spans="1:59" x14ac:dyDescent="0.25">
      <c r="A81" s="4">
        <v>2</v>
      </c>
      <c r="B81" s="5">
        <v>23</v>
      </c>
      <c r="C81" s="5">
        <v>21</v>
      </c>
      <c r="D81" s="5">
        <v>23</v>
      </c>
      <c r="E81" s="5">
        <v>21</v>
      </c>
      <c r="F81" s="5">
        <f t="shared" si="33"/>
        <v>22</v>
      </c>
      <c r="G81" s="6">
        <f t="shared" si="34"/>
        <v>161</v>
      </c>
      <c r="H81" s="6">
        <f t="shared" si="35"/>
        <v>201</v>
      </c>
      <c r="S81" s="7">
        <v>21</v>
      </c>
      <c r="T81" s="7">
        <v>22</v>
      </c>
      <c r="U81" s="7">
        <v>21</v>
      </c>
      <c r="V81" s="7">
        <v>20</v>
      </c>
      <c r="W81" s="5">
        <f t="shared" si="36"/>
        <v>21</v>
      </c>
      <c r="AH81" s="7">
        <v>21</v>
      </c>
      <c r="AI81" s="7">
        <v>21</v>
      </c>
      <c r="AJ81" s="7">
        <v>22</v>
      </c>
      <c r="AK81" s="7">
        <v>20</v>
      </c>
      <c r="AL81" s="5">
        <f t="shared" si="37"/>
        <v>21</v>
      </c>
      <c r="AX81" s="9">
        <f t="shared" si="38"/>
        <v>2</v>
      </c>
      <c r="AY81" s="7"/>
      <c r="AZ81" s="7"/>
      <c r="BA81" s="7">
        <v>-6</v>
      </c>
      <c r="BB81" s="7">
        <v>6</v>
      </c>
      <c r="BC81" s="7"/>
      <c r="BD81" s="7">
        <v>300</v>
      </c>
      <c r="BE81" s="7">
        <v>301</v>
      </c>
      <c r="BF81" s="7">
        <f t="shared" si="39"/>
        <v>0</v>
      </c>
      <c r="BG81" s="7">
        <f t="shared" si="40"/>
        <v>1</v>
      </c>
    </row>
    <row r="82" spans="1:59" x14ac:dyDescent="0.25">
      <c r="A82" s="4">
        <v>3</v>
      </c>
      <c r="B82" s="5">
        <v>24</v>
      </c>
      <c r="C82" s="5">
        <v>24</v>
      </c>
      <c r="D82" s="5">
        <v>23</v>
      </c>
      <c r="E82" s="5">
        <v>23</v>
      </c>
      <c r="F82" s="5">
        <f t="shared" si="33"/>
        <v>23.5</v>
      </c>
      <c r="G82" s="6">
        <f t="shared" si="34"/>
        <v>161</v>
      </c>
      <c r="H82" s="6">
        <f t="shared" si="35"/>
        <v>201</v>
      </c>
      <c r="S82" s="7">
        <v>22</v>
      </c>
      <c r="T82" s="7">
        <v>22</v>
      </c>
      <c r="U82" s="7">
        <v>22</v>
      </c>
      <c r="V82" s="7">
        <v>23</v>
      </c>
      <c r="W82" s="5">
        <f t="shared" si="36"/>
        <v>22.25</v>
      </c>
      <c r="AH82" s="7">
        <v>21</v>
      </c>
      <c r="AI82" s="7">
        <v>22</v>
      </c>
      <c r="AJ82" s="7">
        <v>23</v>
      </c>
      <c r="AK82" s="7">
        <v>21</v>
      </c>
      <c r="AL82" s="5">
        <f t="shared" si="37"/>
        <v>21.75</v>
      </c>
      <c r="AX82" s="9">
        <f t="shared" si="38"/>
        <v>3</v>
      </c>
      <c r="AY82" s="7"/>
      <c r="AZ82" s="7"/>
      <c r="BA82" s="7">
        <v>-6</v>
      </c>
      <c r="BB82" s="7">
        <v>6</v>
      </c>
      <c r="BC82" s="7"/>
      <c r="BD82" s="7">
        <v>304</v>
      </c>
      <c r="BE82" s="7">
        <v>304</v>
      </c>
      <c r="BF82" s="7">
        <f t="shared" si="39"/>
        <v>4</v>
      </c>
      <c r="BG82" s="7">
        <f t="shared" si="40"/>
        <v>4</v>
      </c>
    </row>
    <row r="83" spans="1:59" x14ac:dyDescent="0.25">
      <c r="A83" s="4">
        <v>4</v>
      </c>
      <c r="B83" s="5">
        <v>24</v>
      </c>
      <c r="C83" s="5">
        <v>25</v>
      </c>
      <c r="D83" s="5">
        <v>24</v>
      </c>
      <c r="E83" s="5">
        <v>24</v>
      </c>
      <c r="F83" s="5">
        <f t="shared" si="33"/>
        <v>24.25</v>
      </c>
      <c r="G83" s="6">
        <f t="shared" si="34"/>
        <v>161</v>
      </c>
      <c r="H83" s="6">
        <f t="shared" si="35"/>
        <v>201</v>
      </c>
      <c r="S83" s="7">
        <v>23</v>
      </c>
      <c r="T83" s="7">
        <v>22</v>
      </c>
      <c r="U83" s="7">
        <v>23</v>
      </c>
      <c r="V83" s="7">
        <v>25</v>
      </c>
      <c r="W83" s="5">
        <f t="shared" si="36"/>
        <v>23.25</v>
      </c>
      <c r="AH83" s="7">
        <v>22</v>
      </c>
      <c r="AI83" s="7">
        <v>22</v>
      </c>
      <c r="AJ83" s="7">
        <v>23</v>
      </c>
      <c r="AK83" s="7">
        <v>21</v>
      </c>
      <c r="AL83" s="5">
        <f t="shared" si="37"/>
        <v>22</v>
      </c>
      <c r="AX83" s="9">
        <f t="shared" si="38"/>
        <v>4</v>
      </c>
      <c r="AY83" s="7"/>
      <c r="AZ83" s="7"/>
      <c r="BA83" s="7">
        <v>-6</v>
      </c>
      <c r="BB83" s="7">
        <v>6</v>
      </c>
      <c r="BC83" s="7"/>
      <c r="BD83" s="7">
        <v>301</v>
      </c>
      <c r="BE83" s="7">
        <v>302</v>
      </c>
      <c r="BF83" s="7">
        <f t="shared" si="39"/>
        <v>1</v>
      </c>
      <c r="BG83" s="7">
        <f t="shared" si="40"/>
        <v>2</v>
      </c>
    </row>
    <row r="84" spans="1:59" x14ac:dyDescent="0.25">
      <c r="A84" s="4">
        <v>5</v>
      </c>
      <c r="B84" s="5">
        <v>25</v>
      </c>
      <c r="C84" s="5">
        <v>27</v>
      </c>
      <c r="D84" s="5">
        <v>25</v>
      </c>
      <c r="E84" s="5">
        <v>25</v>
      </c>
      <c r="F84" s="5">
        <f t="shared" si="33"/>
        <v>25.5</v>
      </c>
      <c r="G84" s="6">
        <f t="shared" si="34"/>
        <v>161</v>
      </c>
      <c r="H84" s="6">
        <f t="shared" si="35"/>
        <v>201</v>
      </c>
      <c r="S84" s="7">
        <v>24</v>
      </c>
      <c r="T84" s="7">
        <v>23</v>
      </c>
      <c r="U84" s="7">
        <v>23</v>
      </c>
      <c r="V84" s="7">
        <v>26</v>
      </c>
      <c r="W84" s="5">
        <f t="shared" si="36"/>
        <v>24</v>
      </c>
      <c r="AH84" s="7">
        <v>22</v>
      </c>
      <c r="AI84" s="7">
        <v>22</v>
      </c>
      <c r="AJ84" s="7">
        <v>23</v>
      </c>
      <c r="AK84" s="7">
        <v>21</v>
      </c>
      <c r="AL84" s="5">
        <f t="shared" si="37"/>
        <v>22</v>
      </c>
      <c r="AX84" s="9">
        <f t="shared" si="38"/>
        <v>5</v>
      </c>
      <c r="AY84" s="7"/>
      <c r="AZ84" s="7"/>
      <c r="BA84" s="7">
        <v>-6</v>
      </c>
      <c r="BB84" s="7">
        <v>6</v>
      </c>
      <c r="BC84" s="7"/>
      <c r="BD84" s="7">
        <v>298</v>
      </c>
      <c r="BE84" s="7">
        <v>300</v>
      </c>
      <c r="BF84" s="7">
        <f t="shared" si="39"/>
        <v>-2</v>
      </c>
      <c r="BG84" s="7">
        <f t="shared" si="40"/>
        <v>0</v>
      </c>
    </row>
    <row r="85" spans="1:59" x14ac:dyDescent="0.25">
      <c r="A85" s="4">
        <v>6</v>
      </c>
      <c r="B85" s="5">
        <v>28</v>
      </c>
      <c r="C85" s="5">
        <v>29</v>
      </c>
      <c r="D85" s="5">
        <v>26</v>
      </c>
      <c r="E85" s="5">
        <v>26</v>
      </c>
      <c r="F85" s="5">
        <f t="shared" si="33"/>
        <v>27.25</v>
      </c>
      <c r="G85" s="6">
        <f t="shared" si="34"/>
        <v>161</v>
      </c>
      <c r="H85" s="6">
        <f t="shared" si="35"/>
        <v>201</v>
      </c>
      <c r="S85" s="7">
        <v>24</v>
      </c>
      <c r="T85" s="7">
        <v>23</v>
      </c>
      <c r="U85" s="7">
        <v>24</v>
      </c>
      <c r="V85" s="7">
        <v>27</v>
      </c>
      <c r="W85" s="5">
        <f t="shared" si="36"/>
        <v>24.5</v>
      </c>
      <c r="AH85" s="7">
        <v>22</v>
      </c>
      <c r="AI85" s="7">
        <v>23</v>
      </c>
      <c r="AJ85" s="7">
        <v>23</v>
      </c>
      <c r="AK85" s="7">
        <v>21</v>
      </c>
      <c r="AL85" s="5">
        <f t="shared" si="37"/>
        <v>22.25</v>
      </c>
      <c r="AX85" s="9">
        <f t="shared" si="38"/>
        <v>6</v>
      </c>
      <c r="AY85" s="7"/>
      <c r="AZ85" s="7"/>
      <c r="BA85" s="7">
        <v>-6</v>
      </c>
      <c r="BB85" s="7">
        <v>6</v>
      </c>
      <c r="BC85" s="7"/>
      <c r="BD85" s="7">
        <v>304</v>
      </c>
      <c r="BE85" s="7">
        <v>296</v>
      </c>
      <c r="BF85" s="7">
        <f t="shared" si="39"/>
        <v>4</v>
      </c>
      <c r="BG85" s="7">
        <f t="shared" si="40"/>
        <v>-4</v>
      </c>
    </row>
    <row r="86" spans="1:59" x14ac:dyDescent="0.25">
      <c r="A86" s="4">
        <v>7</v>
      </c>
      <c r="B86" s="5">
        <v>29</v>
      </c>
      <c r="C86" s="5">
        <v>31</v>
      </c>
      <c r="D86" s="5">
        <v>27</v>
      </c>
      <c r="E86" s="5">
        <v>28</v>
      </c>
      <c r="F86" s="5">
        <f t="shared" si="33"/>
        <v>28.75</v>
      </c>
      <c r="G86" s="6">
        <f t="shared" si="34"/>
        <v>161</v>
      </c>
      <c r="H86" s="6">
        <f t="shared" si="35"/>
        <v>201</v>
      </c>
      <c r="S86" s="7">
        <v>25</v>
      </c>
      <c r="T86" s="7">
        <v>24</v>
      </c>
      <c r="U86" s="7">
        <v>25</v>
      </c>
      <c r="V86" s="7">
        <v>28</v>
      </c>
      <c r="W86" s="5">
        <f t="shared" si="36"/>
        <v>25.5</v>
      </c>
      <c r="AH86" s="7">
        <v>23</v>
      </c>
      <c r="AI86" s="7">
        <v>23</v>
      </c>
      <c r="AJ86" s="7">
        <v>25</v>
      </c>
      <c r="AK86" s="7">
        <v>21</v>
      </c>
      <c r="AL86" s="5">
        <f t="shared" si="37"/>
        <v>23</v>
      </c>
      <c r="AX86" s="9">
        <f t="shared" si="38"/>
        <v>7</v>
      </c>
      <c r="AY86" s="7"/>
      <c r="AZ86" s="7"/>
      <c r="BA86" s="7">
        <v>-6</v>
      </c>
      <c r="BB86" s="7">
        <v>6</v>
      </c>
      <c r="BC86" s="7"/>
      <c r="BD86" s="7">
        <v>300</v>
      </c>
      <c r="BE86" s="7">
        <v>299</v>
      </c>
      <c r="BF86" s="7">
        <f t="shared" si="39"/>
        <v>0</v>
      </c>
      <c r="BG86" s="7">
        <f t="shared" si="40"/>
        <v>-1</v>
      </c>
    </row>
    <row r="87" spans="1:59" x14ac:dyDescent="0.25">
      <c r="A87" s="4">
        <v>8</v>
      </c>
      <c r="B87" s="5">
        <v>32</v>
      </c>
      <c r="C87" s="5">
        <v>31</v>
      </c>
      <c r="D87" s="5">
        <v>27</v>
      </c>
      <c r="E87" s="5">
        <v>30</v>
      </c>
      <c r="F87" s="5">
        <f t="shared" si="33"/>
        <v>30</v>
      </c>
      <c r="G87" s="6">
        <f t="shared" si="34"/>
        <v>161</v>
      </c>
      <c r="H87" s="6">
        <f t="shared" si="35"/>
        <v>201</v>
      </c>
      <c r="S87" s="7">
        <v>25</v>
      </c>
      <c r="T87" s="7">
        <v>25</v>
      </c>
      <c r="U87" s="7">
        <v>26</v>
      </c>
      <c r="V87" s="7">
        <v>29</v>
      </c>
      <c r="W87" s="5">
        <f t="shared" si="36"/>
        <v>26.25</v>
      </c>
      <c r="AH87" s="7">
        <v>23</v>
      </c>
      <c r="AI87" s="7">
        <v>24</v>
      </c>
      <c r="AJ87" s="7">
        <v>26</v>
      </c>
      <c r="AK87" s="7">
        <v>22</v>
      </c>
      <c r="AL87" s="5">
        <f t="shared" si="37"/>
        <v>23.75</v>
      </c>
      <c r="AX87" s="9">
        <f t="shared" si="38"/>
        <v>8</v>
      </c>
      <c r="AY87" s="7"/>
      <c r="AZ87" s="7"/>
      <c r="BA87" s="7">
        <v>-6</v>
      </c>
      <c r="BB87" s="7">
        <v>6</v>
      </c>
      <c r="BC87" s="7"/>
      <c r="BD87" s="7">
        <v>302</v>
      </c>
      <c r="BE87" s="7">
        <v>297</v>
      </c>
      <c r="BF87" s="7">
        <f t="shared" si="39"/>
        <v>2</v>
      </c>
      <c r="BG87" s="7">
        <f t="shared" si="40"/>
        <v>-3</v>
      </c>
    </row>
    <row r="88" spans="1:59" x14ac:dyDescent="0.25">
      <c r="A88" s="4">
        <v>9</v>
      </c>
      <c r="B88" s="5">
        <v>33</v>
      </c>
      <c r="C88" s="5">
        <v>32</v>
      </c>
      <c r="D88" s="5">
        <v>29</v>
      </c>
      <c r="E88" s="5">
        <v>33</v>
      </c>
      <c r="F88" s="5">
        <f t="shared" si="33"/>
        <v>31.75</v>
      </c>
      <c r="G88" s="6">
        <f t="shared" si="34"/>
        <v>161</v>
      </c>
      <c r="H88" s="6">
        <f t="shared" si="35"/>
        <v>201</v>
      </c>
      <c r="S88" s="7">
        <v>25</v>
      </c>
      <c r="T88" s="7">
        <v>26</v>
      </c>
      <c r="U88" s="7">
        <v>26</v>
      </c>
      <c r="V88" s="7">
        <v>30</v>
      </c>
      <c r="W88" s="5">
        <f t="shared" si="36"/>
        <v>26.75</v>
      </c>
      <c r="AH88" s="7">
        <v>23</v>
      </c>
      <c r="AI88" s="7">
        <v>24</v>
      </c>
      <c r="AJ88" s="7">
        <v>26</v>
      </c>
      <c r="AK88" s="7">
        <v>23</v>
      </c>
      <c r="AL88" s="5">
        <f t="shared" si="37"/>
        <v>24</v>
      </c>
      <c r="AX88" s="9">
        <f t="shared" si="38"/>
        <v>9</v>
      </c>
      <c r="AY88" s="7"/>
      <c r="AZ88" s="7"/>
      <c r="BA88" s="7">
        <v>-6</v>
      </c>
      <c r="BB88" s="7">
        <v>6</v>
      </c>
      <c r="BC88" s="7"/>
      <c r="BD88" s="7">
        <v>297</v>
      </c>
      <c r="BE88" s="7">
        <v>299</v>
      </c>
      <c r="BF88" s="7">
        <f t="shared" si="39"/>
        <v>-3</v>
      </c>
      <c r="BG88" s="7">
        <f t="shared" si="40"/>
        <v>-1</v>
      </c>
    </row>
    <row r="89" spans="1:59" x14ac:dyDescent="0.25">
      <c r="A89" s="4">
        <v>10</v>
      </c>
      <c r="B89" s="5">
        <v>35</v>
      </c>
      <c r="C89" s="5">
        <v>33</v>
      </c>
      <c r="D89" s="5">
        <v>30</v>
      </c>
      <c r="E89" s="5">
        <v>36</v>
      </c>
      <c r="F89" s="5">
        <f t="shared" si="33"/>
        <v>33.5</v>
      </c>
      <c r="G89" s="6">
        <f t="shared" si="34"/>
        <v>161</v>
      </c>
      <c r="H89" s="6">
        <f t="shared" si="35"/>
        <v>201</v>
      </c>
      <c r="S89" s="7">
        <v>26</v>
      </c>
      <c r="T89" s="7">
        <v>26</v>
      </c>
      <c r="U89" s="7">
        <v>27</v>
      </c>
      <c r="V89" s="7">
        <v>31</v>
      </c>
      <c r="W89" s="5">
        <f t="shared" si="36"/>
        <v>27.5</v>
      </c>
      <c r="AH89" s="7">
        <v>23</v>
      </c>
      <c r="AI89" s="7">
        <v>24</v>
      </c>
      <c r="AJ89" s="7">
        <v>27</v>
      </c>
      <c r="AK89" s="7">
        <v>23</v>
      </c>
      <c r="AL89" s="5">
        <f t="shared" si="37"/>
        <v>24.25</v>
      </c>
      <c r="AX89" s="10">
        <f t="shared" si="38"/>
        <v>10</v>
      </c>
      <c r="AY89" s="7"/>
      <c r="AZ89" s="7"/>
      <c r="BA89" s="7">
        <v>-6</v>
      </c>
      <c r="BB89" s="7">
        <v>6</v>
      </c>
      <c r="BC89" s="7"/>
      <c r="BD89" s="7">
        <v>299</v>
      </c>
      <c r="BE89" s="7">
        <v>301</v>
      </c>
      <c r="BF89" s="7">
        <f t="shared" si="39"/>
        <v>-1</v>
      </c>
      <c r="BG89" s="7">
        <f t="shared" si="40"/>
        <v>1</v>
      </c>
    </row>
    <row r="90" spans="1:59" x14ac:dyDescent="0.25">
      <c r="A90" s="4">
        <v>11</v>
      </c>
      <c r="B90" s="5">
        <v>36</v>
      </c>
      <c r="C90" s="5">
        <v>34</v>
      </c>
      <c r="D90" s="5">
        <v>32</v>
      </c>
      <c r="E90" s="5">
        <v>38</v>
      </c>
      <c r="F90" s="5">
        <f t="shared" si="33"/>
        <v>35</v>
      </c>
      <c r="G90" s="6">
        <f t="shared" si="34"/>
        <v>161</v>
      </c>
      <c r="H90" s="6">
        <f t="shared" si="35"/>
        <v>201</v>
      </c>
      <c r="S90" s="7">
        <v>27</v>
      </c>
      <c r="T90" s="7">
        <v>29</v>
      </c>
      <c r="U90" s="7">
        <v>29</v>
      </c>
      <c r="V90" s="7">
        <v>32</v>
      </c>
      <c r="W90" s="5">
        <f t="shared" si="36"/>
        <v>29.25</v>
      </c>
      <c r="AH90" s="7">
        <v>23</v>
      </c>
      <c r="AI90" s="7">
        <v>25</v>
      </c>
      <c r="AJ90" s="7">
        <v>28</v>
      </c>
      <c r="AK90" s="7">
        <v>23</v>
      </c>
      <c r="AL90" s="5">
        <f t="shared" si="37"/>
        <v>24.75</v>
      </c>
      <c r="AX90" s="9">
        <f t="shared" si="38"/>
        <v>11</v>
      </c>
      <c r="AY90" s="7"/>
      <c r="AZ90" s="7"/>
      <c r="BA90" s="7">
        <v>-6</v>
      </c>
      <c r="BB90" s="7">
        <v>6</v>
      </c>
      <c r="BC90" s="7"/>
      <c r="BD90" s="7">
        <v>304</v>
      </c>
      <c r="BE90" s="7">
        <v>303</v>
      </c>
      <c r="BF90" s="7">
        <f t="shared" si="39"/>
        <v>4</v>
      </c>
      <c r="BG90" s="7">
        <f t="shared" si="40"/>
        <v>3</v>
      </c>
    </row>
    <row r="91" spans="1:59" x14ac:dyDescent="0.25">
      <c r="A91" s="4">
        <v>12</v>
      </c>
      <c r="B91" s="5">
        <v>38</v>
      </c>
      <c r="C91" s="5">
        <v>35</v>
      </c>
      <c r="D91" s="5">
        <v>34</v>
      </c>
      <c r="E91" s="5">
        <v>42</v>
      </c>
      <c r="F91" s="5">
        <f t="shared" si="33"/>
        <v>37.25</v>
      </c>
      <c r="G91" s="6">
        <f t="shared" si="34"/>
        <v>161</v>
      </c>
      <c r="H91" s="6">
        <f t="shared" si="35"/>
        <v>201</v>
      </c>
      <c r="S91" s="7">
        <v>27</v>
      </c>
      <c r="T91" s="7">
        <v>32</v>
      </c>
      <c r="U91" s="7">
        <v>30</v>
      </c>
      <c r="V91" s="7">
        <v>32</v>
      </c>
      <c r="W91" s="5">
        <f t="shared" si="36"/>
        <v>30.25</v>
      </c>
      <c r="AH91" s="7">
        <v>24</v>
      </c>
      <c r="AI91" s="7">
        <v>25</v>
      </c>
      <c r="AJ91" s="7">
        <v>29</v>
      </c>
      <c r="AK91" s="7">
        <v>23</v>
      </c>
      <c r="AL91" s="5">
        <f t="shared" si="37"/>
        <v>25.25</v>
      </c>
      <c r="AX91" s="9">
        <f t="shared" si="38"/>
        <v>12</v>
      </c>
      <c r="AY91" s="7"/>
      <c r="AZ91" s="7"/>
      <c r="BA91" s="7">
        <v>-6</v>
      </c>
      <c r="BB91" s="7">
        <v>6</v>
      </c>
      <c r="BC91" s="7"/>
      <c r="BD91" s="7">
        <v>301</v>
      </c>
      <c r="BE91" s="7">
        <v>302</v>
      </c>
      <c r="BF91" s="7">
        <f t="shared" si="39"/>
        <v>1</v>
      </c>
      <c r="BG91" s="7">
        <f t="shared" si="40"/>
        <v>2</v>
      </c>
    </row>
    <row r="92" spans="1:59" x14ac:dyDescent="0.25">
      <c r="A92" s="4">
        <v>13</v>
      </c>
      <c r="B92" s="5">
        <v>39</v>
      </c>
      <c r="C92" s="5">
        <v>36</v>
      </c>
      <c r="D92" s="5">
        <v>35</v>
      </c>
      <c r="E92" s="5">
        <v>43</v>
      </c>
      <c r="F92" s="5">
        <f t="shared" si="33"/>
        <v>38.25</v>
      </c>
      <c r="G92" s="6">
        <f t="shared" si="34"/>
        <v>161</v>
      </c>
      <c r="H92" s="6">
        <f t="shared" si="35"/>
        <v>201</v>
      </c>
      <c r="S92" s="7">
        <v>28</v>
      </c>
      <c r="T92" s="7">
        <v>35</v>
      </c>
      <c r="U92" s="7">
        <v>31</v>
      </c>
      <c r="V92" s="7">
        <v>32</v>
      </c>
      <c r="W92" s="5">
        <f t="shared" si="36"/>
        <v>31.5</v>
      </c>
      <c r="AH92" s="7">
        <v>24</v>
      </c>
      <c r="AI92" s="7">
        <v>26</v>
      </c>
      <c r="AJ92" s="7">
        <v>30</v>
      </c>
      <c r="AK92" s="7">
        <v>23</v>
      </c>
      <c r="AL92" s="5">
        <f t="shared" si="37"/>
        <v>25.75</v>
      </c>
      <c r="AX92" s="9">
        <f t="shared" si="38"/>
        <v>13</v>
      </c>
      <c r="AY92" s="7"/>
      <c r="AZ92" s="7"/>
      <c r="BA92" s="7">
        <v>-6</v>
      </c>
      <c r="BB92" s="7">
        <v>6</v>
      </c>
      <c r="BC92" s="7"/>
      <c r="BD92" s="7">
        <v>300</v>
      </c>
      <c r="BE92" s="7">
        <v>305</v>
      </c>
      <c r="BF92" s="7">
        <f t="shared" si="39"/>
        <v>0</v>
      </c>
      <c r="BG92" s="7">
        <f t="shared" si="40"/>
        <v>5</v>
      </c>
    </row>
    <row r="93" spans="1:59" x14ac:dyDescent="0.25">
      <c r="A93" s="4">
        <v>14</v>
      </c>
      <c r="B93" s="5">
        <v>43</v>
      </c>
      <c r="C93" s="5">
        <v>38</v>
      </c>
      <c r="D93" s="5">
        <v>35</v>
      </c>
      <c r="E93" s="5">
        <v>45</v>
      </c>
      <c r="F93" s="5">
        <f t="shared" si="33"/>
        <v>40.25</v>
      </c>
      <c r="G93" s="6">
        <f t="shared" si="34"/>
        <v>161</v>
      </c>
      <c r="H93" s="6">
        <f t="shared" si="35"/>
        <v>201</v>
      </c>
      <c r="S93" s="7">
        <v>29</v>
      </c>
      <c r="T93" s="7">
        <v>36</v>
      </c>
      <c r="U93" s="7">
        <v>31</v>
      </c>
      <c r="V93" s="7">
        <v>34</v>
      </c>
      <c r="W93" s="5">
        <f t="shared" si="36"/>
        <v>32.5</v>
      </c>
      <c r="AH93" s="7">
        <v>24</v>
      </c>
      <c r="AI93" s="7">
        <v>26</v>
      </c>
      <c r="AJ93" s="7">
        <v>30</v>
      </c>
      <c r="AK93" s="7">
        <v>24</v>
      </c>
      <c r="AL93" s="5">
        <f t="shared" si="37"/>
        <v>26</v>
      </c>
      <c r="AX93" s="9">
        <f t="shared" si="38"/>
        <v>14</v>
      </c>
      <c r="AY93" s="7"/>
      <c r="AZ93" s="7"/>
      <c r="BA93" s="7">
        <v>-6</v>
      </c>
      <c r="BB93" s="7">
        <v>6</v>
      </c>
      <c r="BC93" s="7"/>
      <c r="BD93" s="7">
        <v>304</v>
      </c>
      <c r="BE93" s="7">
        <v>301</v>
      </c>
      <c r="BF93" s="7">
        <f t="shared" si="39"/>
        <v>4</v>
      </c>
      <c r="BG93" s="7">
        <f t="shared" si="40"/>
        <v>1</v>
      </c>
    </row>
    <row r="94" spans="1:59" x14ac:dyDescent="0.25">
      <c r="A94" s="4">
        <v>15</v>
      </c>
      <c r="B94" s="5">
        <v>44</v>
      </c>
      <c r="C94" s="5">
        <v>39</v>
      </c>
      <c r="D94" s="5">
        <v>36</v>
      </c>
      <c r="E94" s="5">
        <v>47</v>
      </c>
      <c r="F94" s="5">
        <f t="shared" si="33"/>
        <v>41.5</v>
      </c>
      <c r="G94" s="6">
        <f t="shared" si="34"/>
        <v>161</v>
      </c>
      <c r="H94" s="6">
        <f t="shared" si="35"/>
        <v>201</v>
      </c>
      <c r="S94" s="7">
        <v>30</v>
      </c>
      <c r="T94" s="7">
        <v>38</v>
      </c>
      <c r="U94" s="7">
        <v>31</v>
      </c>
      <c r="V94" s="7">
        <v>35</v>
      </c>
      <c r="W94" s="5">
        <f t="shared" si="36"/>
        <v>33.5</v>
      </c>
      <c r="AH94" s="7">
        <v>24</v>
      </c>
      <c r="AI94" s="7">
        <v>26</v>
      </c>
      <c r="AJ94" s="7">
        <v>30</v>
      </c>
      <c r="AK94" s="7">
        <v>24</v>
      </c>
      <c r="AL94" s="5">
        <f t="shared" si="37"/>
        <v>26</v>
      </c>
      <c r="AX94" s="9">
        <f t="shared" si="38"/>
        <v>15</v>
      </c>
      <c r="AY94" s="7"/>
      <c r="AZ94" s="7"/>
      <c r="BA94" s="7">
        <v>-6</v>
      </c>
      <c r="BB94" s="7">
        <v>6</v>
      </c>
      <c r="BC94" s="7"/>
      <c r="BD94" s="7">
        <v>302</v>
      </c>
      <c r="BE94" s="7">
        <v>300</v>
      </c>
      <c r="BF94" s="7">
        <f t="shared" si="39"/>
        <v>2</v>
      </c>
      <c r="BG94" s="7">
        <f t="shared" si="40"/>
        <v>0</v>
      </c>
    </row>
    <row r="95" spans="1:59" x14ac:dyDescent="0.25">
      <c r="A95" s="4">
        <v>16</v>
      </c>
      <c r="B95" s="5">
        <v>47</v>
      </c>
      <c r="C95" s="5">
        <v>41</v>
      </c>
      <c r="D95" s="5">
        <v>38</v>
      </c>
      <c r="E95" s="5">
        <v>49</v>
      </c>
      <c r="F95" s="5">
        <f t="shared" si="33"/>
        <v>43.75</v>
      </c>
      <c r="G95" s="6">
        <f t="shared" si="34"/>
        <v>161</v>
      </c>
      <c r="H95" s="6">
        <f t="shared" si="35"/>
        <v>201</v>
      </c>
      <c r="S95" s="7">
        <v>31</v>
      </c>
      <c r="T95" s="7">
        <v>39</v>
      </c>
      <c r="U95" s="7">
        <v>32</v>
      </c>
      <c r="V95" s="7">
        <v>35</v>
      </c>
      <c r="W95" s="5">
        <f t="shared" si="36"/>
        <v>34.25</v>
      </c>
      <c r="AH95" s="7">
        <v>24</v>
      </c>
      <c r="AI95" s="7">
        <v>27</v>
      </c>
      <c r="AJ95" s="7">
        <v>31</v>
      </c>
      <c r="AK95" s="7">
        <v>24</v>
      </c>
      <c r="AL95" s="5">
        <f t="shared" si="37"/>
        <v>26.5</v>
      </c>
      <c r="AX95" s="9">
        <f t="shared" si="38"/>
        <v>16</v>
      </c>
      <c r="AY95" s="7"/>
      <c r="AZ95" s="7"/>
      <c r="BA95" s="7">
        <v>-6</v>
      </c>
      <c r="BB95" s="7">
        <v>6</v>
      </c>
      <c r="BC95" s="7"/>
      <c r="BD95" s="7">
        <v>303</v>
      </c>
      <c r="BE95" s="7">
        <v>297</v>
      </c>
      <c r="BF95" s="7">
        <f t="shared" si="39"/>
        <v>3</v>
      </c>
      <c r="BG95" s="7">
        <f t="shared" si="40"/>
        <v>-3</v>
      </c>
    </row>
    <row r="96" spans="1:59" x14ac:dyDescent="0.25">
      <c r="A96" s="4">
        <v>17</v>
      </c>
      <c r="B96" s="5">
        <v>49</v>
      </c>
      <c r="C96" s="5">
        <v>43</v>
      </c>
      <c r="D96" s="5">
        <v>39</v>
      </c>
      <c r="E96" s="5">
        <v>51</v>
      </c>
      <c r="F96" s="5">
        <f t="shared" si="33"/>
        <v>45.5</v>
      </c>
      <c r="G96" s="6">
        <f t="shared" si="34"/>
        <v>161</v>
      </c>
      <c r="H96" s="6">
        <f t="shared" si="35"/>
        <v>201</v>
      </c>
      <c r="S96" s="7">
        <v>31</v>
      </c>
      <c r="T96" s="7">
        <v>42</v>
      </c>
      <c r="U96" s="7">
        <v>33</v>
      </c>
      <c r="V96" s="7">
        <v>36</v>
      </c>
      <c r="W96" s="5">
        <f t="shared" si="36"/>
        <v>35.5</v>
      </c>
      <c r="AH96" s="7">
        <v>25</v>
      </c>
      <c r="AI96" s="7">
        <v>27</v>
      </c>
      <c r="AJ96" s="7">
        <v>32</v>
      </c>
      <c r="AK96" s="7">
        <v>24</v>
      </c>
      <c r="AL96" s="5">
        <f t="shared" si="37"/>
        <v>27</v>
      </c>
      <c r="AX96" s="9">
        <f t="shared" si="38"/>
        <v>17</v>
      </c>
      <c r="AY96" s="7"/>
      <c r="AZ96" s="7"/>
      <c r="BA96" s="7">
        <v>-6</v>
      </c>
      <c r="BB96" s="7">
        <v>6</v>
      </c>
      <c r="BC96" s="7"/>
      <c r="BD96" s="7">
        <v>305</v>
      </c>
      <c r="BE96" s="7">
        <v>299</v>
      </c>
      <c r="BF96" s="7">
        <f t="shared" si="39"/>
        <v>5</v>
      </c>
      <c r="BG96" s="7">
        <f t="shared" si="40"/>
        <v>-1</v>
      </c>
    </row>
    <row r="97" spans="1:59" x14ac:dyDescent="0.25">
      <c r="A97" s="4">
        <v>18</v>
      </c>
      <c r="B97" s="5">
        <v>51</v>
      </c>
      <c r="C97" s="5">
        <v>45</v>
      </c>
      <c r="D97" s="5">
        <v>41</v>
      </c>
      <c r="E97" s="5">
        <v>55</v>
      </c>
      <c r="F97" s="5">
        <f t="shared" si="33"/>
        <v>48</v>
      </c>
      <c r="G97" s="6">
        <f t="shared" si="34"/>
        <v>161</v>
      </c>
      <c r="H97" s="6">
        <f t="shared" si="35"/>
        <v>201</v>
      </c>
      <c r="S97" s="7">
        <v>31</v>
      </c>
      <c r="T97" s="7">
        <v>42</v>
      </c>
      <c r="U97" s="7">
        <v>34</v>
      </c>
      <c r="V97" s="7">
        <v>37</v>
      </c>
      <c r="W97" s="5">
        <f t="shared" si="36"/>
        <v>36</v>
      </c>
      <c r="AH97" s="7">
        <v>25</v>
      </c>
      <c r="AI97" s="7">
        <v>27</v>
      </c>
      <c r="AJ97" s="7">
        <v>33</v>
      </c>
      <c r="AK97" s="7">
        <v>25</v>
      </c>
      <c r="AL97" s="5">
        <f t="shared" si="37"/>
        <v>27.5</v>
      </c>
      <c r="AX97" s="9">
        <f t="shared" si="38"/>
        <v>18</v>
      </c>
      <c r="AY97" s="7"/>
      <c r="AZ97" s="7"/>
      <c r="BA97" s="7">
        <v>-6</v>
      </c>
      <c r="BB97" s="7">
        <v>6</v>
      </c>
      <c r="BC97" s="7"/>
      <c r="BD97" s="7">
        <v>299</v>
      </c>
      <c r="BE97" s="7">
        <v>297</v>
      </c>
      <c r="BF97" s="7">
        <f t="shared" si="39"/>
        <v>-1</v>
      </c>
      <c r="BG97" s="7">
        <f t="shared" si="40"/>
        <v>-3</v>
      </c>
    </row>
    <row r="98" spans="1:59" x14ac:dyDescent="0.25">
      <c r="A98" s="4">
        <v>19</v>
      </c>
      <c r="B98" s="5">
        <v>51</v>
      </c>
      <c r="C98" s="5">
        <v>49</v>
      </c>
      <c r="D98" s="5">
        <v>43</v>
      </c>
      <c r="E98" s="5">
        <v>58</v>
      </c>
      <c r="F98" s="5">
        <f t="shared" si="33"/>
        <v>50.25</v>
      </c>
      <c r="G98" s="6">
        <f t="shared" si="34"/>
        <v>161</v>
      </c>
      <c r="H98" s="6">
        <f t="shared" si="35"/>
        <v>201</v>
      </c>
      <c r="S98" s="7">
        <v>32</v>
      </c>
      <c r="T98" s="7">
        <v>42</v>
      </c>
      <c r="U98" s="7">
        <v>35</v>
      </c>
      <c r="V98" s="7">
        <v>39</v>
      </c>
      <c r="W98" s="5">
        <f t="shared" si="36"/>
        <v>37</v>
      </c>
      <c r="AH98" s="7">
        <v>25</v>
      </c>
      <c r="AI98" s="7">
        <v>27</v>
      </c>
      <c r="AJ98" s="7">
        <v>34</v>
      </c>
      <c r="AK98" s="7">
        <v>25</v>
      </c>
      <c r="AL98" s="5">
        <f t="shared" si="37"/>
        <v>27.75</v>
      </c>
      <c r="AX98" s="9">
        <f t="shared" si="38"/>
        <v>19</v>
      </c>
      <c r="AY98" s="7"/>
      <c r="AZ98" s="7"/>
      <c r="BA98" s="7">
        <v>-6</v>
      </c>
      <c r="BB98" s="7">
        <v>6</v>
      </c>
      <c r="BC98" s="7"/>
      <c r="BD98" s="7">
        <v>296</v>
      </c>
      <c r="BE98" s="7">
        <v>298</v>
      </c>
      <c r="BF98" s="7">
        <f t="shared" si="39"/>
        <v>-4</v>
      </c>
      <c r="BG98" s="7">
        <f t="shared" si="40"/>
        <v>-2</v>
      </c>
    </row>
    <row r="99" spans="1:59" x14ac:dyDescent="0.25">
      <c r="A99" s="4">
        <v>20</v>
      </c>
      <c r="B99" s="5">
        <v>52</v>
      </c>
      <c r="C99" s="5">
        <v>53</v>
      </c>
      <c r="D99" s="5">
        <v>44</v>
      </c>
      <c r="E99" s="5">
        <v>62</v>
      </c>
      <c r="F99" s="5">
        <f t="shared" si="33"/>
        <v>52.75</v>
      </c>
      <c r="G99" s="6">
        <f t="shared" si="34"/>
        <v>161</v>
      </c>
      <c r="H99" s="6">
        <f t="shared" si="35"/>
        <v>201</v>
      </c>
      <c r="S99" s="7">
        <v>33</v>
      </c>
      <c r="T99" s="7">
        <v>43</v>
      </c>
      <c r="U99" s="7">
        <v>35</v>
      </c>
      <c r="V99" s="7">
        <v>40</v>
      </c>
      <c r="W99" s="5">
        <f t="shared" si="36"/>
        <v>37.75</v>
      </c>
      <c r="AH99" s="7">
        <v>25</v>
      </c>
      <c r="AI99" s="7">
        <v>28</v>
      </c>
      <c r="AJ99" s="7">
        <v>35</v>
      </c>
      <c r="AK99" s="7">
        <v>25</v>
      </c>
      <c r="AL99" s="5">
        <f t="shared" si="37"/>
        <v>28.25</v>
      </c>
      <c r="AX99" s="10">
        <f t="shared" si="38"/>
        <v>20</v>
      </c>
      <c r="AY99" s="7"/>
      <c r="AZ99" s="7"/>
      <c r="BA99" s="7">
        <v>-6</v>
      </c>
      <c r="BB99" s="7">
        <v>6</v>
      </c>
      <c r="BC99" s="7"/>
      <c r="BD99" s="7">
        <v>298</v>
      </c>
      <c r="BE99" s="7">
        <v>301</v>
      </c>
      <c r="BF99" s="7">
        <f t="shared" si="39"/>
        <v>-2</v>
      </c>
      <c r="BG99" s="7">
        <f t="shared" si="40"/>
        <v>1</v>
      </c>
    </row>
    <row r="100" spans="1:59" x14ac:dyDescent="0.25">
      <c r="A100" s="4">
        <v>21</v>
      </c>
      <c r="B100" s="5">
        <v>53</v>
      </c>
      <c r="C100" s="5">
        <v>57</v>
      </c>
      <c r="D100" s="5">
        <v>46</v>
      </c>
      <c r="E100" s="5">
        <v>65</v>
      </c>
      <c r="F100" s="5">
        <f t="shared" si="33"/>
        <v>55.25</v>
      </c>
      <c r="G100" s="6">
        <f t="shared" si="34"/>
        <v>161</v>
      </c>
      <c r="H100" s="6">
        <f t="shared" si="35"/>
        <v>201</v>
      </c>
      <c r="S100" s="7">
        <v>34</v>
      </c>
      <c r="T100" s="7">
        <v>45</v>
      </c>
      <c r="U100" s="7">
        <v>36</v>
      </c>
      <c r="V100" s="7">
        <v>41</v>
      </c>
      <c r="W100" s="5">
        <f t="shared" si="36"/>
        <v>39</v>
      </c>
      <c r="AH100" s="7">
        <v>25</v>
      </c>
      <c r="AI100" s="7">
        <v>28</v>
      </c>
      <c r="AJ100" s="7">
        <v>36</v>
      </c>
      <c r="AK100" s="7">
        <v>25</v>
      </c>
      <c r="AL100" s="5">
        <f t="shared" si="37"/>
        <v>28.5</v>
      </c>
      <c r="AX100" s="9">
        <f t="shared" si="38"/>
        <v>21</v>
      </c>
      <c r="AY100" s="7"/>
      <c r="AZ100" s="7"/>
      <c r="BA100" s="7">
        <v>-6</v>
      </c>
      <c r="BB100" s="7">
        <v>6</v>
      </c>
      <c r="BC100" s="7"/>
      <c r="BD100" s="7">
        <v>301</v>
      </c>
      <c r="BE100" s="7">
        <v>304</v>
      </c>
      <c r="BF100" s="7">
        <f t="shared" si="39"/>
        <v>1</v>
      </c>
      <c r="BG100" s="7">
        <f t="shared" si="40"/>
        <v>4</v>
      </c>
    </row>
    <row r="101" spans="1:59" x14ac:dyDescent="0.25">
      <c r="A101" s="4">
        <v>22</v>
      </c>
      <c r="B101" s="5">
        <v>55</v>
      </c>
      <c r="C101" s="5">
        <v>59</v>
      </c>
      <c r="D101" s="5">
        <v>47</v>
      </c>
      <c r="E101" s="5">
        <v>67</v>
      </c>
      <c r="F101" s="5">
        <f t="shared" si="33"/>
        <v>57</v>
      </c>
      <c r="G101" s="6">
        <f t="shared" si="34"/>
        <v>161</v>
      </c>
      <c r="H101" s="6">
        <f t="shared" si="35"/>
        <v>201</v>
      </c>
      <c r="S101" s="7">
        <v>34</v>
      </c>
      <c r="T101" s="7">
        <v>45</v>
      </c>
      <c r="U101" s="7">
        <v>37</v>
      </c>
      <c r="V101" s="7">
        <v>41</v>
      </c>
      <c r="W101" s="5">
        <f t="shared" si="36"/>
        <v>39.25</v>
      </c>
      <c r="AH101" s="7">
        <v>25</v>
      </c>
      <c r="AI101" s="7">
        <v>28</v>
      </c>
      <c r="AJ101" s="7">
        <v>38</v>
      </c>
      <c r="AK101" s="7">
        <v>26</v>
      </c>
      <c r="AL101" s="5">
        <f t="shared" si="37"/>
        <v>29.25</v>
      </c>
      <c r="AX101" s="9">
        <f t="shared" si="38"/>
        <v>22</v>
      </c>
      <c r="AY101" s="7"/>
      <c r="AZ101" s="7"/>
      <c r="BA101" s="7">
        <v>-6</v>
      </c>
      <c r="BB101" s="7">
        <v>6</v>
      </c>
      <c r="BC101" s="7"/>
      <c r="BD101" s="7">
        <v>304</v>
      </c>
      <c r="BE101" s="7">
        <v>300</v>
      </c>
      <c r="BF101" s="7">
        <f t="shared" si="39"/>
        <v>4</v>
      </c>
      <c r="BG101" s="7">
        <f t="shared" si="40"/>
        <v>0</v>
      </c>
    </row>
    <row r="102" spans="1:59" x14ac:dyDescent="0.25">
      <c r="A102" s="4">
        <v>23</v>
      </c>
      <c r="B102" s="5">
        <v>57</v>
      </c>
      <c r="C102" s="5">
        <v>62</v>
      </c>
      <c r="D102" s="5">
        <v>48</v>
      </c>
      <c r="E102" s="5">
        <v>69</v>
      </c>
      <c r="F102" s="5">
        <f t="shared" si="33"/>
        <v>59</v>
      </c>
      <c r="G102" s="6">
        <f t="shared" si="34"/>
        <v>161</v>
      </c>
      <c r="H102" s="6">
        <f t="shared" si="35"/>
        <v>201</v>
      </c>
      <c r="S102" s="7">
        <v>34</v>
      </c>
      <c r="T102" s="7">
        <v>46</v>
      </c>
      <c r="U102" s="7">
        <v>37</v>
      </c>
      <c r="V102" s="7">
        <v>41</v>
      </c>
      <c r="W102" s="5">
        <f t="shared" si="36"/>
        <v>39.5</v>
      </c>
      <c r="AH102" s="7">
        <v>25</v>
      </c>
      <c r="AI102" s="7">
        <v>29</v>
      </c>
      <c r="AJ102" s="7">
        <v>38</v>
      </c>
      <c r="AK102" s="7">
        <v>26</v>
      </c>
      <c r="AL102" s="5">
        <f t="shared" si="37"/>
        <v>29.5</v>
      </c>
      <c r="AX102" s="9">
        <f t="shared" si="38"/>
        <v>23</v>
      </c>
      <c r="AY102" s="7"/>
      <c r="AZ102" s="7"/>
      <c r="BA102" s="7">
        <v>-6</v>
      </c>
      <c r="BB102" s="7">
        <v>6</v>
      </c>
      <c r="BC102" s="7"/>
      <c r="BD102" s="7">
        <v>302</v>
      </c>
      <c r="BE102" s="7">
        <v>302</v>
      </c>
      <c r="BF102" s="7">
        <f t="shared" si="39"/>
        <v>2</v>
      </c>
      <c r="BG102" s="7">
        <f t="shared" si="40"/>
        <v>2</v>
      </c>
    </row>
    <row r="103" spans="1:59" x14ac:dyDescent="0.25">
      <c r="A103" s="4">
        <v>24</v>
      </c>
      <c r="B103" s="5">
        <v>58</v>
      </c>
      <c r="C103" s="5">
        <v>66</v>
      </c>
      <c r="D103" s="5">
        <v>49</v>
      </c>
      <c r="E103" s="5">
        <v>72</v>
      </c>
      <c r="F103" s="5">
        <f t="shared" si="33"/>
        <v>61.25</v>
      </c>
      <c r="G103" s="6">
        <f t="shared" si="34"/>
        <v>161</v>
      </c>
      <c r="H103" s="6">
        <f t="shared" si="35"/>
        <v>201</v>
      </c>
      <c r="S103" s="7">
        <v>34</v>
      </c>
      <c r="T103" s="7">
        <v>47</v>
      </c>
      <c r="U103" s="7">
        <v>38</v>
      </c>
      <c r="V103" s="7">
        <v>42</v>
      </c>
      <c r="W103" s="5">
        <f t="shared" si="36"/>
        <v>40.25</v>
      </c>
      <c r="AH103" s="7">
        <v>25</v>
      </c>
      <c r="AI103" s="7">
        <v>30</v>
      </c>
      <c r="AJ103" s="7">
        <v>39</v>
      </c>
      <c r="AK103" s="7">
        <v>27</v>
      </c>
      <c r="AL103" s="5">
        <f t="shared" si="37"/>
        <v>30.25</v>
      </c>
      <c r="AX103" s="9">
        <f t="shared" si="38"/>
        <v>24</v>
      </c>
      <c r="AY103" s="7"/>
      <c r="AZ103" s="7"/>
      <c r="BA103" s="7">
        <v>-6</v>
      </c>
      <c r="BB103" s="7">
        <v>6</v>
      </c>
      <c r="BC103" s="7"/>
      <c r="BD103" s="7">
        <v>304</v>
      </c>
      <c r="BE103" s="7">
        <v>305</v>
      </c>
      <c r="BF103" s="7">
        <f t="shared" si="39"/>
        <v>4</v>
      </c>
      <c r="BG103" s="7">
        <f t="shared" si="40"/>
        <v>5</v>
      </c>
    </row>
    <row r="104" spans="1:59" x14ac:dyDescent="0.25">
      <c r="A104" s="4">
        <v>25</v>
      </c>
      <c r="B104" s="5">
        <v>59</v>
      </c>
      <c r="C104" s="5">
        <v>68</v>
      </c>
      <c r="D104" s="5">
        <v>53</v>
      </c>
      <c r="E104" s="5">
        <v>75</v>
      </c>
      <c r="F104" s="5">
        <f t="shared" si="33"/>
        <v>63.75</v>
      </c>
      <c r="G104" s="6">
        <f t="shared" si="34"/>
        <v>161</v>
      </c>
      <c r="H104" s="6">
        <f t="shared" si="35"/>
        <v>201</v>
      </c>
      <c r="S104" s="7">
        <v>35</v>
      </c>
      <c r="T104" s="7">
        <v>47</v>
      </c>
      <c r="U104" s="7">
        <v>39</v>
      </c>
      <c r="V104" s="7">
        <v>43</v>
      </c>
      <c r="W104" s="5">
        <f t="shared" si="36"/>
        <v>41</v>
      </c>
      <c r="AH104" s="7">
        <v>26</v>
      </c>
      <c r="AI104" s="7">
        <v>31</v>
      </c>
      <c r="AJ104" s="7">
        <v>40</v>
      </c>
      <c r="AK104" s="7">
        <v>27</v>
      </c>
      <c r="AL104" s="5">
        <f t="shared" si="37"/>
        <v>31</v>
      </c>
      <c r="AX104" s="9">
        <f t="shared" si="38"/>
        <v>25</v>
      </c>
      <c r="AY104" s="7"/>
      <c r="AZ104" s="7"/>
      <c r="BA104" s="7">
        <v>-6</v>
      </c>
      <c r="BB104" s="7">
        <v>6</v>
      </c>
      <c r="BC104" s="7"/>
      <c r="BD104" s="7">
        <v>305</v>
      </c>
      <c r="BE104" s="7">
        <v>300</v>
      </c>
      <c r="BF104" s="7">
        <f t="shared" si="39"/>
        <v>5</v>
      </c>
      <c r="BG104" s="7">
        <f t="shared" si="40"/>
        <v>0</v>
      </c>
    </row>
    <row r="105" spans="1:59" x14ac:dyDescent="0.25">
      <c r="A105" s="4">
        <v>26</v>
      </c>
      <c r="B105" s="5">
        <v>60</v>
      </c>
      <c r="C105" s="5">
        <v>69</v>
      </c>
      <c r="D105" s="5">
        <v>56</v>
      </c>
      <c r="E105" s="5">
        <v>79</v>
      </c>
      <c r="F105" s="5">
        <f t="shared" si="33"/>
        <v>66</v>
      </c>
      <c r="G105" s="6">
        <f t="shared" si="34"/>
        <v>161</v>
      </c>
      <c r="H105" s="6">
        <f t="shared" si="35"/>
        <v>201</v>
      </c>
      <c r="S105" s="7">
        <v>36</v>
      </c>
      <c r="T105" s="7">
        <v>47</v>
      </c>
      <c r="U105" s="7">
        <v>40</v>
      </c>
      <c r="V105" s="7">
        <v>44</v>
      </c>
      <c r="W105" s="5">
        <f t="shared" si="36"/>
        <v>41.75</v>
      </c>
      <c r="AH105" s="7">
        <v>26</v>
      </c>
      <c r="AI105" s="7">
        <v>32</v>
      </c>
      <c r="AJ105" s="7">
        <v>41</v>
      </c>
      <c r="AK105" s="7">
        <v>28</v>
      </c>
      <c r="AL105" s="5">
        <f t="shared" si="37"/>
        <v>31.75</v>
      </c>
      <c r="AX105" s="9">
        <f t="shared" si="38"/>
        <v>26</v>
      </c>
      <c r="AY105" s="7"/>
      <c r="AZ105" s="7"/>
      <c r="BA105" s="7">
        <v>-6</v>
      </c>
      <c r="BB105" s="7">
        <v>6</v>
      </c>
      <c r="BC105" s="7"/>
      <c r="BD105" s="7">
        <v>302</v>
      </c>
      <c r="BE105" s="7">
        <v>301</v>
      </c>
      <c r="BF105" s="7">
        <f t="shared" si="39"/>
        <v>2</v>
      </c>
      <c r="BG105" s="7">
        <f t="shared" si="40"/>
        <v>1</v>
      </c>
    </row>
    <row r="106" spans="1:59" x14ac:dyDescent="0.25">
      <c r="A106" s="4">
        <v>27</v>
      </c>
      <c r="B106" s="5">
        <v>61</v>
      </c>
      <c r="C106" s="5">
        <v>73</v>
      </c>
      <c r="D106" s="5">
        <v>59</v>
      </c>
      <c r="E106" s="5">
        <v>82</v>
      </c>
      <c r="F106" s="5">
        <f t="shared" si="33"/>
        <v>68.75</v>
      </c>
      <c r="G106" s="6">
        <f t="shared" si="34"/>
        <v>161</v>
      </c>
      <c r="H106" s="6">
        <f t="shared" si="35"/>
        <v>201</v>
      </c>
      <c r="S106" s="7">
        <v>37</v>
      </c>
      <c r="T106" s="7">
        <v>48</v>
      </c>
      <c r="U106" s="7">
        <v>42</v>
      </c>
      <c r="V106" s="7">
        <v>46</v>
      </c>
      <c r="W106" s="5">
        <f t="shared" si="36"/>
        <v>43.25</v>
      </c>
      <c r="AH106" s="7">
        <v>26</v>
      </c>
      <c r="AI106" s="7">
        <v>33</v>
      </c>
      <c r="AJ106" s="7">
        <v>42</v>
      </c>
      <c r="AK106" s="7">
        <v>29</v>
      </c>
      <c r="AL106" s="5">
        <f t="shared" si="37"/>
        <v>32.5</v>
      </c>
      <c r="AX106" s="9">
        <f t="shared" si="38"/>
        <v>27</v>
      </c>
      <c r="AY106" s="7"/>
      <c r="AZ106" s="7"/>
      <c r="BA106" s="7">
        <v>-6</v>
      </c>
      <c r="BB106" s="7">
        <v>6</v>
      </c>
      <c r="BC106" s="7"/>
      <c r="BD106" s="7">
        <v>300</v>
      </c>
      <c r="BE106" s="7">
        <v>302</v>
      </c>
      <c r="BF106" s="7">
        <f t="shared" si="39"/>
        <v>0</v>
      </c>
      <c r="BG106" s="7">
        <f t="shared" si="40"/>
        <v>2</v>
      </c>
    </row>
    <row r="107" spans="1:59" x14ac:dyDescent="0.25">
      <c r="A107" s="4">
        <v>28</v>
      </c>
      <c r="B107" s="5">
        <v>63</v>
      </c>
      <c r="C107" s="5">
        <v>74</v>
      </c>
      <c r="D107" s="5">
        <v>61</v>
      </c>
      <c r="E107" s="5">
        <v>86</v>
      </c>
      <c r="F107" s="5">
        <f t="shared" si="33"/>
        <v>71</v>
      </c>
      <c r="G107" s="6">
        <f t="shared" si="34"/>
        <v>161</v>
      </c>
      <c r="H107" s="6">
        <f t="shared" si="35"/>
        <v>201</v>
      </c>
      <c r="S107" s="7">
        <v>38</v>
      </c>
      <c r="T107" s="7">
        <v>48</v>
      </c>
      <c r="U107" s="7">
        <v>43</v>
      </c>
      <c r="V107" s="7">
        <v>47</v>
      </c>
      <c r="W107" s="5">
        <f t="shared" si="36"/>
        <v>44</v>
      </c>
      <c r="AH107" s="7">
        <v>26</v>
      </c>
      <c r="AI107" s="7">
        <v>33</v>
      </c>
      <c r="AJ107" s="7">
        <v>44</v>
      </c>
      <c r="AK107" s="7">
        <v>32</v>
      </c>
      <c r="AL107" s="5">
        <f t="shared" si="37"/>
        <v>33.75</v>
      </c>
      <c r="AX107" s="9">
        <f t="shared" si="38"/>
        <v>28</v>
      </c>
      <c r="AY107" s="7"/>
      <c r="AZ107" s="7"/>
      <c r="BA107" s="7">
        <v>-6</v>
      </c>
      <c r="BB107" s="7">
        <v>6</v>
      </c>
      <c r="BC107" s="7"/>
      <c r="BD107" s="7">
        <v>301</v>
      </c>
      <c r="BE107" s="7">
        <v>304</v>
      </c>
      <c r="BF107" s="7">
        <f t="shared" si="39"/>
        <v>1</v>
      </c>
      <c r="BG107" s="7">
        <f t="shared" si="40"/>
        <v>4</v>
      </c>
    </row>
    <row r="108" spans="1:59" x14ac:dyDescent="0.25">
      <c r="A108" s="4">
        <v>29</v>
      </c>
      <c r="B108" s="5">
        <v>65</v>
      </c>
      <c r="C108" s="5">
        <v>76</v>
      </c>
      <c r="D108" s="5">
        <v>64</v>
      </c>
      <c r="E108" s="5">
        <v>88</v>
      </c>
      <c r="F108" s="5">
        <f t="shared" si="33"/>
        <v>73.25</v>
      </c>
      <c r="G108" s="6">
        <f t="shared" si="34"/>
        <v>161</v>
      </c>
      <c r="H108" s="6">
        <f t="shared" si="35"/>
        <v>201</v>
      </c>
      <c r="S108" s="7">
        <v>41</v>
      </c>
      <c r="T108" s="7">
        <v>49</v>
      </c>
      <c r="U108" s="7">
        <v>44</v>
      </c>
      <c r="V108" s="7">
        <v>47</v>
      </c>
      <c r="W108" s="5">
        <f t="shared" si="36"/>
        <v>45.25</v>
      </c>
      <c r="AH108" s="7">
        <v>26</v>
      </c>
      <c r="AI108" s="7">
        <v>33</v>
      </c>
      <c r="AJ108" s="7">
        <v>45</v>
      </c>
      <c r="AK108" s="7">
        <v>34</v>
      </c>
      <c r="AL108" s="5">
        <f t="shared" si="37"/>
        <v>34.5</v>
      </c>
      <c r="AX108" s="9">
        <f t="shared" si="38"/>
        <v>29</v>
      </c>
      <c r="AY108" s="7"/>
      <c r="AZ108" s="7"/>
      <c r="BA108" s="7">
        <v>-6</v>
      </c>
      <c r="BB108" s="7">
        <v>6</v>
      </c>
      <c r="BC108" s="7"/>
      <c r="BD108" s="7">
        <v>305</v>
      </c>
      <c r="BE108" s="7">
        <v>304</v>
      </c>
      <c r="BF108" s="7">
        <f t="shared" si="39"/>
        <v>5</v>
      </c>
      <c r="BG108" s="7">
        <f t="shared" si="40"/>
        <v>4</v>
      </c>
    </row>
    <row r="109" spans="1:59" x14ac:dyDescent="0.25">
      <c r="A109" s="4">
        <v>30</v>
      </c>
      <c r="B109" s="7">
        <v>66</v>
      </c>
      <c r="C109" s="7">
        <v>79</v>
      </c>
      <c r="D109" s="7">
        <v>67</v>
      </c>
      <c r="E109" s="7">
        <v>93</v>
      </c>
      <c r="F109" s="5">
        <f t="shared" si="33"/>
        <v>76.25</v>
      </c>
      <c r="G109" s="6">
        <f t="shared" si="34"/>
        <v>161</v>
      </c>
      <c r="H109" s="6">
        <f t="shared" si="35"/>
        <v>201</v>
      </c>
      <c r="S109" s="7">
        <v>42</v>
      </c>
      <c r="T109" s="7">
        <v>51</v>
      </c>
      <c r="U109" s="7">
        <v>45</v>
      </c>
      <c r="V109" s="7">
        <v>47</v>
      </c>
      <c r="W109" s="5">
        <f t="shared" si="36"/>
        <v>46.25</v>
      </c>
      <c r="AH109" s="7">
        <v>26</v>
      </c>
      <c r="AI109" s="7">
        <v>34</v>
      </c>
      <c r="AJ109" s="7">
        <v>46</v>
      </c>
      <c r="AK109" s="7">
        <v>36</v>
      </c>
      <c r="AL109" s="5">
        <f t="shared" si="37"/>
        <v>35.5</v>
      </c>
      <c r="AX109" s="9">
        <f t="shared" si="38"/>
        <v>30</v>
      </c>
      <c r="AY109" s="7"/>
      <c r="AZ109" s="7"/>
      <c r="BA109" s="7">
        <v>-6</v>
      </c>
      <c r="BB109" s="7">
        <v>6</v>
      </c>
      <c r="BC109" s="7"/>
      <c r="BD109" s="7">
        <v>301</v>
      </c>
      <c r="BE109" s="7">
        <v>302</v>
      </c>
      <c r="BF109" s="7">
        <f t="shared" si="39"/>
        <v>1</v>
      </c>
      <c r="BG109" s="7">
        <f t="shared" si="40"/>
        <v>2</v>
      </c>
    </row>
    <row r="110" spans="1:59" x14ac:dyDescent="0.25">
      <c r="A110" s="4">
        <v>31</v>
      </c>
      <c r="B110" s="7">
        <v>69</v>
      </c>
      <c r="C110" s="7">
        <v>83</v>
      </c>
      <c r="D110" s="7">
        <v>68</v>
      </c>
      <c r="E110" s="7">
        <v>97</v>
      </c>
      <c r="F110" s="5">
        <f t="shared" si="33"/>
        <v>79.25</v>
      </c>
      <c r="G110" s="6">
        <f t="shared" si="34"/>
        <v>161</v>
      </c>
      <c r="H110" s="6">
        <f t="shared" si="35"/>
        <v>201</v>
      </c>
      <c r="S110" s="7">
        <v>44</v>
      </c>
      <c r="T110" s="7">
        <v>52</v>
      </c>
      <c r="U110" s="7">
        <v>46</v>
      </c>
      <c r="V110" s="7">
        <v>48</v>
      </c>
      <c r="W110" s="5">
        <f t="shared" si="36"/>
        <v>47.5</v>
      </c>
      <c r="AH110" s="7">
        <v>26</v>
      </c>
      <c r="AI110" s="7">
        <v>35</v>
      </c>
      <c r="AJ110" s="7">
        <v>47</v>
      </c>
      <c r="AK110" s="7">
        <v>38</v>
      </c>
      <c r="AL110" s="5">
        <f t="shared" si="37"/>
        <v>36.5</v>
      </c>
      <c r="AX110" s="9">
        <f t="shared" si="38"/>
        <v>31</v>
      </c>
      <c r="AY110" s="7"/>
      <c r="AZ110" s="7"/>
      <c r="BA110" s="7">
        <v>-6</v>
      </c>
      <c r="BB110" s="7">
        <v>6</v>
      </c>
      <c r="BC110" s="7"/>
      <c r="BD110" s="7">
        <v>297</v>
      </c>
      <c r="BE110" s="7">
        <v>304</v>
      </c>
      <c r="BF110" s="7">
        <f t="shared" si="39"/>
        <v>-3</v>
      </c>
      <c r="BG110" s="7">
        <f t="shared" si="40"/>
        <v>4</v>
      </c>
    </row>
    <row r="111" spans="1:59" x14ac:dyDescent="0.25">
      <c r="A111" s="4">
        <v>32</v>
      </c>
      <c r="B111" s="7">
        <v>70</v>
      </c>
      <c r="C111" s="7">
        <v>89</v>
      </c>
      <c r="D111" s="7">
        <v>72</v>
      </c>
      <c r="E111" s="7">
        <v>102</v>
      </c>
      <c r="F111" s="5">
        <f t="shared" si="33"/>
        <v>83.25</v>
      </c>
      <c r="G111" s="6">
        <f t="shared" si="34"/>
        <v>161</v>
      </c>
      <c r="H111" s="6">
        <f t="shared" si="35"/>
        <v>201</v>
      </c>
      <c r="S111" s="7">
        <v>46</v>
      </c>
      <c r="T111" s="7">
        <v>52</v>
      </c>
      <c r="U111" s="7">
        <v>49</v>
      </c>
      <c r="V111" s="7">
        <v>51</v>
      </c>
      <c r="W111" s="5">
        <f t="shared" si="36"/>
        <v>49.5</v>
      </c>
      <c r="AH111" s="7">
        <v>26</v>
      </c>
      <c r="AI111" s="7">
        <v>35</v>
      </c>
      <c r="AJ111" s="7">
        <v>48</v>
      </c>
      <c r="AK111" s="7">
        <v>42</v>
      </c>
      <c r="AL111" s="5">
        <f>(AK111+AJ111+AI111+AH111)/4</f>
        <v>37.75</v>
      </c>
      <c r="AX111" s="9">
        <f t="shared" si="38"/>
        <v>32</v>
      </c>
      <c r="AY111" s="7"/>
      <c r="AZ111" s="7"/>
      <c r="BA111" s="7">
        <v>-6</v>
      </c>
      <c r="BB111" s="7">
        <v>6</v>
      </c>
      <c r="BC111" s="7"/>
      <c r="BD111" s="7">
        <v>299</v>
      </c>
      <c r="BE111" s="7">
        <v>301</v>
      </c>
      <c r="BF111" s="7">
        <f t="shared" si="39"/>
        <v>-1</v>
      </c>
      <c r="BG111" s="7">
        <f t="shared" si="40"/>
        <v>1</v>
      </c>
    </row>
    <row r="112" spans="1:59" x14ac:dyDescent="0.25">
      <c r="A112" s="4">
        <v>33</v>
      </c>
      <c r="B112" s="7">
        <v>72</v>
      </c>
      <c r="C112" s="7">
        <v>94</v>
      </c>
      <c r="D112" s="7">
        <v>76</v>
      </c>
      <c r="E112" s="7">
        <v>105</v>
      </c>
      <c r="F112" s="5">
        <f t="shared" si="33"/>
        <v>86.75</v>
      </c>
      <c r="G112" s="6">
        <f t="shared" si="34"/>
        <v>161</v>
      </c>
      <c r="H112" s="6">
        <f t="shared" si="35"/>
        <v>201</v>
      </c>
      <c r="S112" s="7">
        <v>47</v>
      </c>
      <c r="T112" s="7">
        <v>53</v>
      </c>
      <c r="U112" s="7">
        <v>52</v>
      </c>
      <c r="V112" s="7">
        <v>52</v>
      </c>
      <c r="W112" s="5">
        <f t="shared" si="36"/>
        <v>51</v>
      </c>
      <c r="AH112" s="7">
        <v>26</v>
      </c>
      <c r="AI112" s="7">
        <v>36</v>
      </c>
      <c r="AJ112" s="7">
        <v>48</v>
      </c>
      <c r="AK112" s="7">
        <v>42</v>
      </c>
      <c r="AL112" s="5">
        <f>(AK112+AJ112+AI112+AH112)/4</f>
        <v>38</v>
      </c>
      <c r="AX112" s="9">
        <f t="shared" si="38"/>
        <v>33</v>
      </c>
      <c r="AY112" s="7"/>
      <c r="AZ112" s="7"/>
      <c r="BA112" s="7">
        <v>-6</v>
      </c>
      <c r="BB112" s="7">
        <v>6</v>
      </c>
      <c r="BC112" s="7"/>
      <c r="BD112" s="7">
        <v>296</v>
      </c>
      <c r="BE112" s="7">
        <v>300</v>
      </c>
      <c r="BF112" s="7">
        <f t="shared" si="39"/>
        <v>-4</v>
      </c>
      <c r="BG112" s="7">
        <f t="shared" si="40"/>
        <v>0</v>
      </c>
    </row>
    <row r="113" spans="1:59" x14ac:dyDescent="0.25">
      <c r="A113" s="4">
        <v>34</v>
      </c>
      <c r="B113" s="7">
        <v>74</v>
      </c>
      <c r="C113" s="7">
        <v>98</v>
      </c>
      <c r="D113" s="7">
        <v>77</v>
      </c>
      <c r="E113" s="7">
        <v>108</v>
      </c>
      <c r="F113" s="5">
        <f t="shared" si="33"/>
        <v>89.25</v>
      </c>
      <c r="G113" s="6">
        <f t="shared" si="34"/>
        <v>161</v>
      </c>
      <c r="H113" s="6">
        <f t="shared" si="35"/>
        <v>201</v>
      </c>
      <c r="S113" s="7">
        <v>48</v>
      </c>
      <c r="T113" s="7">
        <v>54</v>
      </c>
      <c r="U113" s="7">
        <v>54</v>
      </c>
      <c r="V113" s="7">
        <v>54</v>
      </c>
      <c r="W113" s="5">
        <f t="shared" si="36"/>
        <v>52.5</v>
      </c>
      <c r="AH113" s="7">
        <v>26</v>
      </c>
      <c r="AI113" s="7">
        <v>37</v>
      </c>
      <c r="AJ113" s="7">
        <v>49</v>
      </c>
      <c r="AK113" s="7">
        <v>42</v>
      </c>
      <c r="AL113" s="5">
        <f t="shared" si="37"/>
        <v>38.5</v>
      </c>
      <c r="AX113" s="9">
        <f t="shared" si="38"/>
        <v>34</v>
      </c>
      <c r="AY113" s="7"/>
      <c r="AZ113" s="7"/>
      <c r="BA113" s="7">
        <v>-6</v>
      </c>
      <c r="BB113" s="7">
        <v>6</v>
      </c>
      <c r="BC113" s="7"/>
      <c r="BD113" s="7">
        <v>299</v>
      </c>
      <c r="BE113" s="7">
        <v>301</v>
      </c>
      <c r="BF113" s="7">
        <f t="shared" si="39"/>
        <v>-1</v>
      </c>
      <c r="BG113" s="7">
        <f t="shared" si="40"/>
        <v>1</v>
      </c>
    </row>
    <row r="114" spans="1:59" x14ac:dyDescent="0.25">
      <c r="A114" s="4">
        <v>35</v>
      </c>
      <c r="B114" s="7">
        <v>76</v>
      </c>
      <c r="C114" s="7">
        <v>101</v>
      </c>
      <c r="D114" s="7">
        <v>78</v>
      </c>
      <c r="E114" s="7">
        <v>109</v>
      </c>
      <c r="F114" s="5">
        <f t="shared" si="33"/>
        <v>91</v>
      </c>
      <c r="G114" s="6">
        <f t="shared" si="34"/>
        <v>161</v>
      </c>
      <c r="H114" s="6">
        <f t="shared" si="35"/>
        <v>201</v>
      </c>
      <c r="S114" s="7">
        <v>52</v>
      </c>
      <c r="T114" s="7">
        <v>55</v>
      </c>
      <c r="U114" s="7">
        <v>57</v>
      </c>
      <c r="V114" s="7">
        <v>57</v>
      </c>
      <c r="W114" s="5">
        <f t="shared" si="36"/>
        <v>55.25</v>
      </c>
      <c r="AH114" s="7">
        <v>27</v>
      </c>
      <c r="AI114" s="7">
        <v>37</v>
      </c>
      <c r="AJ114" s="7">
        <v>52</v>
      </c>
      <c r="AK114" s="7">
        <v>43</v>
      </c>
      <c r="AL114" s="5">
        <f t="shared" si="37"/>
        <v>39.75</v>
      </c>
      <c r="AX114" s="9">
        <f t="shared" si="38"/>
        <v>35</v>
      </c>
      <c r="AY114" s="7"/>
      <c r="AZ114" s="7"/>
      <c r="BA114" s="7">
        <v>-6</v>
      </c>
      <c r="BB114" s="7">
        <v>6</v>
      </c>
      <c r="BC114" s="7"/>
      <c r="BD114" s="7">
        <v>301</v>
      </c>
      <c r="BE114" s="7">
        <v>303</v>
      </c>
      <c r="BF114" s="7">
        <f t="shared" si="39"/>
        <v>1</v>
      </c>
      <c r="BG114" s="7">
        <f t="shared" si="40"/>
        <v>3</v>
      </c>
    </row>
    <row r="115" spans="1:59" x14ac:dyDescent="0.25">
      <c r="A115" s="4">
        <v>36</v>
      </c>
      <c r="B115" s="7">
        <v>77</v>
      </c>
      <c r="C115" s="7">
        <v>103</v>
      </c>
      <c r="D115" s="7">
        <v>79</v>
      </c>
      <c r="E115" s="7">
        <v>111</v>
      </c>
      <c r="F115" s="5">
        <f t="shared" si="33"/>
        <v>92.5</v>
      </c>
      <c r="G115" s="6">
        <f t="shared" si="34"/>
        <v>161</v>
      </c>
      <c r="H115" s="6">
        <f t="shared" si="35"/>
        <v>201</v>
      </c>
      <c r="S115" s="7">
        <v>55</v>
      </c>
      <c r="T115" s="7">
        <v>56</v>
      </c>
      <c r="U115" s="7">
        <v>59</v>
      </c>
      <c r="V115" s="7">
        <v>59</v>
      </c>
      <c r="W115" s="5">
        <f t="shared" si="36"/>
        <v>57.25</v>
      </c>
      <c r="AH115" s="7">
        <v>27</v>
      </c>
      <c r="AI115" s="7">
        <v>37</v>
      </c>
      <c r="AJ115" s="7">
        <v>53</v>
      </c>
      <c r="AK115" s="7">
        <v>43</v>
      </c>
      <c r="AL115" s="5">
        <f t="shared" si="37"/>
        <v>40</v>
      </c>
      <c r="AX115" s="9">
        <f t="shared" si="38"/>
        <v>36</v>
      </c>
      <c r="AY115" s="7"/>
      <c r="AZ115" s="7"/>
      <c r="BA115" s="7">
        <v>-6</v>
      </c>
      <c r="BB115" s="7">
        <v>6</v>
      </c>
      <c r="BC115" s="7"/>
      <c r="BD115" s="7">
        <v>302</v>
      </c>
      <c r="BE115" s="7">
        <v>298</v>
      </c>
      <c r="BF115" s="7">
        <f t="shared" si="39"/>
        <v>2</v>
      </c>
      <c r="BG115" s="7">
        <f t="shared" si="40"/>
        <v>-2</v>
      </c>
    </row>
    <row r="116" spans="1:59" x14ac:dyDescent="0.25">
      <c r="A116" s="4">
        <v>37</v>
      </c>
      <c r="B116" s="7">
        <v>78</v>
      </c>
      <c r="C116" s="7">
        <v>109</v>
      </c>
      <c r="D116" s="7">
        <v>83</v>
      </c>
      <c r="E116" s="7">
        <v>116</v>
      </c>
      <c r="F116" s="5">
        <f t="shared" si="33"/>
        <v>96.5</v>
      </c>
      <c r="G116" s="6">
        <f t="shared" si="34"/>
        <v>161</v>
      </c>
      <c r="H116" s="6">
        <f t="shared" si="35"/>
        <v>201</v>
      </c>
      <c r="S116" s="7">
        <v>57</v>
      </c>
      <c r="T116" s="7">
        <v>57</v>
      </c>
      <c r="U116" s="7">
        <v>62</v>
      </c>
      <c r="V116" s="7">
        <v>62</v>
      </c>
      <c r="W116" s="5">
        <f t="shared" si="36"/>
        <v>59.5</v>
      </c>
      <c r="AH116" s="7">
        <v>27</v>
      </c>
      <c r="AI116" s="7">
        <v>37</v>
      </c>
      <c r="AJ116" s="7">
        <v>55</v>
      </c>
      <c r="AK116" s="7">
        <v>43</v>
      </c>
      <c r="AL116" s="5">
        <f t="shared" si="37"/>
        <v>40.5</v>
      </c>
      <c r="AX116" s="9">
        <f t="shared" si="38"/>
        <v>37</v>
      </c>
      <c r="AY116" s="7"/>
      <c r="AZ116" s="7"/>
      <c r="BA116" s="7">
        <v>-6</v>
      </c>
      <c r="BB116" s="7">
        <v>6</v>
      </c>
      <c r="BC116" s="7"/>
      <c r="BD116" s="7">
        <v>304</v>
      </c>
      <c r="BE116" s="7">
        <v>295</v>
      </c>
      <c r="BF116" s="7">
        <f t="shared" si="39"/>
        <v>4</v>
      </c>
      <c r="BG116" s="7">
        <f t="shared" si="40"/>
        <v>-5</v>
      </c>
    </row>
    <row r="117" spans="1:59" x14ac:dyDescent="0.25">
      <c r="A117" s="4">
        <v>38</v>
      </c>
      <c r="B117" s="7">
        <v>79</v>
      </c>
      <c r="C117" s="7">
        <v>113</v>
      </c>
      <c r="D117" s="7">
        <v>86</v>
      </c>
      <c r="E117" s="7">
        <v>119</v>
      </c>
      <c r="F117" s="5">
        <f t="shared" si="33"/>
        <v>99.25</v>
      </c>
      <c r="G117" s="6">
        <f t="shared" si="34"/>
        <v>161</v>
      </c>
      <c r="H117" s="6">
        <f t="shared" si="35"/>
        <v>201</v>
      </c>
      <c r="S117" s="7">
        <v>59</v>
      </c>
      <c r="T117" s="7">
        <v>58</v>
      </c>
      <c r="U117" s="7">
        <v>65</v>
      </c>
      <c r="V117" s="7">
        <v>63</v>
      </c>
      <c r="W117" s="5">
        <f t="shared" si="36"/>
        <v>61.25</v>
      </c>
      <c r="AH117" s="7">
        <v>28</v>
      </c>
      <c r="AI117" s="7">
        <v>38</v>
      </c>
      <c r="AJ117" s="7">
        <v>57</v>
      </c>
      <c r="AK117" s="7">
        <v>45</v>
      </c>
      <c r="AL117" s="5">
        <f t="shared" si="37"/>
        <v>42</v>
      </c>
      <c r="AX117" s="9">
        <f t="shared" si="38"/>
        <v>38</v>
      </c>
      <c r="AY117" s="7"/>
      <c r="AZ117" s="7"/>
      <c r="BA117" s="7">
        <v>-6</v>
      </c>
      <c r="BB117" s="7">
        <v>6</v>
      </c>
      <c r="BC117" s="7"/>
      <c r="BD117" s="7">
        <v>303</v>
      </c>
      <c r="BE117" s="7">
        <v>299</v>
      </c>
      <c r="BF117" s="7">
        <f t="shared" si="39"/>
        <v>3</v>
      </c>
      <c r="BG117" s="7">
        <f t="shared" si="40"/>
        <v>-1</v>
      </c>
    </row>
    <row r="118" spans="1:59" x14ac:dyDescent="0.25">
      <c r="A118" s="4">
        <v>39</v>
      </c>
      <c r="B118" s="7">
        <v>83</v>
      </c>
      <c r="C118" s="7">
        <v>117</v>
      </c>
      <c r="D118" s="7">
        <v>89</v>
      </c>
      <c r="E118" s="7">
        <v>122</v>
      </c>
      <c r="F118" s="5">
        <f t="shared" si="33"/>
        <v>102.75</v>
      </c>
      <c r="G118" s="6">
        <f t="shared" si="34"/>
        <v>161</v>
      </c>
      <c r="H118" s="6">
        <f t="shared" si="35"/>
        <v>201</v>
      </c>
      <c r="S118" s="7">
        <v>62</v>
      </c>
      <c r="T118" s="7">
        <v>61</v>
      </c>
      <c r="U118" s="7">
        <v>68</v>
      </c>
      <c r="V118" s="7">
        <v>65</v>
      </c>
      <c r="W118" s="5">
        <f t="shared" si="36"/>
        <v>64</v>
      </c>
      <c r="AH118" s="7">
        <v>29</v>
      </c>
      <c r="AI118" s="7">
        <v>38</v>
      </c>
      <c r="AJ118" s="7">
        <v>58</v>
      </c>
      <c r="AK118" s="7">
        <v>45</v>
      </c>
      <c r="AL118" s="5">
        <f t="shared" si="37"/>
        <v>42.5</v>
      </c>
      <c r="AX118" s="9">
        <f t="shared" si="38"/>
        <v>39</v>
      </c>
      <c r="AY118" s="7"/>
      <c r="AZ118" s="7"/>
      <c r="BA118" s="7">
        <v>-6</v>
      </c>
      <c r="BB118" s="7">
        <v>6</v>
      </c>
      <c r="BC118" s="7"/>
      <c r="BD118" s="7">
        <v>302</v>
      </c>
      <c r="BE118" s="7">
        <v>297</v>
      </c>
      <c r="BF118" s="7">
        <f t="shared" si="39"/>
        <v>2</v>
      </c>
      <c r="BG118" s="7">
        <f t="shared" si="40"/>
        <v>-3</v>
      </c>
    </row>
    <row r="119" spans="1:59" x14ac:dyDescent="0.25">
      <c r="A119" s="4">
        <v>40</v>
      </c>
      <c r="B119" s="7">
        <v>85</v>
      </c>
      <c r="C119" s="7">
        <v>123</v>
      </c>
      <c r="D119" s="7">
        <v>93</v>
      </c>
      <c r="E119" s="7">
        <v>126</v>
      </c>
      <c r="F119" s="5">
        <f t="shared" si="33"/>
        <v>106.75</v>
      </c>
      <c r="G119" s="6">
        <f t="shared" si="34"/>
        <v>161</v>
      </c>
      <c r="H119" s="6">
        <f t="shared" si="35"/>
        <v>201</v>
      </c>
      <c r="S119" s="7">
        <v>65</v>
      </c>
      <c r="T119" s="7">
        <v>64</v>
      </c>
      <c r="U119" s="7">
        <v>73</v>
      </c>
      <c r="V119" s="7">
        <v>67</v>
      </c>
      <c r="W119" s="5">
        <f t="shared" si="36"/>
        <v>67.25</v>
      </c>
      <c r="AH119" s="7">
        <v>30</v>
      </c>
      <c r="AI119" s="7">
        <v>39</v>
      </c>
      <c r="AJ119" s="7">
        <v>59</v>
      </c>
      <c r="AK119" s="7">
        <v>45</v>
      </c>
      <c r="AL119" s="5">
        <f t="shared" si="37"/>
        <v>43.25</v>
      </c>
      <c r="AX119" s="9">
        <f t="shared" si="38"/>
        <v>40</v>
      </c>
      <c r="AY119" s="7"/>
      <c r="AZ119" s="7"/>
      <c r="BA119" s="7">
        <v>-6</v>
      </c>
      <c r="BB119" s="7">
        <v>6</v>
      </c>
      <c r="BC119" s="7"/>
      <c r="BD119" s="7">
        <v>303</v>
      </c>
      <c r="BE119" s="7">
        <v>302</v>
      </c>
      <c r="BF119" s="7">
        <f t="shared" si="39"/>
        <v>3</v>
      </c>
      <c r="BG119" s="7">
        <f t="shared" si="40"/>
        <v>2</v>
      </c>
    </row>
    <row r="120" spans="1:59" x14ac:dyDescent="0.25">
      <c r="A120" s="4">
        <v>41</v>
      </c>
      <c r="B120" s="7">
        <v>86</v>
      </c>
      <c r="C120" s="7">
        <v>129</v>
      </c>
      <c r="D120" s="7">
        <v>98</v>
      </c>
      <c r="E120" s="7">
        <v>129</v>
      </c>
      <c r="F120" s="5">
        <f t="shared" si="33"/>
        <v>110.5</v>
      </c>
      <c r="G120" s="6">
        <f t="shared" si="34"/>
        <v>161</v>
      </c>
      <c r="H120" s="6">
        <f t="shared" si="35"/>
        <v>201</v>
      </c>
      <c r="S120" s="7">
        <v>69</v>
      </c>
      <c r="T120" s="7">
        <v>66</v>
      </c>
      <c r="U120" s="7">
        <v>77</v>
      </c>
      <c r="V120" s="7">
        <v>68</v>
      </c>
      <c r="W120" s="5">
        <f t="shared" si="36"/>
        <v>70</v>
      </c>
      <c r="AH120" s="7">
        <v>30</v>
      </c>
      <c r="AI120" s="7">
        <v>40</v>
      </c>
      <c r="AJ120" s="7">
        <v>59</v>
      </c>
      <c r="AK120" s="7">
        <v>46</v>
      </c>
      <c r="AL120" s="5">
        <f t="shared" si="37"/>
        <v>43.75</v>
      </c>
      <c r="AX120" s="9">
        <f t="shared" si="38"/>
        <v>41</v>
      </c>
      <c r="AY120" s="7"/>
      <c r="AZ120" s="7"/>
      <c r="BA120" s="7">
        <v>-6</v>
      </c>
      <c r="BB120" s="7">
        <v>6</v>
      </c>
      <c r="BC120" s="7"/>
      <c r="BD120" s="7">
        <v>304</v>
      </c>
      <c r="BE120" s="7">
        <v>297</v>
      </c>
      <c r="BF120" s="7">
        <f t="shared" si="39"/>
        <v>4</v>
      </c>
      <c r="BG120" s="7">
        <f t="shared" si="40"/>
        <v>-3</v>
      </c>
    </row>
    <row r="121" spans="1:59" x14ac:dyDescent="0.25">
      <c r="A121" s="4">
        <v>42</v>
      </c>
      <c r="B121" s="7">
        <v>87</v>
      </c>
      <c r="C121" s="7">
        <v>132</v>
      </c>
      <c r="D121" s="7">
        <v>99</v>
      </c>
      <c r="E121" s="7">
        <v>131</v>
      </c>
      <c r="F121" s="5">
        <f t="shared" si="33"/>
        <v>112.25</v>
      </c>
      <c r="G121" s="6">
        <f t="shared" si="34"/>
        <v>161</v>
      </c>
      <c r="H121" s="6">
        <f t="shared" si="35"/>
        <v>201</v>
      </c>
      <c r="S121" s="7">
        <v>70</v>
      </c>
      <c r="T121" s="7">
        <v>68</v>
      </c>
      <c r="U121" s="7">
        <v>81</v>
      </c>
      <c r="V121" s="7">
        <v>68</v>
      </c>
      <c r="W121" s="5">
        <f t="shared" si="36"/>
        <v>71.75</v>
      </c>
      <c r="AH121" s="7">
        <v>31</v>
      </c>
      <c r="AI121" s="7">
        <v>40</v>
      </c>
      <c r="AJ121" s="7">
        <v>62</v>
      </c>
      <c r="AK121" s="7">
        <v>47</v>
      </c>
      <c r="AL121" s="5">
        <f t="shared" si="37"/>
        <v>45</v>
      </c>
      <c r="AX121" s="9">
        <f t="shared" si="38"/>
        <v>42</v>
      </c>
      <c r="AY121" s="7"/>
      <c r="AZ121" s="7"/>
      <c r="BA121" s="7">
        <v>-6</v>
      </c>
      <c r="BB121" s="7">
        <v>6</v>
      </c>
      <c r="BC121" s="7"/>
      <c r="BD121" s="7">
        <v>302</v>
      </c>
      <c r="BE121" s="7">
        <v>296</v>
      </c>
      <c r="BF121" s="7">
        <f t="shared" si="39"/>
        <v>2</v>
      </c>
      <c r="BG121" s="7">
        <f t="shared" si="40"/>
        <v>-4</v>
      </c>
    </row>
    <row r="122" spans="1:59" x14ac:dyDescent="0.25">
      <c r="A122" s="4">
        <v>43</v>
      </c>
      <c r="B122" s="7">
        <v>87</v>
      </c>
      <c r="C122" s="7">
        <v>138</v>
      </c>
      <c r="D122" s="7">
        <v>104</v>
      </c>
      <c r="E122" s="7">
        <v>136</v>
      </c>
      <c r="F122" s="5">
        <f t="shared" si="33"/>
        <v>116.25</v>
      </c>
      <c r="G122" s="6">
        <f t="shared" si="34"/>
        <v>161</v>
      </c>
      <c r="H122" s="6">
        <f t="shared" si="35"/>
        <v>201</v>
      </c>
      <c r="S122" s="7">
        <v>72</v>
      </c>
      <c r="T122" s="7">
        <v>69</v>
      </c>
      <c r="U122" s="7">
        <v>85</v>
      </c>
      <c r="V122" s="7">
        <v>69</v>
      </c>
      <c r="W122" s="5">
        <f t="shared" si="36"/>
        <v>73.75</v>
      </c>
      <c r="AH122" s="7">
        <v>31</v>
      </c>
      <c r="AI122" s="7">
        <v>41</v>
      </c>
      <c r="AJ122" s="7">
        <v>64</v>
      </c>
      <c r="AK122" s="7">
        <v>47</v>
      </c>
      <c r="AL122" s="5">
        <f t="shared" si="37"/>
        <v>45.75</v>
      </c>
      <c r="AX122" s="9">
        <f t="shared" si="38"/>
        <v>43</v>
      </c>
      <c r="AY122" s="7"/>
      <c r="AZ122" s="7"/>
      <c r="BA122" s="7">
        <v>-6</v>
      </c>
      <c r="BB122" s="7">
        <v>6</v>
      </c>
      <c r="BC122" s="7"/>
      <c r="BD122" s="7">
        <v>304</v>
      </c>
      <c r="BE122" s="7">
        <v>299</v>
      </c>
      <c r="BF122" s="7">
        <f t="shared" si="39"/>
        <v>4</v>
      </c>
      <c r="BG122" s="7">
        <f t="shared" si="40"/>
        <v>-1</v>
      </c>
    </row>
    <row r="123" spans="1:59" x14ac:dyDescent="0.25">
      <c r="A123" s="4">
        <v>44</v>
      </c>
      <c r="B123" s="7">
        <v>88</v>
      </c>
      <c r="C123" s="7">
        <v>139</v>
      </c>
      <c r="D123" s="7">
        <v>109</v>
      </c>
      <c r="E123" s="7">
        <v>136</v>
      </c>
      <c r="F123" s="5">
        <f t="shared" si="33"/>
        <v>118</v>
      </c>
      <c r="G123" s="6">
        <f t="shared" si="34"/>
        <v>161</v>
      </c>
      <c r="H123" s="6">
        <f t="shared" si="35"/>
        <v>201</v>
      </c>
      <c r="S123" s="7">
        <v>74</v>
      </c>
      <c r="T123" s="7">
        <v>72</v>
      </c>
      <c r="U123" s="7">
        <v>89</v>
      </c>
      <c r="V123" s="7">
        <v>70</v>
      </c>
      <c r="W123" s="5">
        <f t="shared" si="36"/>
        <v>76.25</v>
      </c>
      <c r="AH123" s="7">
        <v>33</v>
      </c>
      <c r="AI123" s="7">
        <v>41</v>
      </c>
      <c r="AJ123" s="7">
        <v>66</v>
      </c>
      <c r="AK123" s="7">
        <v>47</v>
      </c>
      <c r="AL123" s="5">
        <f t="shared" si="37"/>
        <v>46.75</v>
      </c>
      <c r="AX123" s="9">
        <f t="shared" si="38"/>
        <v>44</v>
      </c>
      <c r="AY123" s="7"/>
      <c r="AZ123" s="7"/>
      <c r="BA123" s="7">
        <v>-6</v>
      </c>
      <c r="BB123" s="7">
        <v>6</v>
      </c>
      <c r="BC123" s="7"/>
      <c r="BD123" s="7">
        <v>300</v>
      </c>
      <c r="BE123" s="7">
        <v>298</v>
      </c>
      <c r="BF123" s="7">
        <f t="shared" si="39"/>
        <v>0</v>
      </c>
      <c r="BG123" s="7">
        <f t="shared" si="40"/>
        <v>-2</v>
      </c>
    </row>
    <row r="124" spans="1:59" x14ac:dyDescent="0.25">
      <c r="A124" s="4">
        <v>45</v>
      </c>
      <c r="B124" s="7">
        <v>89</v>
      </c>
      <c r="C124" s="7">
        <v>140</v>
      </c>
      <c r="D124" s="7">
        <v>113</v>
      </c>
      <c r="E124" s="7">
        <v>137</v>
      </c>
      <c r="F124" s="5">
        <f t="shared" si="33"/>
        <v>119.75</v>
      </c>
      <c r="G124" s="6">
        <f t="shared" si="34"/>
        <v>161</v>
      </c>
      <c r="H124" s="6">
        <f t="shared" si="35"/>
        <v>201</v>
      </c>
      <c r="S124" s="7">
        <v>77</v>
      </c>
      <c r="T124" s="7">
        <v>76</v>
      </c>
      <c r="U124" s="7">
        <v>92</v>
      </c>
      <c r="V124" s="7">
        <v>73</v>
      </c>
      <c r="W124" s="5">
        <f t="shared" si="36"/>
        <v>79.5</v>
      </c>
      <c r="AH124" s="7">
        <v>35</v>
      </c>
      <c r="AI124" s="7">
        <v>42</v>
      </c>
      <c r="AJ124" s="7">
        <v>67</v>
      </c>
      <c r="AK124" s="7">
        <v>48</v>
      </c>
      <c r="AL124" s="5">
        <f t="shared" si="37"/>
        <v>48</v>
      </c>
      <c r="AX124" s="9">
        <f t="shared" si="38"/>
        <v>45</v>
      </c>
      <c r="AY124" s="7"/>
      <c r="AZ124" s="7"/>
      <c r="BA124" s="7">
        <v>-6</v>
      </c>
      <c r="BB124" s="7">
        <v>6</v>
      </c>
      <c r="BC124" s="7"/>
      <c r="BD124" s="7">
        <v>297</v>
      </c>
      <c r="BE124" s="7">
        <v>303</v>
      </c>
      <c r="BF124" s="7">
        <f t="shared" si="39"/>
        <v>-3</v>
      </c>
      <c r="BG124" s="7">
        <f t="shared" si="40"/>
        <v>3</v>
      </c>
    </row>
    <row r="125" spans="1:59" x14ac:dyDescent="0.25">
      <c r="A125" s="4">
        <v>46</v>
      </c>
      <c r="B125" s="7">
        <v>92</v>
      </c>
      <c r="C125" s="7">
        <v>141</v>
      </c>
      <c r="D125" s="7">
        <v>117</v>
      </c>
      <c r="E125" s="7">
        <v>138</v>
      </c>
      <c r="F125" s="5">
        <f t="shared" si="33"/>
        <v>122</v>
      </c>
      <c r="G125" s="6">
        <f t="shared" si="34"/>
        <v>161</v>
      </c>
      <c r="H125" s="6">
        <f t="shared" si="35"/>
        <v>201</v>
      </c>
      <c r="S125" s="7">
        <v>78</v>
      </c>
      <c r="T125" s="7">
        <v>78</v>
      </c>
      <c r="U125" s="7">
        <v>94</v>
      </c>
      <c r="V125" s="7">
        <v>76</v>
      </c>
      <c r="W125" s="5">
        <f t="shared" si="36"/>
        <v>81.5</v>
      </c>
      <c r="AH125" s="7">
        <v>36</v>
      </c>
      <c r="AI125" s="7">
        <v>42</v>
      </c>
      <c r="AJ125" s="7">
        <v>68</v>
      </c>
      <c r="AK125" s="7">
        <v>48</v>
      </c>
      <c r="AL125" s="5">
        <f t="shared" si="37"/>
        <v>48.5</v>
      </c>
      <c r="AX125" s="9">
        <f t="shared" si="38"/>
        <v>46</v>
      </c>
      <c r="AY125" s="7"/>
      <c r="AZ125" s="7"/>
      <c r="BA125" s="7">
        <v>-6</v>
      </c>
      <c r="BB125" s="7">
        <v>6</v>
      </c>
      <c r="BC125" s="7"/>
      <c r="BD125" s="7">
        <v>299</v>
      </c>
      <c r="BE125" s="7">
        <v>301</v>
      </c>
      <c r="BF125" s="7">
        <f t="shared" si="39"/>
        <v>-1</v>
      </c>
      <c r="BG125" s="7">
        <f t="shared" si="40"/>
        <v>1</v>
      </c>
    </row>
    <row r="126" spans="1:59" x14ac:dyDescent="0.25">
      <c r="A126" s="4">
        <v>47</v>
      </c>
      <c r="B126" s="7">
        <v>94</v>
      </c>
      <c r="C126" s="7">
        <v>145</v>
      </c>
      <c r="D126" s="7">
        <v>118</v>
      </c>
      <c r="E126" s="7">
        <v>141</v>
      </c>
      <c r="F126" s="5">
        <f t="shared" si="33"/>
        <v>124.5</v>
      </c>
      <c r="G126" s="6">
        <f t="shared" si="34"/>
        <v>161</v>
      </c>
      <c r="H126" s="6">
        <f t="shared" si="35"/>
        <v>201</v>
      </c>
      <c r="S126" s="7">
        <v>82</v>
      </c>
      <c r="T126" s="7">
        <v>79</v>
      </c>
      <c r="U126" s="7">
        <v>98</v>
      </c>
      <c r="V126" s="7">
        <v>78</v>
      </c>
      <c r="W126" s="5">
        <f t="shared" si="36"/>
        <v>84.25</v>
      </c>
      <c r="AH126" s="7">
        <v>37</v>
      </c>
      <c r="AI126" s="7">
        <v>43</v>
      </c>
      <c r="AJ126" s="7">
        <v>69</v>
      </c>
      <c r="AK126" s="7">
        <v>49</v>
      </c>
      <c r="AL126" s="5">
        <f t="shared" si="37"/>
        <v>49.5</v>
      </c>
      <c r="AX126" s="9">
        <f t="shared" si="38"/>
        <v>47</v>
      </c>
      <c r="AY126" s="7"/>
      <c r="AZ126" s="7"/>
      <c r="BA126" s="7">
        <v>-6</v>
      </c>
      <c r="BB126" s="7">
        <v>6</v>
      </c>
      <c r="BC126" s="7"/>
      <c r="BD126" s="7">
        <v>296</v>
      </c>
      <c r="BE126" s="7">
        <v>304</v>
      </c>
      <c r="BF126" s="7">
        <f t="shared" si="39"/>
        <v>-4</v>
      </c>
      <c r="BG126" s="7">
        <f t="shared" si="40"/>
        <v>4</v>
      </c>
    </row>
    <row r="127" spans="1:59" x14ac:dyDescent="0.25">
      <c r="A127" s="4">
        <v>48</v>
      </c>
      <c r="B127" s="7">
        <v>96</v>
      </c>
      <c r="C127" s="7">
        <v>148</v>
      </c>
      <c r="D127" s="7">
        <v>122</v>
      </c>
      <c r="E127" s="7">
        <v>142</v>
      </c>
      <c r="F127" s="5">
        <f t="shared" si="33"/>
        <v>127</v>
      </c>
      <c r="G127" s="6">
        <f t="shared" si="34"/>
        <v>161</v>
      </c>
      <c r="H127" s="6">
        <f t="shared" si="35"/>
        <v>201</v>
      </c>
      <c r="S127" s="7">
        <v>84</v>
      </c>
      <c r="T127" s="7">
        <v>83</v>
      </c>
      <c r="U127" s="7">
        <v>102</v>
      </c>
      <c r="V127" s="7">
        <v>79</v>
      </c>
      <c r="W127" s="5">
        <f t="shared" si="36"/>
        <v>87</v>
      </c>
      <c r="AH127" s="7">
        <v>38</v>
      </c>
      <c r="AI127" s="7">
        <v>43</v>
      </c>
      <c r="AJ127" s="7">
        <v>69</v>
      </c>
      <c r="AK127" s="7">
        <v>49</v>
      </c>
      <c r="AL127" s="5">
        <f t="shared" si="37"/>
        <v>49.75</v>
      </c>
      <c r="AX127" s="9">
        <f t="shared" si="38"/>
        <v>48</v>
      </c>
      <c r="AY127" s="7"/>
      <c r="AZ127" s="7"/>
      <c r="BA127" s="7">
        <v>-6</v>
      </c>
      <c r="BB127" s="7">
        <v>6</v>
      </c>
      <c r="BC127" s="7"/>
      <c r="BD127" s="7">
        <v>298</v>
      </c>
      <c r="BE127" s="7">
        <v>302</v>
      </c>
      <c r="BF127" s="7">
        <f t="shared" si="39"/>
        <v>-2</v>
      </c>
      <c r="BG127" s="7">
        <f t="shared" si="40"/>
        <v>2</v>
      </c>
    </row>
    <row r="128" spans="1:59" x14ac:dyDescent="0.25">
      <c r="A128" s="4">
        <v>49</v>
      </c>
      <c r="B128" s="7">
        <v>96</v>
      </c>
      <c r="C128" s="7">
        <v>149</v>
      </c>
      <c r="D128" s="7">
        <v>127</v>
      </c>
      <c r="E128" s="7">
        <v>142</v>
      </c>
      <c r="F128" s="5">
        <f t="shared" si="33"/>
        <v>128.5</v>
      </c>
      <c r="G128" s="6">
        <f t="shared" si="34"/>
        <v>161</v>
      </c>
      <c r="H128" s="6">
        <f t="shared" si="35"/>
        <v>201</v>
      </c>
      <c r="S128" s="7">
        <v>86</v>
      </c>
      <c r="T128" s="7">
        <v>86</v>
      </c>
      <c r="U128" s="7">
        <v>105</v>
      </c>
      <c r="V128" s="7">
        <v>83</v>
      </c>
      <c r="W128" s="5">
        <f t="shared" si="36"/>
        <v>90</v>
      </c>
      <c r="AH128" s="7">
        <v>39</v>
      </c>
      <c r="AI128" s="7">
        <v>44</v>
      </c>
      <c r="AJ128" s="7">
        <v>69</v>
      </c>
      <c r="AK128" s="7">
        <v>51</v>
      </c>
      <c r="AL128" s="5">
        <f t="shared" si="37"/>
        <v>50.75</v>
      </c>
      <c r="AX128" s="9">
        <f t="shared" si="38"/>
        <v>49</v>
      </c>
      <c r="AY128" s="7"/>
      <c r="AZ128" s="7"/>
      <c r="BA128" s="7">
        <v>-6</v>
      </c>
      <c r="BB128" s="7">
        <v>6</v>
      </c>
      <c r="BC128" s="7"/>
      <c r="BD128" s="7">
        <v>301</v>
      </c>
      <c r="BE128" s="7">
        <v>305</v>
      </c>
      <c r="BF128" s="7">
        <f t="shared" si="39"/>
        <v>1</v>
      </c>
      <c r="BG128" s="7">
        <f t="shared" si="40"/>
        <v>5</v>
      </c>
    </row>
    <row r="129" spans="1:59" x14ac:dyDescent="0.25">
      <c r="A129" s="4">
        <v>50</v>
      </c>
      <c r="B129" s="7">
        <v>97</v>
      </c>
      <c r="C129" s="7">
        <v>151</v>
      </c>
      <c r="D129" s="7">
        <v>129</v>
      </c>
      <c r="E129" s="7">
        <v>146</v>
      </c>
      <c r="F129" s="5">
        <f t="shared" si="33"/>
        <v>130.75</v>
      </c>
      <c r="G129" s="6">
        <f t="shared" si="34"/>
        <v>161</v>
      </c>
      <c r="H129" s="6">
        <f t="shared" si="35"/>
        <v>201</v>
      </c>
      <c r="S129" s="7">
        <v>88</v>
      </c>
      <c r="T129" s="7">
        <v>89</v>
      </c>
      <c r="U129" s="7">
        <v>106</v>
      </c>
      <c r="V129" s="7">
        <v>86</v>
      </c>
      <c r="W129" s="5">
        <f t="shared" si="36"/>
        <v>92.25</v>
      </c>
      <c r="AH129" s="7">
        <v>42</v>
      </c>
      <c r="AI129" s="7">
        <v>44</v>
      </c>
      <c r="AJ129" s="7">
        <v>70</v>
      </c>
      <c r="AK129" s="7">
        <v>53</v>
      </c>
      <c r="AL129" s="5">
        <f t="shared" si="37"/>
        <v>52.25</v>
      </c>
      <c r="AX129" s="9">
        <f t="shared" si="38"/>
        <v>50</v>
      </c>
      <c r="AY129" s="7"/>
      <c r="AZ129" s="7"/>
      <c r="BA129" s="7">
        <v>-6</v>
      </c>
      <c r="BB129" s="7">
        <v>6</v>
      </c>
      <c r="BC129" s="7"/>
      <c r="BD129" s="7">
        <v>300</v>
      </c>
      <c r="BE129" s="7">
        <v>300</v>
      </c>
      <c r="BF129" s="7">
        <f t="shared" si="39"/>
        <v>0</v>
      </c>
      <c r="BG129" s="7">
        <f t="shared" si="40"/>
        <v>0</v>
      </c>
    </row>
    <row r="130" spans="1:59" x14ac:dyDescent="0.25">
      <c r="A130" s="4">
        <v>51</v>
      </c>
      <c r="B130" s="7">
        <v>98</v>
      </c>
      <c r="C130" s="7">
        <v>158</v>
      </c>
      <c r="D130" s="7">
        <v>133</v>
      </c>
      <c r="E130" s="7">
        <v>148</v>
      </c>
      <c r="F130" s="5">
        <f t="shared" si="33"/>
        <v>134.25</v>
      </c>
      <c r="G130" s="6">
        <f t="shared" si="34"/>
        <v>161</v>
      </c>
      <c r="H130" s="6">
        <f t="shared" si="35"/>
        <v>201</v>
      </c>
      <c r="S130" s="7">
        <v>88</v>
      </c>
      <c r="T130" s="7">
        <v>93</v>
      </c>
      <c r="U130" s="7">
        <v>107</v>
      </c>
      <c r="V130" s="7">
        <v>88</v>
      </c>
      <c r="W130" s="5">
        <f t="shared" si="36"/>
        <v>94</v>
      </c>
      <c r="AH130" s="7">
        <v>44</v>
      </c>
      <c r="AI130" s="7">
        <v>45</v>
      </c>
      <c r="AJ130" s="7">
        <v>73</v>
      </c>
      <c r="AK130" s="7">
        <v>55</v>
      </c>
      <c r="AL130" s="5">
        <f t="shared" si="37"/>
        <v>54.25</v>
      </c>
      <c r="AX130" s="9">
        <f t="shared" si="38"/>
        <v>51</v>
      </c>
      <c r="AY130" s="7"/>
      <c r="AZ130" s="7"/>
      <c r="BA130" s="7">
        <v>-6</v>
      </c>
      <c r="BB130" s="7">
        <v>6</v>
      </c>
      <c r="BC130" s="7"/>
      <c r="BD130" s="7">
        <v>295</v>
      </c>
      <c r="BE130" s="7">
        <v>301</v>
      </c>
      <c r="BF130" s="7">
        <f t="shared" si="39"/>
        <v>-5</v>
      </c>
      <c r="BG130" s="7">
        <f t="shared" si="40"/>
        <v>1</v>
      </c>
    </row>
    <row r="131" spans="1:59" x14ac:dyDescent="0.25">
      <c r="A131" s="4">
        <v>52</v>
      </c>
      <c r="B131" s="7">
        <v>99</v>
      </c>
      <c r="C131" s="7">
        <v>159</v>
      </c>
      <c r="D131" s="7">
        <v>135</v>
      </c>
      <c r="E131" s="7">
        <v>149</v>
      </c>
      <c r="F131" s="5">
        <f t="shared" si="33"/>
        <v>135.5</v>
      </c>
      <c r="G131" s="6">
        <f t="shared" si="34"/>
        <v>161</v>
      </c>
      <c r="H131" s="6">
        <f t="shared" si="35"/>
        <v>201</v>
      </c>
      <c r="S131" s="7">
        <v>89</v>
      </c>
      <c r="T131" s="7">
        <v>96</v>
      </c>
      <c r="U131" s="7">
        <v>109</v>
      </c>
      <c r="V131" s="7">
        <v>89</v>
      </c>
      <c r="W131" s="5">
        <f t="shared" si="36"/>
        <v>95.75</v>
      </c>
      <c r="AH131" s="7">
        <v>45</v>
      </c>
      <c r="AI131" s="7">
        <v>46</v>
      </c>
      <c r="AJ131" s="7">
        <v>75</v>
      </c>
      <c r="AK131" s="7">
        <v>55</v>
      </c>
      <c r="AL131" s="5">
        <f t="shared" si="37"/>
        <v>55.25</v>
      </c>
      <c r="AX131" s="9">
        <f t="shared" si="38"/>
        <v>52</v>
      </c>
      <c r="AY131" s="7"/>
      <c r="AZ131" s="7"/>
      <c r="BA131" s="7">
        <v>-6</v>
      </c>
      <c r="BB131" s="7">
        <v>6</v>
      </c>
      <c r="BC131" s="7"/>
      <c r="BD131" s="7">
        <v>296</v>
      </c>
      <c r="BE131" s="7">
        <v>305</v>
      </c>
      <c r="BF131" s="7">
        <f t="shared" si="39"/>
        <v>-4</v>
      </c>
      <c r="BG131" s="7">
        <f t="shared" si="40"/>
        <v>5</v>
      </c>
    </row>
    <row r="132" spans="1:59" x14ac:dyDescent="0.25">
      <c r="A132" s="4">
        <v>53</v>
      </c>
      <c r="B132" s="7">
        <v>101</v>
      </c>
      <c r="C132" s="7">
        <v>162</v>
      </c>
      <c r="D132" s="7">
        <v>139</v>
      </c>
      <c r="E132" s="7">
        <v>151</v>
      </c>
      <c r="F132" s="5">
        <f t="shared" si="33"/>
        <v>138.25</v>
      </c>
      <c r="G132" s="6">
        <f t="shared" si="34"/>
        <v>161</v>
      </c>
      <c r="H132" s="6">
        <f t="shared" si="35"/>
        <v>201</v>
      </c>
      <c r="S132" s="7">
        <v>92</v>
      </c>
      <c r="T132" s="7">
        <v>99</v>
      </c>
      <c r="U132" s="7">
        <v>111</v>
      </c>
      <c r="V132" s="7">
        <v>92</v>
      </c>
      <c r="W132" s="5">
        <f t="shared" si="36"/>
        <v>98.5</v>
      </c>
      <c r="AH132" s="7">
        <v>46</v>
      </c>
      <c r="AI132" s="7">
        <v>47</v>
      </c>
      <c r="AJ132" s="7">
        <v>77</v>
      </c>
      <c r="AK132" s="7">
        <v>56</v>
      </c>
      <c r="AL132" s="5">
        <f t="shared" si="37"/>
        <v>56.5</v>
      </c>
      <c r="AX132" s="9">
        <f t="shared" si="38"/>
        <v>53</v>
      </c>
      <c r="AY132" s="7"/>
      <c r="AZ132" s="7"/>
      <c r="BA132" s="7">
        <v>-6</v>
      </c>
      <c r="BB132" s="7">
        <v>6</v>
      </c>
      <c r="BC132" s="7"/>
      <c r="BD132" s="7">
        <v>303</v>
      </c>
      <c r="BE132" s="7">
        <v>296</v>
      </c>
      <c r="BF132" s="7">
        <f t="shared" si="39"/>
        <v>3</v>
      </c>
      <c r="BG132" s="7">
        <f t="shared" si="40"/>
        <v>-4</v>
      </c>
    </row>
    <row r="133" spans="1:59" x14ac:dyDescent="0.25">
      <c r="A133" s="4">
        <v>54</v>
      </c>
      <c r="B133" s="7">
        <v>106</v>
      </c>
      <c r="C133" s="7">
        <v>163</v>
      </c>
      <c r="D133" s="7">
        <v>142</v>
      </c>
      <c r="E133" s="7">
        <v>152</v>
      </c>
      <c r="F133" s="5">
        <f t="shared" si="33"/>
        <v>140.75</v>
      </c>
      <c r="G133" s="6">
        <f t="shared" si="34"/>
        <v>161</v>
      </c>
      <c r="H133" s="6">
        <f t="shared" si="35"/>
        <v>201</v>
      </c>
      <c r="S133" s="7">
        <v>94</v>
      </c>
      <c r="T133" s="7">
        <v>103</v>
      </c>
      <c r="U133" s="7">
        <v>113</v>
      </c>
      <c r="V133" s="7">
        <v>95</v>
      </c>
      <c r="W133" s="5">
        <f t="shared" si="36"/>
        <v>101.25</v>
      </c>
      <c r="AH133" s="7">
        <v>47</v>
      </c>
      <c r="AI133" s="7">
        <v>47</v>
      </c>
      <c r="AJ133" s="7">
        <v>77</v>
      </c>
      <c r="AK133" s="7">
        <v>57</v>
      </c>
      <c r="AL133" s="5">
        <f t="shared" si="37"/>
        <v>57</v>
      </c>
      <c r="AX133" s="9">
        <f t="shared" si="38"/>
        <v>54</v>
      </c>
      <c r="AY133" s="7"/>
      <c r="AZ133" s="7"/>
      <c r="BA133" s="7">
        <v>-6</v>
      </c>
      <c r="BB133" s="7">
        <v>6</v>
      </c>
      <c r="BC133" s="7"/>
      <c r="BD133" s="7">
        <v>300</v>
      </c>
      <c r="BE133" s="7">
        <v>298</v>
      </c>
      <c r="BF133" s="7">
        <f t="shared" si="39"/>
        <v>0</v>
      </c>
      <c r="BG133" s="7">
        <f t="shared" si="40"/>
        <v>-2</v>
      </c>
    </row>
    <row r="134" spans="1:59" x14ac:dyDescent="0.25">
      <c r="A134" s="4">
        <v>55</v>
      </c>
      <c r="B134" s="7">
        <v>109</v>
      </c>
      <c r="C134" s="7">
        <v>163</v>
      </c>
      <c r="D134" s="7">
        <v>145</v>
      </c>
      <c r="E134" s="7">
        <v>157</v>
      </c>
      <c r="F134" s="5">
        <f t="shared" si="33"/>
        <v>143.5</v>
      </c>
      <c r="G134" s="6">
        <f t="shared" si="34"/>
        <v>161</v>
      </c>
      <c r="H134" s="6">
        <f t="shared" si="35"/>
        <v>201</v>
      </c>
      <c r="S134" s="7">
        <v>96</v>
      </c>
      <c r="T134" s="7">
        <v>106</v>
      </c>
      <c r="U134" s="7">
        <v>115</v>
      </c>
      <c r="V134" s="7">
        <v>98</v>
      </c>
      <c r="W134" s="5">
        <f t="shared" si="36"/>
        <v>103.75</v>
      </c>
      <c r="AH134" s="7">
        <v>47</v>
      </c>
      <c r="AI134" s="7">
        <v>48</v>
      </c>
      <c r="AJ134" s="7">
        <v>78</v>
      </c>
      <c r="AK134" s="7">
        <v>58</v>
      </c>
      <c r="AL134" s="5">
        <f t="shared" si="37"/>
        <v>57.75</v>
      </c>
      <c r="AX134" s="9">
        <f t="shared" si="38"/>
        <v>55</v>
      </c>
      <c r="AY134" s="7"/>
      <c r="AZ134" s="7"/>
      <c r="BA134" s="7">
        <v>-6</v>
      </c>
      <c r="BB134" s="7">
        <v>6</v>
      </c>
      <c r="BC134" s="7"/>
      <c r="BD134" s="7">
        <v>301</v>
      </c>
      <c r="BE134" s="7">
        <v>299</v>
      </c>
      <c r="BF134" s="7">
        <f t="shared" si="39"/>
        <v>1</v>
      </c>
      <c r="BG134" s="7">
        <f t="shared" si="40"/>
        <v>-1</v>
      </c>
    </row>
    <row r="135" spans="1:59" x14ac:dyDescent="0.25">
      <c r="A135" s="4">
        <v>56</v>
      </c>
      <c r="B135" s="7">
        <v>111</v>
      </c>
      <c r="C135" s="7">
        <v>167</v>
      </c>
      <c r="D135" s="7">
        <v>148</v>
      </c>
      <c r="E135" s="7">
        <v>162</v>
      </c>
      <c r="F135" s="5">
        <f t="shared" si="33"/>
        <v>147</v>
      </c>
      <c r="G135" s="6">
        <f t="shared" si="34"/>
        <v>161</v>
      </c>
      <c r="H135" s="6">
        <f t="shared" si="35"/>
        <v>201</v>
      </c>
      <c r="S135" s="7">
        <v>97</v>
      </c>
      <c r="T135" s="7">
        <v>107</v>
      </c>
      <c r="U135" s="7">
        <v>117</v>
      </c>
      <c r="V135" s="7">
        <v>99</v>
      </c>
      <c r="W135" s="5">
        <f t="shared" si="36"/>
        <v>105</v>
      </c>
      <c r="AH135" s="7">
        <v>48</v>
      </c>
      <c r="AI135" s="7">
        <v>49</v>
      </c>
      <c r="AJ135" s="7">
        <v>79</v>
      </c>
      <c r="AK135" s="7">
        <v>59</v>
      </c>
      <c r="AL135" s="5">
        <f t="shared" si="37"/>
        <v>58.75</v>
      </c>
      <c r="AX135" s="9">
        <f t="shared" si="38"/>
        <v>56</v>
      </c>
      <c r="AY135" s="7"/>
      <c r="AZ135" s="7"/>
      <c r="BA135" s="7">
        <v>-6</v>
      </c>
      <c r="BB135" s="7">
        <v>6</v>
      </c>
      <c r="BC135" s="7"/>
      <c r="BD135" s="7">
        <v>300</v>
      </c>
      <c r="BE135" s="7">
        <v>297</v>
      </c>
      <c r="BF135" s="7">
        <f t="shared" si="39"/>
        <v>0</v>
      </c>
      <c r="BG135" s="7">
        <f t="shared" si="40"/>
        <v>-3</v>
      </c>
    </row>
    <row r="136" spans="1:59" x14ac:dyDescent="0.25">
      <c r="A136" s="4">
        <v>57</v>
      </c>
      <c r="B136" s="7">
        <v>114</v>
      </c>
      <c r="C136" s="7">
        <v>169</v>
      </c>
      <c r="D136" s="7">
        <v>149</v>
      </c>
      <c r="E136" s="7">
        <v>165</v>
      </c>
      <c r="F136" s="5">
        <f t="shared" si="33"/>
        <v>149.25</v>
      </c>
      <c r="G136" s="6">
        <f t="shared" si="34"/>
        <v>161</v>
      </c>
      <c r="H136" s="6">
        <f t="shared" si="35"/>
        <v>201</v>
      </c>
      <c r="S136" s="7">
        <v>98</v>
      </c>
      <c r="T136" s="7">
        <v>109</v>
      </c>
      <c r="U136" s="7">
        <v>121</v>
      </c>
      <c r="V136" s="7">
        <v>101</v>
      </c>
      <c r="W136" s="5">
        <f t="shared" si="36"/>
        <v>107.25</v>
      </c>
      <c r="AH136" s="7">
        <v>49</v>
      </c>
      <c r="AI136" s="7">
        <v>50</v>
      </c>
      <c r="AJ136" s="7">
        <v>81</v>
      </c>
      <c r="AK136" s="7">
        <v>62</v>
      </c>
      <c r="AL136" s="5">
        <f t="shared" si="37"/>
        <v>60.5</v>
      </c>
      <c r="AX136" s="9">
        <f t="shared" si="38"/>
        <v>57</v>
      </c>
      <c r="AY136" s="7"/>
      <c r="AZ136" s="7"/>
      <c r="BA136" s="7">
        <v>-6</v>
      </c>
      <c r="BB136" s="7">
        <v>6</v>
      </c>
      <c r="BC136" s="7"/>
      <c r="BD136" s="7">
        <v>304</v>
      </c>
      <c r="BE136" s="7">
        <v>304</v>
      </c>
      <c r="BF136" s="7">
        <f t="shared" si="39"/>
        <v>4</v>
      </c>
      <c r="BG136" s="7">
        <f t="shared" si="40"/>
        <v>4</v>
      </c>
    </row>
    <row r="137" spans="1:59" x14ac:dyDescent="0.25">
      <c r="A137" s="4">
        <v>58</v>
      </c>
      <c r="B137" s="7">
        <v>116</v>
      </c>
      <c r="C137" s="7">
        <v>170</v>
      </c>
      <c r="D137" s="7">
        <v>151</v>
      </c>
      <c r="E137" s="7">
        <v>169</v>
      </c>
      <c r="F137" s="5">
        <f t="shared" si="33"/>
        <v>151.5</v>
      </c>
      <c r="G137" s="6">
        <f t="shared" si="34"/>
        <v>161</v>
      </c>
      <c r="H137" s="6">
        <f t="shared" si="35"/>
        <v>201</v>
      </c>
      <c r="S137" s="7">
        <v>99</v>
      </c>
      <c r="T137" s="7">
        <v>111</v>
      </c>
      <c r="U137" s="7">
        <v>125</v>
      </c>
      <c r="V137" s="7">
        <v>103</v>
      </c>
      <c r="W137" s="5">
        <f t="shared" si="36"/>
        <v>109.5</v>
      </c>
      <c r="AH137" s="7">
        <v>50</v>
      </c>
      <c r="AI137" s="7">
        <v>50</v>
      </c>
      <c r="AJ137" s="7">
        <v>83</v>
      </c>
      <c r="AK137" s="7">
        <v>65</v>
      </c>
      <c r="AL137" s="5">
        <f t="shared" si="37"/>
        <v>62</v>
      </c>
      <c r="AX137" s="9">
        <f t="shared" si="38"/>
        <v>58</v>
      </c>
      <c r="AY137" s="7"/>
      <c r="AZ137" s="7"/>
      <c r="BA137" s="7">
        <v>-6</v>
      </c>
      <c r="BB137" s="7">
        <v>6</v>
      </c>
      <c r="BC137" s="7"/>
      <c r="BD137" s="7">
        <v>303</v>
      </c>
      <c r="BE137" s="7">
        <v>300</v>
      </c>
      <c r="BF137" s="7">
        <f t="shared" si="39"/>
        <v>3</v>
      </c>
      <c r="BG137" s="7">
        <f t="shared" si="40"/>
        <v>0</v>
      </c>
    </row>
    <row r="138" spans="1:59" x14ac:dyDescent="0.25">
      <c r="A138" s="4">
        <v>59</v>
      </c>
      <c r="B138" s="7">
        <v>119</v>
      </c>
      <c r="C138" s="7">
        <v>172</v>
      </c>
      <c r="D138" s="7">
        <v>154</v>
      </c>
      <c r="E138" s="7">
        <v>170</v>
      </c>
      <c r="F138" s="5">
        <f t="shared" si="33"/>
        <v>153.75</v>
      </c>
      <c r="G138" s="6">
        <f t="shared" si="34"/>
        <v>161</v>
      </c>
      <c r="H138" s="6">
        <f t="shared" si="35"/>
        <v>201</v>
      </c>
      <c r="S138" s="7">
        <v>102</v>
      </c>
      <c r="T138" s="7">
        <v>113</v>
      </c>
      <c r="U138" s="7">
        <v>127</v>
      </c>
      <c r="V138" s="7">
        <v>104</v>
      </c>
      <c r="W138" s="5">
        <f t="shared" si="36"/>
        <v>111.5</v>
      </c>
      <c r="AH138" s="7">
        <v>51</v>
      </c>
      <c r="AI138" s="7">
        <v>52</v>
      </c>
      <c r="AJ138" s="7">
        <v>84</v>
      </c>
      <c r="AK138" s="7">
        <v>66</v>
      </c>
      <c r="AL138" s="5">
        <f t="shared" si="37"/>
        <v>63.25</v>
      </c>
      <c r="AX138" s="9">
        <f t="shared" si="38"/>
        <v>59</v>
      </c>
      <c r="AY138" s="7"/>
      <c r="AZ138" s="7"/>
      <c r="BA138" s="7">
        <v>-6</v>
      </c>
      <c r="BB138" s="7">
        <v>6</v>
      </c>
      <c r="BC138" s="7"/>
      <c r="BD138" s="7">
        <v>305</v>
      </c>
      <c r="BE138" s="7">
        <v>302</v>
      </c>
      <c r="BF138" s="7">
        <f t="shared" si="39"/>
        <v>5</v>
      </c>
      <c r="BG138" s="7">
        <f t="shared" si="40"/>
        <v>2</v>
      </c>
    </row>
    <row r="139" spans="1:59" x14ac:dyDescent="0.25">
      <c r="A139" s="4">
        <v>60</v>
      </c>
      <c r="B139" s="7">
        <v>122</v>
      </c>
      <c r="C139" s="7">
        <v>174</v>
      </c>
      <c r="D139" s="7">
        <v>158</v>
      </c>
      <c r="E139" s="7">
        <v>174</v>
      </c>
      <c r="F139" s="5">
        <f t="shared" si="33"/>
        <v>157</v>
      </c>
      <c r="G139" s="6">
        <f t="shared" si="34"/>
        <v>161</v>
      </c>
      <c r="H139" s="6">
        <f t="shared" si="35"/>
        <v>201</v>
      </c>
      <c r="S139" s="7">
        <v>107</v>
      </c>
      <c r="T139" s="7">
        <v>116</v>
      </c>
      <c r="U139" s="7">
        <v>129</v>
      </c>
      <c r="V139" s="7">
        <v>105</v>
      </c>
      <c r="W139" s="5">
        <f t="shared" si="36"/>
        <v>114.25</v>
      </c>
      <c r="AH139" s="7">
        <v>53</v>
      </c>
      <c r="AI139" s="7">
        <v>53</v>
      </c>
      <c r="AJ139" s="7">
        <v>85</v>
      </c>
      <c r="AK139" s="7">
        <v>67</v>
      </c>
      <c r="AL139" s="5">
        <f t="shared" si="37"/>
        <v>64.5</v>
      </c>
      <c r="AX139" s="9">
        <f t="shared" si="38"/>
        <v>60</v>
      </c>
      <c r="AY139" s="7"/>
      <c r="AZ139" s="7"/>
      <c r="BA139" s="7">
        <v>-6</v>
      </c>
      <c r="BB139" s="7">
        <v>6</v>
      </c>
      <c r="BC139" s="7"/>
      <c r="BD139" s="7">
        <v>305</v>
      </c>
      <c r="BE139" s="7">
        <v>297</v>
      </c>
      <c r="BF139" s="7">
        <f t="shared" si="39"/>
        <v>5</v>
      </c>
      <c r="BG139" s="7">
        <f t="shared" si="40"/>
        <v>-3</v>
      </c>
    </row>
    <row r="140" spans="1:59" x14ac:dyDescent="0.25">
      <c r="A140" s="4">
        <v>61</v>
      </c>
      <c r="B140" s="7">
        <v>126</v>
      </c>
      <c r="C140" s="7">
        <v>177</v>
      </c>
      <c r="D140" s="7">
        <v>159</v>
      </c>
      <c r="E140" s="7">
        <v>176</v>
      </c>
      <c r="F140" s="5">
        <f t="shared" si="33"/>
        <v>159.5</v>
      </c>
      <c r="G140" s="6">
        <f t="shared" si="34"/>
        <v>161</v>
      </c>
      <c r="H140" s="6">
        <f t="shared" si="35"/>
        <v>201</v>
      </c>
      <c r="S140" s="7">
        <v>111</v>
      </c>
      <c r="T140" s="7">
        <v>119</v>
      </c>
      <c r="U140" s="7">
        <v>131</v>
      </c>
      <c r="V140" s="7">
        <v>106</v>
      </c>
      <c r="W140" s="5">
        <f t="shared" si="36"/>
        <v>116.75</v>
      </c>
      <c r="AH140" s="7">
        <v>57</v>
      </c>
      <c r="AI140" s="7">
        <v>56</v>
      </c>
      <c r="AJ140" s="7">
        <v>86</v>
      </c>
      <c r="AK140" s="7">
        <v>68</v>
      </c>
      <c r="AL140" s="5">
        <f t="shared" si="37"/>
        <v>66.75</v>
      </c>
      <c r="AX140" s="9">
        <f t="shared" si="38"/>
        <v>61</v>
      </c>
      <c r="AY140" s="7"/>
      <c r="AZ140" s="7"/>
      <c r="BA140" s="7">
        <v>-6</v>
      </c>
      <c r="BB140" s="7">
        <v>6</v>
      </c>
      <c r="BC140" s="7"/>
      <c r="BD140" s="7">
        <v>304</v>
      </c>
      <c r="BE140" s="7">
        <v>299</v>
      </c>
      <c r="BF140" s="7">
        <f t="shared" si="39"/>
        <v>4</v>
      </c>
      <c r="BG140" s="7">
        <f t="shared" si="40"/>
        <v>-1</v>
      </c>
    </row>
    <row r="141" spans="1:59" x14ac:dyDescent="0.25">
      <c r="A141" s="4">
        <v>62</v>
      </c>
      <c r="B141" s="7">
        <v>129</v>
      </c>
      <c r="C141" s="7">
        <v>177</v>
      </c>
      <c r="D141" s="7">
        <v>162</v>
      </c>
      <c r="E141" s="7">
        <v>179</v>
      </c>
      <c r="F141" s="5">
        <f t="shared" si="33"/>
        <v>161.75</v>
      </c>
      <c r="G141" s="6">
        <f t="shared" si="34"/>
        <v>161</v>
      </c>
      <c r="H141" s="6">
        <f t="shared" si="35"/>
        <v>201</v>
      </c>
      <c r="S141" s="7">
        <v>113</v>
      </c>
      <c r="T141" s="7">
        <v>121</v>
      </c>
      <c r="U141" s="7">
        <v>133</v>
      </c>
      <c r="V141" s="7">
        <v>109</v>
      </c>
      <c r="W141" s="5">
        <f t="shared" si="36"/>
        <v>119</v>
      </c>
      <c r="AH141" s="7">
        <v>59</v>
      </c>
      <c r="AI141" s="7">
        <v>58</v>
      </c>
      <c r="AJ141" s="7">
        <v>88</v>
      </c>
      <c r="AK141" s="7">
        <v>71</v>
      </c>
      <c r="AL141" s="5">
        <f t="shared" si="37"/>
        <v>69</v>
      </c>
      <c r="AX141" s="9">
        <f t="shared" si="38"/>
        <v>62</v>
      </c>
      <c r="AY141" s="7"/>
      <c r="AZ141" s="7"/>
      <c r="BA141" s="7">
        <v>-6</v>
      </c>
      <c r="BB141" s="7">
        <v>6</v>
      </c>
      <c r="BC141" s="7"/>
      <c r="BD141" s="7">
        <v>303</v>
      </c>
      <c r="BE141" s="7">
        <v>296</v>
      </c>
      <c r="BF141" s="7">
        <f t="shared" si="39"/>
        <v>3</v>
      </c>
      <c r="BG141" s="7">
        <f t="shared" si="40"/>
        <v>-4</v>
      </c>
    </row>
    <row r="142" spans="1:59" x14ac:dyDescent="0.25">
      <c r="A142" s="4">
        <v>63</v>
      </c>
      <c r="B142" s="7">
        <v>132</v>
      </c>
      <c r="C142" s="7">
        <v>178</v>
      </c>
      <c r="D142" s="7">
        <v>165</v>
      </c>
      <c r="E142" s="7">
        <v>181</v>
      </c>
      <c r="F142" s="5">
        <f t="shared" si="33"/>
        <v>164</v>
      </c>
      <c r="G142" s="6">
        <f t="shared" si="34"/>
        <v>161</v>
      </c>
      <c r="H142" s="6">
        <f t="shared" si="35"/>
        <v>201</v>
      </c>
      <c r="S142" s="7">
        <v>116</v>
      </c>
      <c r="T142" s="7">
        <v>125</v>
      </c>
      <c r="U142" s="7">
        <v>136</v>
      </c>
      <c r="V142" s="7">
        <v>111</v>
      </c>
      <c r="W142" s="5">
        <f t="shared" si="36"/>
        <v>122</v>
      </c>
      <c r="AH142" s="7">
        <v>61</v>
      </c>
      <c r="AI142" s="7">
        <v>63</v>
      </c>
      <c r="AJ142" s="7">
        <v>89</v>
      </c>
      <c r="AK142" s="7">
        <v>73</v>
      </c>
      <c r="AL142" s="5">
        <f t="shared" si="37"/>
        <v>71.5</v>
      </c>
      <c r="AX142" s="9">
        <f t="shared" si="38"/>
        <v>63</v>
      </c>
      <c r="AY142" s="7"/>
      <c r="AZ142" s="7"/>
      <c r="BA142" s="7">
        <v>-6</v>
      </c>
      <c r="BB142" s="7">
        <v>6</v>
      </c>
      <c r="BC142" s="7"/>
      <c r="BD142" s="7">
        <v>304</v>
      </c>
      <c r="BE142" s="7">
        <v>295</v>
      </c>
      <c r="BF142" s="7">
        <f t="shared" si="39"/>
        <v>4</v>
      </c>
      <c r="BG142" s="7">
        <f t="shared" si="40"/>
        <v>-5</v>
      </c>
    </row>
    <row r="143" spans="1:59" x14ac:dyDescent="0.25">
      <c r="A143" s="4">
        <v>64</v>
      </c>
      <c r="B143" s="7">
        <v>137</v>
      </c>
      <c r="C143" s="7">
        <v>182</v>
      </c>
      <c r="D143" s="7">
        <v>166</v>
      </c>
      <c r="E143" s="7">
        <v>184</v>
      </c>
      <c r="F143" s="5">
        <f t="shared" si="33"/>
        <v>167.25</v>
      </c>
      <c r="G143" s="6">
        <f t="shared" si="34"/>
        <v>161</v>
      </c>
      <c r="H143" s="6">
        <f t="shared" si="35"/>
        <v>201</v>
      </c>
      <c r="S143" s="7">
        <v>117</v>
      </c>
      <c r="T143" s="7">
        <v>128</v>
      </c>
      <c r="U143" s="7">
        <v>139</v>
      </c>
      <c r="V143" s="7">
        <v>113</v>
      </c>
      <c r="W143" s="5">
        <f t="shared" si="36"/>
        <v>124.25</v>
      </c>
      <c r="AH143" s="7">
        <v>64</v>
      </c>
      <c r="AI143" s="7">
        <v>69</v>
      </c>
      <c r="AJ143" s="7">
        <v>91</v>
      </c>
      <c r="AK143" s="7">
        <v>75</v>
      </c>
      <c r="AL143" s="5">
        <f t="shared" si="37"/>
        <v>74.75</v>
      </c>
      <c r="AX143" s="9">
        <f t="shared" si="38"/>
        <v>64</v>
      </c>
      <c r="AY143" s="7"/>
      <c r="AZ143" s="7"/>
      <c r="BA143" s="7">
        <v>-6</v>
      </c>
      <c r="BB143" s="7">
        <v>6</v>
      </c>
      <c r="BC143" s="7"/>
      <c r="BD143" s="7">
        <v>301</v>
      </c>
      <c r="BE143" s="7">
        <v>299</v>
      </c>
      <c r="BF143" s="7">
        <f t="shared" si="39"/>
        <v>1</v>
      </c>
      <c r="BG143" s="7">
        <f t="shared" si="40"/>
        <v>-1</v>
      </c>
    </row>
    <row r="144" spans="1:59" x14ac:dyDescent="0.25">
      <c r="A144" s="4">
        <v>65</v>
      </c>
      <c r="B144" s="7">
        <v>142</v>
      </c>
      <c r="C144" s="7">
        <v>184</v>
      </c>
      <c r="D144" s="7">
        <v>168</v>
      </c>
      <c r="E144" s="7">
        <v>185</v>
      </c>
      <c r="F144" s="5">
        <f t="shared" ref="F144:F149" si="41">(B144+C144+D144+E144)/4</f>
        <v>169.75</v>
      </c>
      <c r="G144" s="6">
        <f t="shared" ref="G144:G149" si="42">140+$F$2</f>
        <v>161</v>
      </c>
      <c r="H144" s="6">
        <f t="shared" ref="H144:H149" si="43">180+$F$2</f>
        <v>201</v>
      </c>
      <c r="S144" s="7">
        <v>118</v>
      </c>
      <c r="T144" s="7">
        <v>132</v>
      </c>
      <c r="U144" s="7">
        <v>142</v>
      </c>
      <c r="V144" s="7">
        <v>115</v>
      </c>
      <c r="W144" s="5">
        <f t="shared" ref="W144:W149" si="44">(V144+U144+T144+S144)/4</f>
        <v>126.75</v>
      </c>
      <c r="AH144" s="7">
        <v>67</v>
      </c>
      <c r="AI144" s="7">
        <v>71</v>
      </c>
      <c r="AJ144" s="7">
        <v>93</v>
      </c>
      <c r="AK144" s="7">
        <v>77</v>
      </c>
      <c r="AL144" s="5">
        <f t="shared" ref="AL144:AL148" si="45">(AK144+AJ144+AI144+AH144)/4</f>
        <v>77</v>
      </c>
      <c r="AX144" s="9">
        <f t="shared" ref="AX144:AX149" si="46">AX143+1</f>
        <v>65</v>
      </c>
      <c r="AY144" s="7"/>
      <c r="AZ144" s="7"/>
      <c r="BA144" s="7">
        <v>-6</v>
      </c>
      <c r="BB144" s="7">
        <v>6</v>
      </c>
      <c r="BC144" s="7"/>
      <c r="BD144" s="7">
        <v>300</v>
      </c>
      <c r="BE144" s="7">
        <v>302</v>
      </c>
      <c r="BF144" s="7">
        <f t="shared" ref="BF144:BF149" si="47">BD144-300</f>
        <v>0</v>
      </c>
      <c r="BG144" s="7">
        <f t="shared" ref="BG144:BG149" si="48">BE144-300</f>
        <v>2</v>
      </c>
    </row>
    <row r="145" spans="1:59" x14ac:dyDescent="0.25">
      <c r="A145" s="4">
        <v>66</v>
      </c>
      <c r="B145" s="7">
        <v>156</v>
      </c>
      <c r="C145" s="7">
        <v>188</v>
      </c>
      <c r="D145" s="7">
        <v>171</v>
      </c>
      <c r="E145" s="7">
        <v>185</v>
      </c>
      <c r="F145" s="5">
        <f t="shared" si="41"/>
        <v>175</v>
      </c>
      <c r="G145" s="6">
        <f t="shared" si="42"/>
        <v>161</v>
      </c>
      <c r="H145" s="6">
        <f t="shared" si="43"/>
        <v>201</v>
      </c>
      <c r="S145" s="7">
        <v>121</v>
      </c>
      <c r="T145" s="7">
        <v>133</v>
      </c>
      <c r="U145" s="7">
        <v>146</v>
      </c>
      <c r="V145" s="7">
        <v>117</v>
      </c>
      <c r="W145" s="5">
        <f t="shared" si="44"/>
        <v>129.25</v>
      </c>
      <c r="AH145" s="7">
        <v>69</v>
      </c>
      <c r="AI145" s="7">
        <v>73</v>
      </c>
      <c r="AJ145" s="7">
        <v>94</v>
      </c>
      <c r="AK145" s="7">
        <v>78</v>
      </c>
      <c r="AL145" s="5">
        <f t="shared" si="45"/>
        <v>78.5</v>
      </c>
      <c r="AX145" s="9">
        <f t="shared" si="46"/>
        <v>66</v>
      </c>
      <c r="AY145" s="7"/>
      <c r="AZ145" s="7"/>
      <c r="BA145" s="7">
        <v>-6</v>
      </c>
      <c r="BB145" s="7">
        <v>6</v>
      </c>
      <c r="BC145" s="7"/>
      <c r="BD145" s="7">
        <v>298</v>
      </c>
      <c r="BE145" s="7">
        <v>300</v>
      </c>
      <c r="BF145" s="7">
        <f t="shared" si="47"/>
        <v>-2</v>
      </c>
      <c r="BG145" s="7">
        <f t="shared" si="48"/>
        <v>0</v>
      </c>
    </row>
    <row r="146" spans="1:59" x14ac:dyDescent="0.25">
      <c r="A146" s="4">
        <v>67</v>
      </c>
      <c r="B146" s="7">
        <v>167</v>
      </c>
      <c r="C146" s="7">
        <v>189</v>
      </c>
      <c r="D146" s="7">
        <v>173</v>
      </c>
      <c r="E146" s="7">
        <v>187</v>
      </c>
      <c r="F146" s="5">
        <f t="shared" si="41"/>
        <v>179</v>
      </c>
      <c r="G146" s="6">
        <f t="shared" si="42"/>
        <v>161</v>
      </c>
      <c r="H146" s="6">
        <f t="shared" si="43"/>
        <v>201</v>
      </c>
      <c r="S146" s="7">
        <v>125</v>
      </c>
      <c r="T146" s="7">
        <v>136</v>
      </c>
      <c r="U146" s="7">
        <v>147</v>
      </c>
      <c r="V146" s="7">
        <v>119</v>
      </c>
      <c r="W146" s="5">
        <f t="shared" si="44"/>
        <v>131.75</v>
      </c>
      <c r="AH146" s="7">
        <v>71</v>
      </c>
      <c r="AI146" s="7">
        <v>77</v>
      </c>
      <c r="AJ146" s="7">
        <v>94</v>
      </c>
      <c r="AK146" s="7">
        <v>79</v>
      </c>
      <c r="AL146" s="5">
        <f t="shared" si="45"/>
        <v>80.25</v>
      </c>
      <c r="AX146" s="9">
        <f t="shared" si="46"/>
        <v>67</v>
      </c>
      <c r="AY146" s="7"/>
      <c r="AZ146" s="7"/>
      <c r="BA146" s="7">
        <v>-6</v>
      </c>
      <c r="BB146" s="7">
        <v>6</v>
      </c>
      <c r="BC146" s="7"/>
      <c r="BD146" s="7">
        <v>304</v>
      </c>
      <c r="BE146" s="7">
        <v>304</v>
      </c>
      <c r="BF146" s="7">
        <f t="shared" si="47"/>
        <v>4</v>
      </c>
      <c r="BG146" s="7">
        <f t="shared" si="48"/>
        <v>4</v>
      </c>
    </row>
    <row r="147" spans="1:59" x14ac:dyDescent="0.25">
      <c r="A147" s="4">
        <v>68</v>
      </c>
      <c r="B147" s="7">
        <v>171</v>
      </c>
      <c r="C147" s="7">
        <v>191</v>
      </c>
      <c r="D147" s="7">
        <v>177</v>
      </c>
      <c r="E147" s="7">
        <v>188</v>
      </c>
      <c r="F147" s="5">
        <f t="shared" si="41"/>
        <v>181.75</v>
      </c>
      <c r="G147" s="6">
        <f t="shared" si="42"/>
        <v>161</v>
      </c>
      <c r="H147" s="6">
        <f t="shared" si="43"/>
        <v>201</v>
      </c>
      <c r="S147" s="7">
        <v>128</v>
      </c>
      <c r="T147" s="7">
        <v>138</v>
      </c>
      <c r="U147" s="7">
        <v>148</v>
      </c>
      <c r="V147" s="7">
        <v>121</v>
      </c>
      <c r="W147" s="5">
        <f t="shared" si="44"/>
        <v>133.75</v>
      </c>
      <c r="AH147" s="7">
        <v>73</v>
      </c>
      <c r="AI147" s="7">
        <v>78</v>
      </c>
      <c r="AJ147" s="7">
        <v>95</v>
      </c>
      <c r="AK147" s="7">
        <v>82</v>
      </c>
      <c r="AL147" s="5">
        <f t="shared" si="45"/>
        <v>82</v>
      </c>
      <c r="AX147" s="9">
        <f t="shared" si="46"/>
        <v>68</v>
      </c>
      <c r="AY147" s="7"/>
      <c r="AZ147" s="7"/>
      <c r="BA147" s="7">
        <v>-6</v>
      </c>
      <c r="BB147" s="7">
        <v>6</v>
      </c>
      <c r="BC147" s="7"/>
      <c r="BD147" s="7">
        <v>297</v>
      </c>
      <c r="BE147" s="7">
        <v>301</v>
      </c>
      <c r="BF147" s="7">
        <f t="shared" si="47"/>
        <v>-3</v>
      </c>
      <c r="BG147" s="7">
        <f t="shared" si="48"/>
        <v>1</v>
      </c>
    </row>
    <row r="148" spans="1:59" x14ac:dyDescent="0.25">
      <c r="A148" s="4">
        <v>69</v>
      </c>
      <c r="B148" s="7">
        <v>178</v>
      </c>
      <c r="C148" s="7">
        <v>192</v>
      </c>
      <c r="D148" s="7">
        <v>183</v>
      </c>
      <c r="E148" s="7">
        <v>189</v>
      </c>
      <c r="F148" s="5">
        <f t="shared" si="41"/>
        <v>185.5</v>
      </c>
      <c r="G148" s="6">
        <f t="shared" si="42"/>
        <v>161</v>
      </c>
      <c r="H148" s="6">
        <f t="shared" si="43"/>
        <v>201</v>
      </c>
      <c r="S148" s="7">
        <v>131</v>
      </c>
      <c r="T148" s="7">
        <v>141</v>
      </c>
      <c r="U148" s="7">
        <v>149</v>
      </c>
      <c r="V148" s="7">
        <v>125</v>
      </c>
      <c r="W148" s="5">
        <f t="shared" si="44"/>
        <v>136.5</v>
      </c>
      <c r="AH148" s="7">
        <v>74</v>
      </c>
      <c r="AI148" s="7">
        <v>79</v>
      </c>
      <c r="AJ148" s="7">
        <v>96</v>
      </c>
      <c r="AK148" s="7">
        <v>84</v>
      </c>
      <c r="AL148" s="5">
        <f t="shared" si="45"/>
        <v>83.25</v>
      </c>
      <c r="AX148" s="9">
        <f t="shared" si="46"/>
        <v>69</v>
      </c>
      <c r="AY148" s="7"/>
      <c r="AZ148" s="7"/>
      <c r="BA148" s="7">
        <v>-6</v>
      </c>
      <c r="BB148" s="7">
        <v>6</v>
      </c>
      <c r="BC148" s="7"/>
      <c r="BD148" s="7">
        <v>299</v>
      </c>
      <c r="BE148" s="7">
        <v>303</v>
      </c>
      <c r="BF148" s="7">
        <f t="shared" si="47"/>
        <v>-1</v>
      </c>
      <c r="BG148" s="7">
        <f t="shared" si="48"/>
        <v>3</v>
      </c>
    </row>
    <row r="149" spans="1:59" x14ac:dyDescent="0.25">
      <c r="A149" s="4">
        <v>70</v>
      </c>
      <c r="B149" s="7">
        <v>183</v>
      </c>
      <c r="C149" s="7">
        <v>194</v>
      </c>
      <c r="D149" s="7">
        <v>187</v>
      </c>
      <c r="E149" s="7">
        <v>190</v>
      </c>
      <c r="F149" s="5">
        <f t="shared" si="41"/>
        <v>188.5</v>
      </c>
      <c r="G149" s="6">
        <f t="shared" si="42"/>
        <v>161</v>
      </c>
      <c r="H149" s="6">
        <f t="shared" si="43"/>
        <v>201</v>
      </c>
      <c r="S149" s="7">
        <v>133</v>
      </c>
      <c r="T149" s="7">
        <v>143</v>
      </c>
      <c r="U149" s="7">
        <v>152</v>
      </c>
      <c r="V149" s="7">
        <v>131</v>
      </c>
      <c r="W149" s="5">
        <f t="shared" si="44"/>
        <v>139.75</v>
      </c>
      <c r="AH149" s="7">
        <v>78</v>
      </c>
      <c r="AI149" s="7">
        <v>83</v>
      </c>
      <c r="AJ149" s="7">
        <v>97</v>
      </c>
      <c r="AK149" s="7">
        <v>88</v>
      </c>
      <c r="AL149" s="5">
        <f>(AK149+AJ149+AI149+AH149)/4</f>
        <v>86.5</v>
      </c>
      <c r="AX149" s="9">
        <f t="shared" si="46"/>
        <v>70</v>
      </c>
      <c r="AY149" s="7"/>
      <c r="AZ149" s="7"/>
      <c r="BA149" s="7">
        <v>-6</v>
      </c>
      <c r="BB149" s="7">
        <v>6</v>
      </c>
      <c r="BC149" s="7"/>
      <c r="BD149" s="7">
        <v>296</v>
      </c>
      <c r="BE149" s="7">
        <v>302</v>
      </c>
      <c r="BF149" s="7">
        <f t="shared" si="47"/>
        <v>-4</v>
      </c>
      <c r="BG149" s="7">
        <f t="shared" si="48"/>
        <v>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2020-09-18T11:52:03Z</dcterms:created>
  <dcterms:modified xsi:type="dcterms:W3CDTF">2020-09-23T08:11:58Z</dcterms:modified>
</cp:coreProperties>
</file>