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90.png" ContentType="image/png"/>
  <Override PartName="/xl/media/image89.png" ContentType="image/png"/>
  <Override PartName="/xl/media/image88.png" ContentType="image/png"/>
  <Override PartName="/xl/media/image86.png" ContentType="image/png"/>
  <Override PartName="/xl/media/image87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E sold" sheetId="1" state="visible" r:id="rId2"/>
    <sheet name="ToDo" sheetId="2" state="visible" r:id="rId3"/>
    <sheet name="Too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4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5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5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6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7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8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9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9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0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3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4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5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6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17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C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C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D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D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E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E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F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F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G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G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H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H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I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I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J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J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K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K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L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L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M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M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N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N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O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Aviv Kaminer:
</t>
        </r>
        <r>
          <rPr>
            <sz val="10"/>
            <color rgb="FF000000"/>
            <rFont val="Tahoma"/>
            <family val="2"/>
            <charset val="1"/>
          </rPr>
          <t xml:space="preserve">955.073.861.1:
PED exception</t>
        </r>
      </text>
    </comment>
    <comment ref="O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O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P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P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Q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Q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R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Aviv Kaminer:
</t>
        </r>
        <r>
          <rPr>
            <sz val="10"/>
            <color rgb="FF000000"/>
            <rFont val="Tahoma"/>
            <family val="2"/>
            <charset val="1"/>
          </rPr>
          <t xml:space="preserve">955.070.741.1:
PED exception</t>
        </r>
      </text>
    </comment>
    <comment ref="R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R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S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Aviv Kaminer:
</t>
        </r>
        <r>
          <rPr>
            <sz val="10"/>
            <color rgb="FF000000"/>
            <rFont val="Arial"/>
            <family val="2"/>
            <charset val="1"/>
          </rPr>
          <t xml:space="preserve">955.073.089.1 :
spec call for forged. JV kind of approved cast in J18-0604</t>
        </r>
      </text>
    </comment>
    <comment ref="S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S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S4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Sold to different Ormat Unit, therefore price is higher than std</t>
        </r>
      </text>
    </comment>
    <comment ref="T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T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U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U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V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Aviv Kaminer:
</t>
        </r>
        <r>
          <rPr>
            <sz val="10"/>
            <color rgb="FF000000"/>
            <rFont val="Arial"/>
            <family val="2"/>
            <charset val="1"/>
          </rPr>
          <t xml:space="preserve">960.071.839.1 :
</t>
        </r>
        <r>
          <rPr>
            <sz val="10"/>
            <color rgb="FF000000"/>
            <rFont val="Tahoma"/>
            <family val="2"/>
            <charset val="1"/>
          </rPr>
          <t xml:space="preserve">PED exception</t>
        </r>
      </text>
    </comment>
    <comment ref="V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V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W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W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X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X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Y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Y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A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Aviv Kaminer:
</t>
        </r>
        <r>
          <rPr>
            <sz val="10"/>
            <color rgb="FF000000"/>
            <rFont val="Arial"/>
            <family val="2"/>
            <charset val="1"/>
          </rPr>
          <t xml:space="preserve">960.071.839.1 :
</t>
        </r>
        <r>
          <rPr>
            <sz val="10"/>
            <color rgb="FF000000"/>
            <rFont val="Tahoma"/>
            <family val="2"/>
            <charset val="1"/>
          </rPr>
          <t xml:space="preserve">PED exception</t>
        </r>
      </text>
    </comment>
    <comment ref="AA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A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Aviv Kaminer:
</t>
        </r>
        <r>
          <rPr>
            <sz val="10"/>
            <color rgb="FF000000"/>
            <rFont val="Arial"/>
            <family val="2"/>
            <charset val="1"/>
          </rPr>
          <t xml:space="preserve">960.071.839.1 :
</t>
        </r>
        <r>
          <rPr>
            <sz val="10"/>
            <color rgb="FF000000"/>
            <rFont val="Tahoma"/>
            <family val="2"/>
            <charset val="1"/>
          </rPr>
          <t xml:space="preserve">PED exception</t>
        </r>
      </text>
    </comment>
    <comment ref="AB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B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C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D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D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E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E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F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F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G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G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H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H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I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I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L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L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M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M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M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N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N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O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O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P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P2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Reason for reduced price: AE quote was in EUR, and since INV was in ILS, conversion rate reduced</t>
        </r>
      </text>
    </comment>
    <comment ref="AP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Q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Q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4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5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5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6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7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8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9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9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0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3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4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5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6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R17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4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5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5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6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7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8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9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9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0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3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4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5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6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S17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4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5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5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6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7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8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9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9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0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3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4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5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6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T17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4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5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5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6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7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8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9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9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0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3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4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5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6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U17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V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V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W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W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Y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Y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Z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AZ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A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A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B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B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C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C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D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D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E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E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F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F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G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G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H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H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I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I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J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Price of Valve: 2422ILS
Price of Actuator: 854ILS
</t>
        </r>
      </text>
    </comment>
    <comment ref="BJ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J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K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K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L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L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M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M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N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N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O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O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P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P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Q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Q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S1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  <comment ref="BS2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SBY supply much cheaper longer DT</t>
        </r>
      </text>
    </comment>
    <comment ref="BS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(price*qty)*(1-Discount)
</t>
        </r>
      </text>
    </comment>
  </commentList>
</comments>
</file>

<file path=xl/sharedStrings.xml><?xml version="1.0" encoding="utf-8"?>
<sst xmlns="http://schemas.openxmlformats.org/spreadsheetml/2006/main" count="1064" uniqueCount="330">
  <si>
    <t xml:space="preserve">Valve</t>
  </si>
  <si>
    <t xml:space="preserve">1 7300313600XTZ2A</t>
  </si>
  <si>
    <t xml:space="preserve">1/2 9FB3600XTB</t>
  </si>
  <si>
    <t xml:space="preserve">2" 7380313600XTZ2</t>
  </si>
  <si>
    <t xml:space="preserve">2 7300313600XTZ2</t>
  </si>
  <si>
    <t xml:space="preserve">1 7300313600XTZ2</t>
  </si>
  <si>
    <t xml:space="preserve">1/2 9FA3600XTB</t>
  </si>
  <si>
    <t xml:space="preserve">1 9FB3600XTB</t>
  </si>
  <si>
    <t xml:space="preserve">1 7380313600XTZ2</t>
  </si>
  <si>
    <t xml:space="preserve">2 333600MLC</t>
  </si>
  <si>
    <t xml:space="preserve">2 332236MLC</t>
  </si>
  <si>
    <t xml:space="preserve">11/2 333600MLC</t>
  </si>
  <si>
    <t xml:space="preserve">11/2 332236MLC</t>
  </si>
  <si>
    <t xml:space="preserve">1 333600MLC </t>
  </si>
  <si>
    <t xml:space="preserve">1 332236MLC</t>
  </si>
  <si>
    <t xml:space="preserve">3/4 333600MLC</t>
  </si>
  <si>
    <t xml:space="preserve">3/4 332236MLC</t>
  </si>
  <si>
    <t xml:space="preserve">1/2 333600MLC </t>
  </si>
  <si>
    <t xml:space="preserve">1/2 332236MLC </t>
  </si>
  <si>
    <t xml:space="preserve">1/4 333600MLC </t>
  </si>
  <si>
    <t xml:space="preserve">1/4 332236MLC </t>
  </si>
  <si>
    <t xml:space="preserve">1 3C3600MTA3</t>
  </si>
  <si>
    <t xml:space="preserve">1/2 333600RLC BOX OF 10</t>
  </si>
  <si>
    <t xml:space="preserve">3/8 333600RLC BOX OF 10</t>
  </si>
  <si>
    <t xml:space="preserve">3 6FR3600MTC</t>
  </si>
  <si>
    <t xml:space="preserve">2 730S313600XTZ2</t>
  </si>
  <si>
    <t xml:space="preserve">1 7300L1312273XTZ1C48</t>
  </si>
  <si>
    <t xml:space="preserve">1 7150313600XTZ2A</t>
  </si>
  <si>
    <t xml:space="preserve">1 730SC312273XTZ1</t>
  </si>
  <si>
    <t xml:space="preserve">3/4 7150313600XTZ2A</t>
  </si>
  <si>
    <t xml:space="preserve">1 4DXEU0013600XTB2</t>
  </si>
  <si>
    <t xml:space="preserve">1/2 4AB22HBDHB1</t>
  </si>
  <si>
    <t xml:space="preserve">1 4C22HBDHB1</t>
  </si>
  <si>
    <t xml:space="preserve">1/2 9NB3600XT</t>
  </si>
  <si>
    <t xml:space="preserve">10 830WC112271XZC</t>
  </si>
  <si>
    <t xml:space="preserve">10 815L113600TTC</t>
  </si>
  <si>
    <t xml:space="preserve">8 815L113600TTC</t>
  </si>
  <si>
    <t xml:space="preserve">4 815L113600TTC</t>
  </si>
  <si>
    <t xml:space="preserve">6 830WC112271XZ</t>
  </si>
  <si>
    <t xml:space="preserve">4 F815W3122HBAEC</t>
  </si>
  <si>
    <t xml:space="preserve">4 815W1122HBTTC</t>
  </si>
  <si>
    <t xml:space="preserve">Actuator</t>
  </si>
  <si>
    <t xml:space="preserve">VPVL100SR6BD</t>
  </si>
  <si>
    <t xml:space="preserve">VPVL051SR6BD</t>
  </si>
  <si>
    <t xml:space="preserve">VPVL300SR6BD</t>
  </si>
  <si>
    <t xml:space="preserve">VPVL100SR6BFOD</t>
  </si>
  <si>
    <t xml:space="preserve">VPVL051SR6BLXD</t>
  </si>
  <si>
    <t xml:space="preserve">VPVL100SR6BLXD</t>
  </si>
  <si>
    <t xml:space="preserve">MGR10/QA</t>
  </si>
  <si>
    <t xml:space="preserve">MGR7/QA</t>
  </si>
  <si>
    <t xml:space="preserve">M7/Q</t>
  </si>
  <si>
    <t xml:space="preserve">WSH-36</t>
  </si>
  <si>
    <t xml:space="preserve">ADCWX150U2I1-UP</t>
  </si>
  <si>
    <t xml:space="preserve">VPVL250SR4/5B</t>
  </si>
  <si>
    <t xml:space="preserve">NF8327B012, 24VDC</t>
  </si>
  <si>
    <t xml:space="preserve">Linkage</t>
  </si>
  <si>
    <t xml:space="preserve">LK-1869</t>
  </si>
  <si>
    <t xml:space="preserve">LK1878</t>
  </si>
  <si>
    <t xml:space="preserve">LK-1873</t>
  </si>
  <si>
    <t xml:space="preserve">LK1877</t>
  </si>
  <si>
    <t xml:space="preserve">LK-1728</t>
  </si>
  <si>
    <t xml:space="preserve">LK-1723</t>
  </si>
  <si>
    <t xml:space="preserve">LK-1722</t>
  </si>
  <si>
    <t xml:space="preserve">LK-1719</t>
  </si>
  <si>
    <t xml:space="preserve">LK 1722</t>
  </si>
  <si>
    <t xml:space="preserve">LD</t>
  </si>
  <si>
    <t xml:space="preserve">LD-99</t>
  </si>
  <si>
    <t xml:space="preserve">LD-98</t>
  </si>
  <si>
    <t xml:space="preserve">LD99</t>
  </si>
  <si>
    <t xml:space="preserve">Limit Switch</t>
  </si>
  <si>
    <t xml:space="preserve">QX35K05NDM</t>
  </si>
  <si>
    <t xml:space="preserve">QX35B02NDM</t>
  </si>
  <si>
    <t xml:space="preserve">QX33K05SDM</t>
  </si>
  <si>
    <t xml:space="preserve">QX4GK05SDM</t>
  </si>
  <si>
    <t xml:space="preserve">QX33B02SDM</t>
  </si>
  <si>
    <t xml:space="preserve">Positioner</t>
  </si>
  <si>
    <t xml:space="preserve"> </t>
  </si>
  <si>
    <t xml:space="preserve">ND9206HE1T-A3-DS02</t>
  </si>
  <si>
    <t xml:space="preserve">ND9206HE2T−A3</t>
  </si>
  <si>
    <t xml:space="preserve">ND9206HE1T/D33−A3/DS04</t>
  </si>
  <si>
    <t xml:space="preserve">ND9206HE2T/D33−A3/DS04</t>
  </si>
  <si>
    <t xml:space="preserve">ND9206HE1T-KA3</t>
  </si>
  <si>
    <t xml:space="preserve">ND9206HE2T-KA3Y</t>
  </si>
  <si>
    <t xml:space="preserve">ND9203HE1T-KA3</t>
  </si>
  <si>
    <t xml:space="preserve">ND9203HE2T-KA3Y</t>
  </si>
  <si>
    <t xml:space="preserve">ND9206HE1T/D33−KA3/DS04</t>
  </si>
  <si>
    <t xml:space="preserve">ND9203HE1T/D33-KA3</t>
  </si>
  <si>
    <t xml:space="preserve">Y-NDX2512TG-EN1N0000</t>
  </si>
  <si>
    <t xml:space="preserve">ND9203HE1T-A3Y</t>
  </si>
  <si>
    <t xml:space="preserve">SG9215HX2/102</t>
  </si>
  <si>
    <t xml:space="preserve">ND9106HXT-DS02-A3Y-KS-CE07</t>
  </si>
  <si>
    <t xml:space="preserve">ST970156</t>
  </si>
  <si>
    <t xml:space="preserve">ST951113 </t>
  </si>
  <si>
    <t xml:space="preserve">ST951112</t>
  </si>
  <si>
    <t xml:space="preserve">H146226 (linkage to Valtek)</t>
  </si>
  <si>
    <t xml:space="preserve">Valve Repair Kit</t>
  </si>
  <si>
    <t xml:space="preserve">RKN-359XT</t>
  </si>
  <si>
    <t xml:space="preserve">RKN-356XT</t>
  </si>
  <si>
    <t xml:space="preserve">RKN-354XT</t>
  </si>
  <si>
    <t xml:space="preserve">RKW-358XZ</t>
  </si>
  <si>
    <t xml:space="preserve">H026195 (SERVICE KIT FOR ACTUATOR B1JU8)</t>
  </si>
  <si>
    <t xml:space="preserve">H048586_Spool Valve 03 (ND9)</t>
  </si>
  <si>
    <t xml:space="preserve">Ormat PN</t>
  </si>
  <si>
    <t xml:space="preserve">955.070.085.1</t>
  </si>
  <si>
    <t xml:space="preserve">955.070.086.1</t>
  </si>
  <si>
    <t xml:space="preserve">955.071.676.1</t>
  </si>
  <si>
    <t xml:space="preserve">955.072.575.1</t>
  </si>
  <si>
    <t xml:space="preserve">955.070.092.1</t>
  </si>
  <si>
    <t xml:space="preserve">955.070.093.1</t>
  </si>
  <si>
    <t xml:space="preserve">955.074.682.1</t>
  </si>
  <si>
    <t xml:space="preserve">955.074.680.1</t>
  </si>
  <si>
    <t xml:space="preserve">955.071.674.1</t>
  </si>
  <si>
    <t xml:space="preserve">955.071.675.1</t>
  </si>
  <si>
    <t xml:space="preserve">955.073.266.1</t>
  </si>
  <si>
    <t xml:space="preserve">955.071.471.1</t>
  </si>
  <si>
    <t xml:space="preserve">955.073.129.1, 955.073.861.1</t>
  </si>
  <si>
    <t xml:space="preserve">955.071.198.1, 955.071.375.1</t>
  </si>
  <si>
    <t xml:space="preserve">955.074.285.1, 955.074.814.1</t>
  </si>
  <si>
    <t xml:space="preserve">955.071.374.1, 955.070.741.1, 955.070.812.1, 955.071.008.1, 955.071.364.1, 955.073.215.1, 960.070.741.1   </t>
  </si>
  <si>
    <t xml:space="preserve">955.070.841.1, 960.070.841.1, 955.073.089.1</t>
  </si>
  <si>
    <t xml:space="preserve">955.071.373.1, 955.071.363.1, 955.074.758.1 </t>
  </si>
  <si>
    <t xml:space="preserve">955.070.840.1</t>
  </si>
  <si>
    <t xml:space="preserve">955.071.839.1, 955.071.365.1, 960.071.839.1 </t>
  </si>
  <si>
    <t xml:space="preserve">955.070.839.1, 955.074.813.1</t>
  </si>
  <si>
    <t xml:space="preserve">955.071.085.1</t>
  </si>
  <si>
    <t xml:space="preserve">955.073.189.1</t>
  </si>
  <si>
    <t xml:space="preserve">955.075.005.1</t>
  </si>
  <si>
    <t xml:space="preserve">955.075.028.1</t>
  </si>
  <si>
    <t xml:space="preserve">955.071.924.1</t>
  </si>
  <si>
    <t xml:space="preserve">955.071.268.1, 955.071.310.1, 955.072.267.1</t>
  </si>
  <si>
    <t xml:space="preserve">955.071.278.1, 955.071.277.1</t>
  </si>
  <si>
    <t xml:space="preserve">955.070.409.1</t>
  </si>
  <si>
    <t xml:space="preserve">955.070.406.1</t>
  </si>
  <si>
    <t xml:space="preserve">955.070.308.1</t>
  </si>
  <si>
    <t xml:space="preserve">955.070.403.1</t>
  </si>
  <si>
    <t xml:space="preserve">955.070.097.1</t>
  </si>
  <si>
    <t xml:space="preserve">955.074.601.0</t>
  </si>
  <si>
    <t xml:space="preserve">955.070.031.1</t>
  </si>
  <si>
    <t xml:space="preserve">955.070.293.1</t>
  </si>
  <si>
    <t xml:space="preserve">955.071.472.1, 955.075.272.1</t>
  </si>
  <si>
    <t xml:space="preserve">955.070.282.1</t>
  </si>
  <si>
    <t xml:space="preserve">955.072.798.1</t>
  </si>
  <si>
    <t xml:space="preserve">955.070.357.1</t>
  </si>
  <si>
    <t xml:space="preserve">955.070.358.1</t>
  </si>
  <si>
    <t xml:space="preserve">955.070.359.1</t>
  </si>
  <si>
    <t xml:space="preserve">955.073.532.1</t>
  </si>
  <si>
    <t xml:space="preserve">Customer</t>
  </si>
  <si>
    <t xml:space="preserve">Ormat</t>
  </si>
  <si>
    <t xml:space="preserve">Ormaturk</t>
  </si>
  <si>
    <t xml:space="preserve">OrPower</t>
  </si>
  <si>
    <t xml:space="preserve">Super Gas</t>
  </si>
  <si>
    <t xml:space="preserve">IEC</t>
  </si>
  <si>
    <t xml:space="preserve">ONI</t>
  </si>
  <si>
    <t xml:space="preserve">ICL</t>
  </si>
  <si>
    <t xml:space="preserve">Adama</t>
  </si>
  <si>
    <t xml:space="preserve">Raphael</t>
  </si>
  <si>
    <t xml:space="preserve">Magyar</t>
  </si>
  <si>
    <t xml:space="preserve">OPC</t>
  </si>
  <si>
    <t xml:space="preserve">Oriayn</t>
  </si>
  <si>
    <t xml:space="preserve">PEI</t>
  </si>
  <si>
    <t xml:space="preserve">Freaman</t>
  </si>
  <si>
    <t xml:space="preserve">Bazan</t>
  </si>
  <si>
    <t xml:space="preserve">Customer PN</t>
  </si>
  <si>
    <t xml:space="preserve">955.073.129.1</t>
  </si>
  <si>
    <t xml:space="preserve">955.074.814.1</t>
  </si>
  <si>
    <t xml:space="preserve">955.071.839.1</t>
  </si>
  <si>
    <t xml:space="preserve">6/718/822/500</t>
  </si>
  <si>
    <t xml:space="preserve">286A6199P003</t>
  </si>
  <si>
    <t xml:space="preserve">955.071.278.1</t>
  </si>
  <si>
    <t xml:space="preserve">MTZ9206−130</t>
  </si>
  <si>
    <t xml:space="preserve">MTZ9206NI−130</t>
  </si>
  <si>
    <t xml:space="preserve">MTZ9206LSE−130</t>
  </si>
  <si>
    <t xml:space="preserve">MTZ9206LSNI−130</t>
  </si>
  <si>
    <t xml:space="preserve">955.071.472.1</t>
  </si>
  <si>
    <t xml:space="preserve">BF20-10</t>
  </si>
  <si>
    <t xml:space="preserve">BF20-4</t>
  </si>
  <si>
    <t xml:space="preserve">36JM8852050</t>
  </si>
  <si>
    <t xml:space="preserve">36JM2100800</t>
  </si>
  <si>
    <t xml:space="preserve">PO REF</t>
  </si>
  <si>
    <t xml:space="preserve">AJ19-0805</t>
  </si>
  <si>
    <t xml:space="preserve">AJ19-0703</t>
  </si>
  <si>
    <t xml:space="preserve">AJ20-0102</t>
  </si>
  <si>
    <t xml:space="preserve">AJ19-1205</t>
  </si>
  <si>
    <t xml:space="preserve">AJ18-0703</t>
  </si>
  <si>
    <t xml:space="preserve">AJ19-1001</t>
  </si>
  <si>
    <t xml:space="preserve">AN21-0704</t>
  </si>
  <si>
    <t xml:space="preserve">AJ19-0708</t>
  </si>
  <si>
    <t xml:space="preserve">AJ20-0305</t>
  </si>
  <si>
    <t xml:space="preserve">AJ19-0601</t>
  </si>
  <si>
    <t xml:space="preserve">AJ19-0607</t>
  </si>
  <si>
    <t xml:space="preserve">AJ19-0803</t>
  </si>
  <si>
    <t xml:space="preserve">AJ19-0506</t>
  </si>
  <si>
    <t xml:space="preserve">AJ20-0204</t>
  </si>
  <si>
    <t xml:space="preserve">AJ20-0702</t>
  </si>
  <si>
    <t xml:space="preserve">AJ19-0807</t>
  </si>
  <si>
    <t xml:space="preserve">AJ20-0703</t>
  </si>
  <si>
    <t xml:space="preserve">AJ19-0402</t>
  </si>
  <si>
    <t xml:space="preserve">AJ-1203</t>
  </si>
  <si>
    <t xml:space="preserve">AJ18-1204</t>
  </si>
  <si>
    <t xml:space="preserve">AJ19-0809</t>
  </si>
  <si>
    <t xml:space="preserve">AN20-1003</t>
  </si>
  <si>
    <t xml:space="preserve">AJ20-0303</t>
  </si>
  <si>
    <t xml:space="preserve">AM19-1101</t>
  </si>
  <si>
    <t xml:space="preserve">AN18-0601</t>
  </si>
  <si>
    <t xml:space="preserve">AM19-0101</t>
  </si>
  <si>
    <t xml:space="preserve">AM19-0403</t>
  </si>
  <si>
    <t xml:space="preserve">AN21-0604</t>
  </si>
  <si>
    <t xml:space="preserve">AN20-1107</t>
  </si>
  <si>
    <t xml:space="preserve">AN21-0701</t>
  </si>
  <si>
    <t xml:space="preserve">AM18-0602</t>
  </si>
  <si>
    <t xml:space="preserve">AM19-0301</t>
  </si>
  <si>
    <t xml:space="preserve">AN20-0503</t>
  </si>
  <si>
    <t xml:space="preserve">AN20-0508</t>
  </si>
  <si>
    <t xml:space="preserve">AN21-0201</t>
  </si>
  <si>
    <t xml:space="preserve">AJ19-0906</t>
  </si>
  <si>
    <t xml:space="preserve">AN21-0503</t>
  </si>
  <si>
    <t xml:space="preserve">AN20-1102</t>
  </si>
  <si>
    <t xml:space="preserve">AJ19-0905</t>
  </si>
  <si>
    <t xml:space="preserve">AJ19-0501</t>
  </si>
  <si>
    <t xml:space="preserve">AJ19-0704</t>
  </si>
  <si>
    <t xml:space="preserve">AJ19-0706</t>
  </si>
  <si>
    <t xml:space="preserve">AJ21-0203</t>
  </si>
  <si>
    <t xml:space="preserve">AJ19-0901</t>
  </si>
  <si>
    <t xml:space="preserve">AN20-1207</t>
  </si>
  <si>
    <t xml:space="preserve">AN20-0902</t>
  </si>
  <si>
    <t xml:space="preserve">From Stock</t>
  </si>
  <si>
    <t xml:space="preserve">V</t>
  </si>
  <si>
    <t xml:space="preserve">Qty</t>
  </si>
  <si>
    <t xml:space="preserve">Price</t>
  </si>
  <si>
    <t xml:space="preserve">Discount</t>
  </si>
  <si>
    <t xml:space="preserve">Final Price</t>
  </si>
  <si>
    <t xml:space="preserve">955.073.861.1</t>
  </si>
  <si>
    <t xml:space="preserve">955.071.374.1</t>
  </si>
  <si>
    <t xml:space="preserve">955.074.758.1</t>
  </si>
  <si>
    <t xml:space="preserve">955.071.277.1</t>
  </si>
  <si>
    <t xml:space="preserve">MTZ9206LSE−80</t>
  </si>
  <si>
    <t xml:space="preserve">BF20-8</t>
  </si>
  <si>
    <t xml:space="preserve">AJ20-1001</t>
  </si>
  <si>
    <t xml:space="preserve">AJ20-0602</t>
  </si>
  <si>
    <t xml:space="preserve">AJ19-0705</t>
  </si>
  <si>
    <t xml:space="preserve">AJ20-0206</t>
  </si>
  <si>
    <t xml:space="preserve">AJ20-0101</t>
  </si>
  <si>
    <t xml:space="preserve">AJ19-601</t>
  </si>
  <si>
    <t xml:space="preserve">AJ21-0501</t>
  </si>
  <si>
    <t xml:space="preserve">AJ19-0504</t>
  </si>
  <si>
    <t xml:space="preserve">AN20-0606</t>
  </si>
  <si>
    <t xml:space="preserve">AJ21-0102</t>
  </si>
  <si>
    <t xml:space="preserve">AM20-0103</t>
  </si>
  <si>
    <t xml:space="preserve">AM18-0901</t>
  </si>
  <si>
    <t xml:space="preserve">AM19-0602</t>
  </si>
  <si>
    <t xml:space="preserve">AN21-0402</t>
  </si>
  <si>
    <t xml:space="preserve">AM20-0102</t>
  </si>
  <si>
    <t xml:space="preserve">AM18-0701</t>
  </si>
  <si>
    <t xml:space="preserve">AJ20-0105</t>
  </si>
  <si>
    <t xml:space="preserve">AJ19-1104</t>
  </si>
  <si>
    <t xml:space="preserve">Aj19-1104</t>
  </si>
  <si>
    <t xml:space="preserve">AN21-0305</t>
  </si>
  <si>
    <t xml:space="preserve">AN21-0401</t>
  </si>
  <si>
    <t xml:space="preserve">955.070.839.1</t>
  </si>
  <si>
    <t xml:space="preserve">AJ19-1102</t>
  </si>
  <si>
    <t xml:space="preserve">AJ20-1201</t>
  </si>
  <si>
    <t xml:space="preserve">AJ20-0401</t>
  </si>
  <si>
    <t xml:space="preserve">AJ20-0802</t>
  </si>
  <si>
    <t xml:space="preserve">AJ19-1005</t>
  </si>
  <si>
    <t xml:space="preserve">AJ19-0810</t>
  </si>
  <si>
    <t xml:space="preserve">AJ20-0103</t>
  </si>
  <si>
    <t xml:space="preserve">AJ20-0104</t>
  </si>
  <si>
    <t xml:space="preserve">AJ-0901</t>
  </si>
  <si>
    <t xml:space="preserve">AM19-1001</t>
  </si>
  <si>
    <t xml:space="preserve">AM19-1002</t>
  </si>
  <si>
    <t xml:space="preserve">AM19-0802</t>
  </si>
  <si>
    <t xml:space="preserve">AN21-0605</t>
  </si>
  <si>
    <t xml:space="preserve">955.070.741.1</t>
  </si>
  <si>
    <t xml:space="preserve">955.070.841.1</t>
  </si>
  <si>
    <t xml:space="preserve">955.071.363.1</t>
  </si>
  <si>
    <t xml:space="preserve">MTZ9206−80</t>
  </si>
  <si>
    <t xml:space="preserve">955.075.272.1</t>
  </si>
  <si>
    <t xml:space="preserve">AJ21-0702</t>
  </si>
  <si>
    <t xml:space="preserve">AJ20-0106</t>
  </si>
  <si>
    <t xml:space="preserve">AJ20-0903</t>
  </si>
  <si>
    <t xml:space="preserve">AJ21-0301</t>
  </si>
  <si>
    <t xml:space="preserve">AJ19-1003</t>
  </si>
  <si>
    <t xml:space="preserve">AJ19-1201</t>
  </si>
  <si>
    <t xml:space="preserve">AJ20-0901</t>
  </si>
  <si>
    <t xml:space="preserve">AN20-1101</t>
  </si>
  <si>
    <t xml:space="preserve">AJ20-1003</t>
  </si>
  <si>
    <t xml:space="preserve">AJ20-1105</t>
  </si>
  <si>
    <t xml:space="preserve">AM20-0104</t>
  </si>
  <si>
    <t xml:space="preserve">AM19-1202</t>
  </si>
  <si>
    <t xml:space="preserve">AN20-0906</t>
  </si>
  <si>
    <t xml:space="preserve">AN21-0502</t>
  </si>
  <si>
    <t xml:space="preserve">955.071.365.1</t>
  </si>
  <si>
    <t xml:space="preserve">AJ20-0301</t>
  </si>
  <si>
    <t xml:space="preserve">AJ19-1206</t>
  </si>
  <si>
    <t xml:space="preserve">AJ20-1202</t>
  </si>
  <si>
    <t xml:space="preserve">AN20-0601</t>
  </si>
  <si>
    <t xml:space="preserve">AN21-0104</t>
  </si>
  <si>
    <t xml:space="preserve">Geotérmica Platanares</t>
  </si>
  <si>
    <t xml:space="preserve">AJ20-0205</t>
  </si>
  <si>
    <t xml:space="preserve">AJ21-0403</t>
  </si>
  <si>
    <t xml:space="preserve">AJ21-0601</t>
  </si>
  <si>
    <t xml:space="preserve">AN20-0706</t>
  </si>
  <si>
    <t xml:space="preserve">AJ21-0404</t>
  </si>
  <si>
    <t xml:space="preserve">AJ21-0103</t>
  </si>
  <si>
    <t xml:space="preserve">AN20-0802</t>
  </si>
  <si>
    <t xml:space="preserve">MTZ9206NI−80</t>
  </si>
  <si>
    <t xml:space="preserve">AJ20-0304</t>
  </si>
  <si>
    <t xml:space="preserve">AJ20-1103</t>
  </si>
  <si>
    <t xml:space="preserve">AJ20-0402</t>
  </si>
  <si>
    <t xml:space="preserve">AN20-1106</t>
  </si>
  <si>
    <t xml:space="preserve">AJ20-1104</t>
  </si>
  <si>
    <t xml:space="preserve">AJ20-1101</t>
  </si>
  <si>
    <t xml:space="preserve">AJ20-0502</t>
  </si>
  <si>
    <t xml:space="preserve">AN21-0306</t>
  </si>
  <si>
    <t xml:space="preserve">AN21-0706</t>
  </si>
  <si>
    <t xml:space="preserve">955.074.813.1</t>
  </si>
  <si>
    <t xml:space="preserve">AJ20-1203</t>
  </si>
  <si>
    <t xml:space="preserve">AJ21-0503</t>
  </si>
  <si>
    <t xml:space="preserve">AJ21-0401</t>
  </si>
  <si>
    <t xml:space="preserve">AJ21-0703</t>
  </si>
  <si>
    <t xml:space="preserve">Comment </t>
  </si>
  <si>
    <t xml:space="preserve">AJ19-0602</t>
  </si>
  <si>
    <t xml:space="preserve">AJ19-0606</t>
  </si>
  <si>
    <t xml:space="preserve">AJ19-0802</t>
  </si>
  <si>
    <t xml:space="preserve">Tool</t>
  </si>
  <si>
    <t xml:space="preserve">Link</t>
  </si>
  <si>
    <t xml:space="preserve">USD to NIS by Date</t>
  </si>
  <si>
    <t xml:space="preserve">https://www.poundsterlinglive.com/bank-of-england-spot/historical-spot-exchange-rates/usd/USD-to-ILS</t>
  </si>
  <si>
    <t xml:space="preserve">USD to EURO by Date</t>
  </si>
  <si>
    <t xml:space="preserve">https://www.poundsterlinglive.com/bank-of-england-spot/historical-spot-exchange-rates/usd/USD-to-EUR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</si>
</sst>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\₪#,##0"/>
    <numFmt numFmtId="167" formatCode="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rgb="FF002060"/>
      <name val="Arial"/>
      <family val="2"/>
      <charset val="1"/>
    </font>
    <font>
      <sz val="12"/>
      <color rgb="FFED7D31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833C0C"/>
        <bgColor rgb="FF993366"/>
      </patternFill>
    </fill>
    <fill>
      <patternFill patternType="solid">
        <fgColor rgb="FFF4B084"/>
        <bgColor rgb="FFFF99CC"/>
      </patternFill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203764"/>
        <bgColor rgb="FF333399"/>
      </patternFill>
    </fill>
    <fill>
      <patternFill patternType="solid">
        <fgColor rgb="FFFF0000"/>
        <bgColor rgb="FF800000"/>
      </patternFill>
    </fill>
    <fill>
      <patternFill patternType="solid">
        <fgColor rgb="FFD0CECE"/>
        <bgColor rgb="FFCCCCFF"/>
      </patternFill>
    </fill>
    <fill>
      <patternFill patternType="solid">
        <fgColor rgb="FFFFF2CC"/>
        <bgColor rgb="FFFFFFFF"/>
      </patternFill>
    </fill>
    <fill>
      <patternFill patternType="solid">
        <fgColor rgb="FFB2F5B6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7030A0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5B6"/>
      <rgbColor rgb="FFFFFF99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2060"/>
      <rgbColor rgb="FF339966"/>
      <rgbColor rgb="FF003300"/>
      <rgbColor rgb="FF333300"/>
      <rgbColor rgb="FF833C0C"/>
      <rgbColor rgb="FF993366"/>
      <rgbColor rgb="FF333399"/>
      <rgbColor rgb="FF2037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6.png"/><Relationship Id="rId2" Type="http://schemas.openxmlformats.org/officeDocument/2006/relationships/image" Target="../media/image87.png"/><Relationship Id="rId3" Type="http://schemas.openxmlformats.org/officeDocument/2006/relationships/image" Target="../media/image88.png"/><Relationship Id="rId4" Type="http://schemas.openxmlformats.org/officeDocument/2006/relationships/image" Target="../media/image89.png"/><Relationship Id="rId5" Type="http://schemas.openxmlformats.org/officeDocument/2006/relationships/image" Target="../media/image9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537120</xdr:colOff>
      <xdr:row>1</xdr:row>
      <xdr:rowOff>182880</xdr:rowOff>
    </xdr:from>
    <xdr:to>
      <xdr:col>21</xdr:col>
      <xdr:colOff>537480</xdr:colOff>
      <xdr:row>1</xdr:row>
      <xdr:rowOff>183240</xdr:rowOff>
    </xdr:to>
    <xdr:pic>
      <xdr:nvPicPr>
        <xdr:cNvPr id="0" name="Ink 7" descr=""/>
        <xdr:cNvPicPr/>
      </xdr:nvPicPr>
      <xdr:blipFill>
        <a:blip r:embed="rId1"/>
        <a:stretch/>
      </xdr:blipFill>
      <xdr:spPr>
        <a:xfrm>
          <a:off x="30134160" y="3859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537120</xdr:colOff>
      <xdr:row>1</xdr:row>
      <xdr:rowOff>182880</xdr:rowOff>
    </xdr:from>
    <xdr:to>
      <xdr:col>23</xdr:col>
      <xdr:colOff>537480</xdr:colOff>
      <xdr:row>1</xdr:row>
      <xdr:rowOff>183240</xdr:rowOff>
    </xdr:to>
    <xdr:pic>
      <xdr:nvPicPr>
        <xdr:cNvPr id="1" name="Ink 7" descr=""/>
        <xdr:cNvPicPr/>
      </xdr:nvPicPr>
      <xdr:blipFill>
        <a:blip r:embed="rId2"/>
        <a:stretch/>
      </xdr:blipFill>
      <xdr:spPr>
        <a:xfrm>
          <a:off x="32568120" y="3859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536760</xdr:colOff>
      <xdr:row>1</xdr:row>
      <xdr:rowOff>182880</xdr:rowOff>
    </xdr:from>
    <xdr:to>
      <xdr:col>26</xdr:col>
      <xdr:colOff>537120</xdr:colOff>
      <xdr:row>1</xdr:row>
      <xdr:rowOff>183240</xdr:rowOff>
    </xdr:to>
    <xdr:pic>
      <xdr:nvPicPr>
        <xdr:cNvPr id="2" name="Ink 7" descr=""/>
        <xdr:cNvPicPr/>
      </xdr:nvPicPr>
      <xdr:blipFill>
        <a:blip r:embed="rId3"/>
        <a:stretch/>
      </xdr:blipFill>
      <xdr:spPr>
        <a:xfrm>
          <a:off x="36366480" y="3859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27</xdr:col>
      <xdr:colOff>537120</xdr:colOff>
      <xdr:row>1</xdr:row>
      <xdr:rowOff>182880</xdr:rowOff>
    </xdr:from>
    <xdr:to>
      <xdr:col>27</xdr:col>
      <xdr:colOff>537480</xdr:colOff>
      <xdr:row>1</xdr:row>
      <xdr:rowOff>183240</xdr:rowOff>
    </xdr:to>
    <xdr:pic>
      <xdr:nvPicPr>
        <xdr:cNvPr id="3" name="Ink 7" descr=""/>
        <xdr:cNvPicPr/>
      </xdr:nvPicPr>
      <xdr:blipFill>
        <a:blip r:embed="rId4"/>
        <a:stretch/>
      </xdr:blipFill>
      <xdr:spPr>
        <a:xfrm>
          <a:off x="38495160" y="3859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27</xdr:col>
      <xdr:colOff>537120</xdr:colOff>
      <xdr:row>1</xdr:row>
      <xdr:rowOff>182880</xdr:rowOff>
    </xdr:from>
    <xdr:to>
      <xdr:col>27</xdr:col>
      <xdr:colOff>537480</xdr:colOff>
      <xdr:row>1</xdr:row>
      <xdr:rowOff>183240</xdr:rowOff>
    </xdr:to>
    <xdr:pic>
      <xdr:nvPicPr>
        <xdr:cNvPr id="4" name="Ink 7" descr=""/>
        <xdr:cNvPicPr/>
      </xdr:nvPicPr>
      <xdr:blipFill>
        <a:blip r:embed="rId5"/>
        <a:stretch/>
      </xdr:blipFill>
      <xdr:spPr>
        <a:xfrm>
          <a:off x="38495160" y="38592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poundsterlinglive.com/bank-of-england-spot/historical-spot-exchange-rates/usd/USD-to-ILS" TargetMode="External"/><Relationship Id="rId2" Type="http://schemas.openxmlformats.org/officeDocument/2006/relationships/hyperlink" Target="https://www.poundsterlinglive.com/bank-of-england-spot/historical-spot-exchange-rates/usd/USD-to-EU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18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0" topLeftCell="B22" activePane="bottomRight" state="frozen"/>
      <selection pane="topLeft" activeCell="A1" activeCellId="0" sqref="A1"/>
      <selection pane="topRight" activeCell="B1" activeCellId="0" sqref="B1"/>
      <selection pane="bottomLeft" activeCell="A22" activeCellId="0" sqref="A22"/>
      <selection pane="bottomRight" activeCell="B28" activeCellId="0" sqref="B28"/>
    </sheetView>
  </sheetViews>
  <sheetFormatPr defaultRowHeight="13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23.5"/>
    <col collapsed="false" customWidth="true" hidden="false" outlineLevel="0" max="3" min="3" style="0" width="19.16"/>
    <col collapsed="false" customWidth="true" hidden="false" outlineLevel="0" max="4" min="4" style="0" width="22.66"/>
    <col collapsed="false" customWidth="true" hidden="false" outlineLevel="0" max="6" min="5" style="0" width="23.5"/>
    <col collapsed="false" customWidth="true" hidden="false" outlineLevel="0" max="7" min="7" style="0" width="19.16"/>
    <col collapsed="false" customWidth="true" hidden="false" outlineLevel="0" max="8" min="8" style="0" width="23.5"/>
    <col collapsed="false" customWidth="true" hidden="false" outlineLevel="0" max="9" min="9" style="0" width="21.66"/>
    <col collapsed="false" customWidth="true" hidden="false" outlineLevel="0" max="10" min="10" style="0" width="22.5"/>
    <col collapsed="false" customWidth="true" hidden="false" outlineLevel="0" max="13" min="11" style="0" width="22.01"/>
    <col collapsed="false" customWidth="true" hidden="false" outlineLevel="0" max="14" min="14" style="0" width="16"/>
    <col collapsed="false" customWidth="true" hidden="false" outlineLevel="0" max="15" min="15" style="0" width="16.49"/>
    <col collapsed="false" customWidth="true" hidden="false" outlineLevel="0" max="16" min="16" style="0" width="18.84"/>
    <col collapsed="false" customWidth="true" hidden="false" outlineLevel="0" max="17" min="17" style="0" width="18.51"/>
    <col collapsed="false" customWidth="true" hidden="false" outlineLevel="0" max="18" min="18" style="0" width="15.83"/>
    <col collapsed="false" customWidth="true" hidden="false" outlineLevel="0" max="19" min="19" style="0" width="16"/>
    <col collapsed="false" customWidth="true" hidden="false" outlineLevel="0" max="20" min="20" style="0" width="17.16"/>
    <col collapsed="false" customWidth="true" hidden="false" outlineLevel="0" max="21" min="21" style="0" width="17.83"/>
    <col collapsed="false" customWidth="true" hidden="false" outlineLevel="0" max="22" min="22" style="0" width="16.83"/>
    <col collapsed="false" customWidth="true" hidden="false" outlineLevel="0" max="23" min="23" style="0" width="17.67"/>
    <col collapsed="false" customWidth="true" hidden="false" outlineLevel="0" max="24" min="24" style="0" width="18.51"/>
    <col collapsed="false" customWidth="true" hidden="false" outlineLevel="0" max="26" min="25" style="0" width="17.67"/>
    <col collapsed="false" customWidth="true" hidden="false" outlineLevel="0" max="29" min="27" style="0" width="30.17"/>
    <col collapsed="false" customWidth="true" hidden="false" outlineLevel="0" max="30" min="30" style="0" width="22.01"/>
    <col collapsed="false" customWidth="true" hidden="false" outlineLevel="0" max="31" min="31" style="0" width="25.83"/>
    <col collapsed="false" customWidth="true" hidden="false" outlineLevel="0" max="32" min="32" style="0" width="20.83"/>
    <col collapsed="false" customWidth="true" hidden="false" outlineLevel="0" max="33" min="33" style="0" width="21.17"/>
    <col collapsed="false" customWidth="true" hidden="false" outlineLevel="0" max="34" min="34" style="0" width="21.66"/>
    <col collapsed="false" customWidth="true" hidden="false" outlineLevel="0" max="35" min="35" style="0" width="23.16"/>
    <col collapsed="false" customWidth="true" hidden="false" outlineLevel="0" max="37" min="36" style="0" width="19.16"/>
    <col collapsed="false" customWidth="true" hidden="false" outlineLevel="0" max="38" min="38" style="0" width="15.34"/>
    <col collapsed="false" customWidth="true" hidden="false" outlineLevel="0" max="40" min="39" style="0" width="16.49"/>
    <col collapsed="false" customWidth="true" hidden="false" outlineLevel="0" max="41" min="41" style="0" width="17.16"/>
    <col collapsed="false" customWidth="true" hidden="false" outlineLevel="0" max="42" min="42" style="0" width="26"/>
    <col collapsed="false" customWidth="true" hidden="false" outlineLevel="0" max="43" min="43" style="0" width="19.84"/>
    <col collapsed="false" customWidth="true" hidden="false" outlineLevel="0" max="45" min="44" style="0" width="31.5"/>
    <col collapsed="false" customWidth="true" hidden="false" outlineLevel="0" max="49" min="46" style="0" width="20.83"/>
    <col collapsed="false" customWidth="true" hidden="false" outlineLevel="0" max="50" min="50" style="0" width="33.16"/>
    <col collapsed="false" customWidth="true" hidden="false" outlineLevel="0" max="51" min="51" style="0" width="25.83"/>
    <col collapsed="false" customWidth="true" hidden="false" outlineLevel="0" max="52" min="52" style="0" width="29.5"/>
    <col collapsed="false" customWidth="true" hidden="false" outlineLevel="0" max="53" min="53" style="0" width="20.5"/>
    <col collapsed="false" customWidth="true" hidden="false" outlineLevel="0" max="54" min="54" style="0" width="18.84"/>
    <col collapsed="false" customWidth="true" hidden="false" outlineLevel="0" max="55" min="55" style="0" width="33"/>
    <col collapsed="false" customWidth="true" hidden="false" outlineLevel="0" max="59" min="56" style="0" width="24.83"/>
    <col collapsed="false" customWidth="true" hidden="false" outlineLevel="0" max="60" min="60" style="0" width="21.66"/>
    <col collapsed="false" customWidth="true" hidden="false" outlineLevel="0" max="61" min="61" style="0" width="24.16"/>
    <col collapsed="false" customWidth="true" hidden="false" outlineLevel="0" max="62" min="62" style="0" width="22.01"/>
    <col collapsed="false" customWidth="true" hidden="false" outlineLevel="0" max="63" min="63" style="0" width="22.66"/>
    <col collapsed="false" customWidth="true" hidden="false" outlineLevel="0" max="64" min="64" style="0" width="19.33"/>
    <col collapsed="false" customWidth="true" hidden="false" outlineLevel="0" max="65" min="65" style="0" width="21.17"/>
    <col collapsed="false" customWidth="true" hidden="false" outlineLevel="0" max="70" min="66" style="0" width="16"/>
    <col collapsed="false" customWidth="true" hidden="false" outlineLevel="0" max="71" min="71" style="0" width="34.33"/>
    <col collapsed="false" customWidth="true" hidden="false" outlineLevel="0" max="1025" min="72" style="0" width="8.83"/>
  </cols>
  <sheetData>
    <row r="1" customFormat="false" ht="16" hidden="false" customHeight="fals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/>
      <c r="J1" s="2" t="n">
        <v>1</v>
      </c>
      <c r="K1" s="2" t="n">
        <v>44</v>
      </c>
      <c r="L1" s="2" t="n">
        <v>45</v>
      </c>
      <c r="M1" s="2" t="n">
        <v>45</v>
      </c>
      <c r="N1" s="3" t="n">
        <v>8</v>
      </c>
      <c r="O1" s="3" t="n">
        <v>9</v>
      </c>
      <c r="P1" s="3" t="n">
        <v>10</v>
      </c>
      <c r="Q1" s="3" t="n">
        <v>11</v>
      </c>
      <c r="R1" s="3" t="n">
        <v>12</v>
      </c>
      <c r="S1" s="3" t="n">
        <v>13</v>
      </c>
      <c r="T1" s="3" t="n">
        <v>14</v>
      </c>
      <c r="U1" s="3" t="n">
        <v>15</v>
      </c>
      <c r="V1" s="3" t="n">
        <v>16</v>
      </c>
      <c r="W1" s="3" t="n">
        <v>17</v>
      </c>
      <c r="X1" s="3" t="n">
        <v>18</v>
      </c>
      <c r="Y1" s="3" t="n">
        <v>17</v>
      </c>
      <c r="Z1" s="3"/>
      <c r="AA1" s="3" t="n">
        <v>16</v>
      </c>
      <c r="AB1" s="3" t="n">
        <v>16</v>
      </c>
      <c r="AC1" s="3" t="n">
        <v>17</v>
      </c>
      <c r="AD1" s="4" t="n">
        <v>19</v>
      </c>
      <c r="AE1" s="4" t="n">
        <v>48</v>
      </c>
      <c r="AF1" s="4" t="n">
        <v>19</v>
      </c>
      <c r="AG1" s="4" t="n">
        <v>19</v>
      </c>
      <c r="AH1" s="4" t="n">
        <v>20</v>
      </c>
      <c r="AI1" s="4" t="n">
        <v>2</v>
      </c>
      <c r="AJ1" s="4"/>
      <c r="AK1" s="4"/>
      <c r="AL1" s="4" t="n">
        <v>21</v>
      </c>
      <c r="AM1" s="5" t="n">
        <v>22</v>
      </c>
      <c r="AN1" s="5" t="n">
        <v>23</v>
      </c>
      <c r="AO1" s="5" t="n">
        <v>38</v>
      </c>
      <c r="AP1" s="5" t="n">
        <v>24</v>
      </c>
      <c r="AQ1" s="5" t="n">
        <v>31</v>
      </c>
      <c r="AR1" s="5" t="n">
        <v>35</v>
      </c>
      <c r="AS1" s="5" t="n">
        <v>35</v>
      </c>
      <c r="AT1" s="5" t="n">
        <v>24</v>
      </c>
      <c r="AU1" s="5" t="n">
        <v>24</v>
      </c>
      <c r="AV1" s="5"/>
      <c r="AW1" s="5"/>
      <c r="AX1" s="5" t="n">
        <v>33</v>
      </c>
      <c r="AY1" s="5" t="n">
        <v>30</v>
      </c>
      <c r="AZ1" s="5" t="n">
        <v>32</v>
      </c>
      <c r="BA1" s="5" t="n">
        <v>43</v>
      </c>
      <c r="BB1" s="5" t="n">
        <v>47</v>
      </c>
      <c r="BC1" s="5" t="n">
        <v>47</v>
      </c>
      <c r="BD1" s="6" t="n">
        <v>25</v>
      </c>
      <c r="BE1" s="6" t="n">
        <v>25</v>
      </c>
      <c r="BF1" s="6" t="n">
        <v>25</v>
      </c>
      <c r="BG1" s="6" t="n">
        <v>25</v>
      </c>
      <c r="BH1" s="6" t="n">
        <v>25</v>
      </c>
      <c r="BI1" s="6" t="n">
        <v>25</v>
      </c>
      <c r="BJ1" s="6" t="n">
        <v>25</v>
      </c>
      <c r="BK1" s="7" t="n">
        <v>34</v>
      </c>
      <c r="BL1" s="7" t="n">
        <v>40</v>
      </c>
      <c r="BM1" s="7" t="n">
        <v>40</v>
      </c>
      <c r="BN1" s="8" t="n">
        <v>26</v>
      </c>
      <c r="BO1" s="8" t="n">
        <v>27</v>
      </c>
      <c r="BP1" s="8" t="n">
        <v>28</v>
      </c>
      <c r="BQ1" s="8" t="n">
        <v>41</v>
      </c>
      <c r="BR1" s="8"/>
      <c r="BS1" s="8" t="n">
        <v>41</v>
      </c>
    </row>
    <row r="2" customFormat="false" ht="16" hidden="false" customHeight="false" outlineLevel="0" collapsed="false">
      <c r="A2" s="9" t="s">
        <v>0</v>
      </c>
      <c r="B2" s="10" t="s">
        <v>1</v>
      </c>
      <c r="C2" s="10" t="s">
        <v>2</v>
      </c>
      <c r="D2" s="10" t="s">
        <v>3</v>
      </c>
      <c r="E2" s="10" t="s">
        <v>1</v>
      </c>
      <c r="F2" s="10" t="s">
        <v>1</v>
      </c>
      <c r="G2" s="10" t="s">
        <v>2</v>
      </c>
      <c r="H2" s="10" t="s">
        <v>1</v>
      </c>
      <c r="I2" s="10" t="s">
        <v>4</v>
      </c>
      <c r="J2" s="10" t="s">
        <v>5</v>
      </c>
      <c r="K2" s="11" t="s">
        <v>6</v>
      </c>
      <c r="L2" s="11" t="s">
        <v>7</v>
      </c>
      <c r="M2" s="11" t="s">
        <v>8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  <c r="W2" s="10" t="s">
        <v>18</v>
      </c>
      <c r="X2" s="10" t="s">
        <v>19</v>
      </c>
      <c r="Y2" s="10" t="s">
        <v>20</v>
      </c>
      <c r="Z2" s="10" t="s">
        <v>21</v>
      </c>
      <c r="AA2" s="10" t="s">
        <v>22</v>
      </c>
      <c r="AB2" s="10" t="s">
        <v>23</v>
      </c>
      <c r="AC2" s="10" t="s">
        <v>24</v>
      </c>
      <c r="AD2" s="10" t="s">
        <v>25</v>
      </c>
      <c r="AE2" s="11" t="s">
        <v>26</v>
      </c>
      <c r="AF2" s="10" t="s">
        <v>27</v>
      </c>
      <c r="AG2" s="10" t="s">
        <v>28</v>
      </c>
      <c r="AH2" s="10" t="s">
        <v>29</v>
      </c>
      <c r="AI2" s="10" t="s">
        <v>30</v>
      </c>
      <c r="AJ2" s="10" t="s">
        <v>31</v>
      </c>
      <c r="AK2" s="10" t="s">
        <v>32</v>
      </c>
      <c r="AL2" s="10" t="s">
        <v>33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 t="s">
        <v>34</v>
      </c>
      <c r="BE2" s="11" t="s">
        <v>35</v>
      </c>
      <c r="BF2" s="11" t="s">
        <v>36</v>
      </c>
      <c r="BG2" s="11" t="s">
        <v>37</v>
      </c>
      <c r="BH2" s="11" t="s">
        <v>38</v>
      </c>
      <c r="BI2" s="11" t="s">
        <v>39</v>
      </c>
      <c r="BJ2" s="11" t="s">
        <v>40</v>
      </c>
      <c r="BK2" s="11"/>
      <c r="BL2" s="11"/>
      <c r="BM2" s="11"/>
      <c r="BN2" s="11"/>
      <c r="BO2" s="11"/>
      <c r="BP2" s="11"/>
      <c r="BQ2" s="11"/>
      <c r="BR2" s="11"/>
      <c r="BS2" s="11"/>
    </row>
    <row r="3" customFormat="false" ht="16" hidden="false" customHeight="false" outlineLevel="0" collapsed="false">
      <c r="A3" s="9" t="s">
        <v>41</v>
      </c>
      <c r="B3" s="12" t="s">
        <v>42</v>
      </c>
      <c r="C3" s="12" t="s">
        <v>43</v>
      </c>
      <c r="D3" s="12" t="s">
        <v>44</v>
      </c>
      <c r="E3" s="12" t="s">
        <v>42</v>
      </c>
      <c r="F3" s="12" t="s">
        <v>42</v>
      </c>
      <c r="G3" s="12" t="s">
        <v>43</v>
      </c>
      <c r="H3" s="12" t="s">
        <v>42</v>
      </c>
      <c r="I3" s="12" t="s">
        <v>44</v>
      </c>
      <c r="J3" s="12" t="s">
        <v>45</v>
      </c>
      <c r="K3" s="13" t="s">
        <v>46</v>
      </c>
      <c r="L3" s="13" t="s">
        <v>47</v>
      </c>
      <c r="M3" s="13" t="s">
        <v>45</v>
      </c>
      <c r="N3" s="12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2"/>
      <c r="AJ3" s="12"/>
      <c r="AK3" s="12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3" t="s">
        <v>48</v>
      </c>
      <c r="BE3" s="13" t="s">
        <v>49</v>
      </c>
      <c r="BF3" s="13" t="s">
        <v>49</v>
      </c>
      <c r="BG3" s="13" t="s">
        <v>49</v>
      </c>
      <c r="BH3" s="13" t="s">
        <v>50</v>
      </c>
      <c r="BI3" s="13" t="s">
        <v>51</v>
      </c>
      <c r="BJ3" s="13" t="s">
        <v>51</v>
      </c>
      <c r="BK3" s="12" t="s">
        <v>52</v>
      </c>
      <c r="BL3" s="13" t="s">
        <v>53</v>
      </c>
      <c r="BM3" s="13" t="s">
        <v>54</v>
      </c>
      <c r="BN3" s="14"/>
      <c r="BO3" s="14"/>
      <c r="BP3" s="14"/>
      <c r="BQ3" s="14"/>
      <c r="BR3" s="14"/>
      <c r="BS3" s="14"/>
    </row>
    <row r="4" customFormat="false" ht="16" hidden="false" customHeight="false" outlineLevel="0" collapsed="false">
      <c r="A4" s="9" t="s">
        <v>55</v>
      </c>
      <c r="B4" s="12" t="s">
        <v>56</v>
      </c>
      <c r="C4" s="12" t="s">
        <v>57</v>
      </c>
      <c r="D4" s="12" t="s">
        <v>58</v>
      </c>
      <c r="E4" s="12" t="s">
        <v>56</v>
      </c>
      <c r="F4" s="12" t="s">
        <v>56</v>
      </c>
      <c r="G4" s="12" t="s">
        <v>57</v>
      </c>
      <c r="H4" s="12" t="s">
        <v>56</v>
      </c>
      <c r="I4" s="12" t="s">
        <v>58</v>
      </c>
      <c r="J4" s="12" t="s">
        <v>56</v>
      </c>
      <c r="K4" s="13" t="s">
        <v>59</v>
      </c>
      <c r="L4" s="13" t="s">
        <v>58</v>
      </c>
      <c r="M4" s="13"/>
      <c r="N4" s="12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2"/>
      <c r="AJ4" s="12"/>
      <c r="AK4" s="12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3" t="s">
        <v>60</v>
      </c>
      <c r="BE4" s="13" t="s">
        <v>61</v>
      </c>
      <c r="BF4" s="13" t="s">
        <v>62</v>
      </c>
      <c r="BG4" s="13" t="s">
        <v>63</v>
      </c>
      <c r="BH4" s="13" t="s">
        <v>64</v>
      </c>
      <c r="BI4" s="13"/>
      <c r="BJ4" s="13"/>
      <c r="BK4" s="14"/>
      <c r="BL4" s="14"/>
      <c r="BM4" s="14"/>
      <c r="BN4" s="14"/>
      <c r="BO4" s="14"/>
      <c r="BP4" s="14"/>
      <c r="BQ4" s="14"/>
      <c r="BR4" s="14"/>
      <c r="BS4" s="14"/>
    </row>
    <row r="5" customFormat="false" ht="16" hidden="false" customHeight="false" outlineLevel="0" collapsed="false">
      <c r="A5" s="9" t="s">
        <v>65</v>
      </c>
      <c r="B5" s="12" t="s">
        <v>66</v>
      </c>
      <c r="C5" s="12" t="s">
        <v>67</v>
      </c>
      <c r="D5" s="14"/>
      <c r="E5" s="14"/>
      <c r="F5" s="12" t="s">
        <v>66</v>
      </c>
      <c r="G5" s="12" t="s">
        <v>67</v>
      </c>
      <c r="H5" s="12" t="s">
        <v>66</v>
      </c>
      <c r="I5" s="12"/>
      <c r="J5" s="12"/>
      <c r="K5" s="14"/>
      <c r="L5" s="14"/>
      <c r="M5" s="13" t="s">
        <v>68</v>
      </c>
      <c r="N5" s="12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2"/>
      <c r="AJ5" s="12"/>
      <c r="AK5" s="12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</row>
    <row r="6" customFormat="false" ht="16" hidden="false" customHeight="false" outlineLevel="0" collapsed="false">
      <c r="A6" s="9" t="s">
        <v>69</v>
      </c>
      <c r="B6" s="12" t="s">
        <v>70</v>
      </c>
      <c r="C6" s="12" t="s">
        <v>70</v>
      </c>
      <c r="D6" s="14"/>
      <c r="E6" s="14"/>
      <c r="F6" s="13" t="s">
        <v>71</v>
      </c>
      <c r="G6" s="13" t="s">
        <v>71</v>
      </c>
      <c r="H6" s="13"/>
      <c r="I6" s="13" t="s">
        <v>72</v>
      </c>
      <c r="J6" s="12" t="s">
        <v>72</v>
      </c>
      <c r="K6" s="14"/>
      <c r="L6" s="14"/>
      <c r="M6" s="13" t="s">
        <v>73</v>
      </c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2"/>
      <c r="AJ6" s="12"/>
      <c r="AK6" s="12"/>
      <c r="AL6" s="14"/>
      <c r="AM6" s="12" t="s">
        <v>74</v>
      </c>
      <c r="AN6" s="12" t="s">
        <v>72</v>
      </c>
      <c r="AO6" s="13" t="s">
        <v>73</v>
      </c>
      <c r="AP6" s="12"/>
      <c r="AQ6" s="14"/>
      <c r="AR6" s="14"/>
      <c r="AS6" s="14"/>
      <c r="AT6" s="12"/>
      <c r="AU6" s="12"/>
      <c r="AV6" s="12"/>
      <c r="AW6" s="12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2"/>
      <c r="BL6" s="14"/>
      <c r="BM6" s="14"/>
      <c r="BN6" s="14"/>
      <c r="BO6" s="14"/>
      <c r="BP6" s="14"/>
      <c r="BQ6" s="14"/>
      <c r="BR6" s="14"/>
      <c r="BS6" s="14"/>
    </row>
    <row r="7" customFormat="false" ht="16" hidden="false" customHeight="false" outlineLevel="0" collapsed="false">
      <c r="A7" s="9" t="s">
        <v>75</v>
      </c>
      <c r="B7" s="12"/>
      <c r="C7" s="12"/>
      <c r="D7" s="14"/>
      <c r="E7" s="14"/>
      <c r="F7" s="13"/>
      <c r="G7" s="13"/>
      <c r="H7" s="13"/>
      <c r="I7" s="13"/>
      <c r="J7" s="12"/>
      <c r="K7" s="13"/>
      <c r="L7" s="13"/>
      <c r="M7" s="13"/>
      <c r="N7" s="13"/>
      <c r="O7" s="14"/>
      <c r="P7" s="14" t="s">
        <v>76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2"/>
      <c r="AJ7" s="12"/>
      <c r="AK7" s="12"/>
      <c r="AL7" s="14"/>
      <c r="AM7" s="12"/>
      <c r="AN7" s="12"/>
      <c r="AO7" s="14"/>
      <c r="AP7" s="12" t="s">
        <v>77</v>
      </c>
      <c r="AQ7" s="12" t="s">
        <v>78</v>
      </c>
      <c r="AR7" s="12" t="s">
        <v>79</v>
      </c>
      <c r="AS7" s="12" t="s">
        <v>80</v>
      </c>
      <c r="AT7" s="12" t="s">
        <v>81</v>
      </c>
      <c r="AU7" s="12" t="s">
        <v>82</v>
      </c>
      <c r="AV7" s="12" t="s">
        <v>83</v>
      </c>
      <c r="AW7" s="12" t="s">
        <v>84</v>
      </c>
      <c r="AX7" s="12" t="s">
        <v>85</v>
      </c>
      <c r="AY7" s="12" t="s">
        <v>86</v>
      </c>
      <c r="AZ7" s="12" t="s">
        <v>87</v>
      </c>
      <c r="BA7" s="13" t="s">
        <v>88</v>
      </c>
      <c r="BB7" s="13" t="s">
        <v>89</v>
      </c>
      <c r="BC7" s="13" t="s">
        <v>90</v>
      </c>
      <c r="BD7" s="14"/>
      <c r="BE7" s="14"/>
      <c r="BF7" s="14"/>
      <c r="BG7" s="14"/>
      <c r="BH7" s="14"/>
      <c r="BI7" s="14"/>
      <c r="BJ7" s="14"/>
      <c r="BK7" s="12"/>
      <c r="BL7" s="14"/>
      <c r="BM7" s="14"/>
      <c r="BN7" s="14"/>
      <c r="BO7" s="14"/>
      <c r="BP7" s="14"/>
      <c r="BQ7" s="14"/>
      <c r="BR7" s="14"/>
      <c r="BS7" s="14"/>
    </row>
    <row r="8" customFormat="false" ht="16" hidden="false" customHeight="false" outlineLevel="0" collapsed="false">
      <c r="A8" s="9" t="s">
        <v>55</v>
      </c>
      <c r="B8" s="12" t="s">
        <v>91</v>
      </c>
      <c r="C8" s="12" t="s">
        <v>91</v>
      </c>
      <c r="D8" s="14"/>
      <c r="E8" s="14"/>
      <c r="F8" s="12" t="s">
        <v>91</v>
      </c>
      <c r="G8" s="12" t="s">
        <v>91</v>
      </c>
      <c r="H8" s="12"/>
      <c r="I8" s="12" t="s">
        <v>92</v>
      </c>
      <c r="J8" s="12" t="s">
        <v>93</v>
      </c>
      <c r="K8" s="14"/>
      <c r="L8" s="14"/>
      <c r="M8" s="14"/>
      <c r="N8" s="12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2"/>
      <c r="AJ8" s="12"/>
      <c r="AK8" s="12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2" t="s">
        <v>94</v>
      </c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</row>
    <row r="9" customFormat="false" ht="16" hidden="false" customHeight="false" outlineLevel="0" collapsed="false">
      <c r="A9" s="9" t="s">
        <v>95</v>
      </c>
      <c r="B9" s="12"/>
      <c r="C9" s="12"/>
      <c r="D9" s="14"/>
      <c r="E9" s="14"/>
      <c r="F9" s="12"/>
      <c r="G9" s="12"/>
      <c r="H9" s="12"/>
      <c r="I9" s="12"/>
      <c r="J9" s="12"/>
      <c r="K9" s="14"/>
      <c r="L9" s="14"/>
      <c r="M9" s="14"/>
      <c r="N9" s="12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2"/>
      <c r="AJ9" s="12"/>
      <c r="AK9" s="12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2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3" t="s">
        <v>96</v>
      </c>
      <c r="BO9" s="13" t="s">
        <v>97</v>
      </c>
      <c r="BP9" s="13" t="s">
        <v>98</v>
      </c>
      <c r="BQ9" s="13" t="s">
        <v>99</v>
      </c>
      <c r="BR9" s="13" t="s">
        <v>100</v>
      </c>
      <c r="BS9" s="13" t="s">
        <v>101</v>
      </c>
    </row>
    <row r="10" customFormat="false" ht="17" hidden="false" customHeight="false" outlineLevel="0" collapsed="false">
      <c r="A10" s="15" t="s">
        <v>102</v>
      </c>
      <c r="B10" s="16" t="s">
        <v>103</v>
      </c>
      <c r="C10" s="16" t="s">
        <v>104</v>
      </c>
      <c r="D10" s="16" t="s">
        <v>105</v>
      </c>
      <c r="E10" s="16" t="s">
        <v>106</v>
      </c>
      <c r="F10" s="16" t="s">
        <v>107</v>
      </c>
      <c r="G10" s="16" t="s">
        <v>108</v>
      </c>
      <c r="H10" s="16"/>
      <c r="I10" s="16" t="s">
        <v>109</v>
      </c>
      <c r="J10" s="16" t="s">
        <v>110</v>
      </c>
      <c r="K10" s="17" t="s">
        <v>111</v>
      </c>
      <c r="L10" s="17" t="s">
        <v>112</v>
      </c>
      <c r="M10" s="17" t="s">
        <v>113</v>
      </c>
      <c r="N10" s="16" t="s">
        <v>114</v>
      </c>
      <c r="O10" s="16" t="s">
        <v>115</v>
      </c>
      <c r="P10" s="16" t="s">
        <v>116</v>
      </c>
      <c r="Q10" s="16" t="s">
        <v>117</v>
      </c>
      <c r="R10" s="16" t="s">
        <v>118</v>
      </c>
      <c r="S10" s="16" t="s">
        <v>119</v>
      </c>
      <c r="T10" s="16" t="s">
        <v>120</v>
      </c>
      <c r="U10" s="16" t="s">
        <v>121</v>
      </c>
      <c r="V10" s="16" t="s">
        <v>122</v>
      </c>
      <c r="W10" s="16" t="s">
        <v>123</v>
      </c>
      <c r="X10" s="16" t="s">
        <v>124</v>
      </c>
      <c r="Y10" s="16"/>
      <c r="Z10" s="16" t="s">
        <v>125</v>
      </c>
      <c r="AA10" s="16"/>
      <c r="AB10" s="16"/>
      <c r="AC10" s="16" t="s">
        <v>126</v>
      </c>
      <c r="AD10" s="16" t="s">
        <v>127</v>
      </c>
      <c r="AE10" s="17"/>
      <c r="AF10" s="16" t="s">
        <v>128</v>
      </c>
      <c r="AG10" s="16"/>
      <c r="AH10" s="16" t="s">
        <v>129</v>
      </c>
      <c r="AI10" s="16"/>
      <c r="AJ10" s="16"/>
      <c r="AK10" s="16"/>
      <c r="AL10" s="16" t="s">
        <v>130</v>
      </c>
      <c r="AM10" s="16" t="s">
        <v>131</v>
      </c>
      <c r="AN10" s="16" t="s">
        <v>132</v>
      </c>
      <c r="AO10" s="17" t="s">
        <v>133</v>
      </c>
      <c r="AP10" s="17"/>
      <c r="AQ10" s="17"/>
      <c r="AR10" s="17"/>
      <c r="AS10" s="17"/>
      <c r="AT10" s="17" t="s">
        <v>134</v>
      </c>
      <c r="AU10" s="17" t="s">
        <v>135</v>
      </c>
      <c r="AV10" s="17" t="s">
        <v>136</v>
      </c>
      <c r="AW10" s="17" t="s">
        <v>137</v>
      </c>
      <c r="AX10" s="17" t="s">
        <v>138</v>
      </c>
      <c r="AY10" s="17" t="s">
        <v>139</v>
      </c>
      <c r="AZ10" s="17"/>
      <c r="BA10" s="17"/>
      <c r="BB10" s="17"/>
      <c r="BC10" s="17" t="s">
        <v>140</v>
      </c>
      <c r="BD10" s="17"/>
      <c r="BE10" s="17"/>
      <c r="BF10" s="17"/>
      <c r="BG10" s="17"/>
      <c r="BH10" s="17"/>
      <c r="BI10" s="17"/>
      <c r="BJ10" s="17"/>
      <c r="BK10" s="17"/>
      <c r="BL10" s="17"/>
      <c r="BM10" s="17" t="s">
        <v>141</v>
      </c>
      <c r="BN10" s="17" t="s">
        <v>142</v>
      </c>
      <c r="BO10" s="17" t="s">
        <v>143</v>
      </c>
      <c r="BP10" s="17" t="s">
        <v>144</v>
      </c>
      <c r="BQ10" s="17"/>
      <c r="BR10" s="17"/>
      <c r="BS10" s="17" t="s">
        <v>145</v>
      </c>
    </row>
    <row r="11" customFormat="false" ht="17" hidden="false" customHeight="false" outlineLevel="0" collapsed="false">
      <c r="A11" s="18" t="s">
        <v>146</v>
      </c>
      <c r="B11" s="19" t="s">
        <v>147</v>
      </c>
      <c r="C11" s="19" t="s">
        <v>147</v>
      </c>
      <c r="D11" s="19" t="s">
        <v>147</v>
      </c>
      <c r="E11" s="19" t="s">
        <v>147</v>
      </c>
      <c r="F11" s="19" t="s">
        <v>147</v>
      </c>
      <c r="G11" s="19" t="s">
        <v>147</v>
      </c>
      <c r="H11" s="19"/>
      <c r="I11" s="14" t="s">
        <v>148</v>
      </c>
      <c r="J11" s="14" t="s">
        <v>148</v>
      </c>
      <c r="K11" s="14" t="s">
        <v>149</v>
      </c>
      <c r="L11" s="14" t="s">
        <v>149</v>
      </c>
      <c r="M11" s="14" t="s">
        <v>147</v>
      </c>
      <c r="N11" s="14"/>
      <c r="O11" s="14" t="s">
        <v>147</v>
      </c>
      <c r="P11" s="14"/>
      <c r="Q11" s="14" t="s">
        <v>147</v>
      </c>
      <c r="R11" s="14" t="s">
        <v>147</v>
      </c>
      <c r="S11" s="14" t="s">
        <v>147</v>
      </c>
      <c r="T11" s="14" t="s">
        <v>147</v>
      </c>
      <c r="U11" s="14" t="s">
        <v>150</v>
      </c>
      <c r="V11" s="14" t="s">
        <v>147</v>
      </c>
      <c r="W11" s="14" t="s">
        <v>147</v>
      </c>
      <c r="X11" s="14" t="s">
        <v>147</v>
      </c>
      <c r="Y11" s="14" t="s">
        <v>150</v>
      </c>
      <c r="Z11" s="14" t="s">
        <v>147</v>
      </c>
      <c r="AA11" s="14" t="s">
        <v>151</v>
      </c>
      <c r="AB11" s="14" t="s">
        <v>151</v>
      </c>
      <c r="AC11" s="14" t="s">
        <v>147</v>
      </c>
      <c r="AD11" s="14" t="s">
        <v>152</v>
      </c>
      <c r="AE11" s="14" t="s">
        <v>153</v>
      </c>
      <c r="AF11" s="14" t="s">
        <v>147</v>
      </c>
      <c r="AG11" s="14" t="s">
        <v>154</v>
      </c>
      <c r="AH11" s="14"/>
      <c r="AI11" s="19" t="s">
        <v>154</v>
      </c>
      <c r="AJ11" s="19" t="s">
        <v>151</v>
      </c>
      <c r="AK11" s="19" t="s">
        <v>151</v>
      </c>
      <c r="AL11" s="14" t="s">
        <v>147</v>
      </c>
      <c r="AM11" s="14" t="s">
        <v>147</v>
      </c>
      <c r="AN11" s="14" t="s">
        <v>147</v>
      </c>
      <c r="AO11" s="14" t="s">
        <v>147</v>
      </c>
      <c r="AP11" s="14" t="s">
        <v>155</v>
      </c>
      <c r="AQ11" s="14" t="s">
        <v>155</v>
      </c>
      <c r="AR11" s="14" t="s">
        <v>155</v>
      </c>
      <c r="AS11" s="14" t="s">
        <v>155</v>
      </c>
      <c r="AT11" s="14" t="s">
        <v>148</v>
      </c>
      <c r="AU11" s="14" t="s">
        <v>147</v>
      </c>
      <c r="AV11" s="14" t="s">
        <v>148</v>
      </c>
      <c r="AW11" s="14" t="s">
        <v>147</v>
      </c>
      <c r="AX11" s="14" t="s">
        <v>147</v>
      </c>
      <c r="AY11" s="14" t="s">
        <v>147</v>
      </c>
      <c r="AZ11" s="14" t="s">
        <v>156</v>
      </c>
      <c r="BA11" s="14" t="s">
        <v>157</v>
      </c>
      <c r="BB11" s="14" t="s">
        <v>151</v>
      </c>
      <c r="BC11" s="14" t="s">
        <v>147</v>
      </c>
      <c r="BD11" s="14" t="s">
        <v>154</v>
      </c>
      <c r="BE11" s="14" t="s">
        <v>158</v>
      </c>
      <c r="BF11" s="14" t="s">
        <v>158</v>
      </c>
      <c r="BG11" s="14" t="s">
        <v>158</v>
      </c>
      <c r="BH11" s="14" t="s">
        <v>154</v>
      </c>
      <c r="BI11" s="14" t="s">
        <v>159</v>
      </c>
      <c r="BJ11" s="14" t="s">
        <v>151</v>
      </c>
      <c r="BK11" s="14" t="s">
        <v>160</v>
      </c>
      <c r="BL11" s="14" t="s">
        <v>154</v>
      </c>
      <c r="BM11" s="14" t="s">
        <v>147</v>
      </c>
      <c r="BN11" s="14" t="s">
        <v>149</v>
      </c>
      <c r="BO11" s="14" t="s">
        <v>149</v>
      </c>
      <c r="BP11" s="14" t="s">
        <v>149</v>
      </c>
      <c r="BQ11" s="14" t="s">
        <v>161</v>
      </c>
      <c r="BR11" s="14" t="s">
        <v>161</v>
      </c>
      <c r="BS11" s="14" t="s">
        <v>147</v>
      </c>
    </row>
    <row r="12" customFormat="false" ht="18" hidden="false" customHeight="false" outlineLevel="0" collapsed="false">
      <c r="A12" s="20" t="s">
        <v>162</v>
      </c>
      <c r="B12" s="21" t="s">
        <v>103</v>
      </c>
      <c r="C12" s="21" t="s">
        <v>104</v>
      </c>
      <c r="D12" s="21" t="s">
        <v>105</v>
      </c>
      <c r="E12" s="21"/>
      <c r="F12" s="21" t="s">
        <v>107</v>
      </c>
      <c r="G12" s="21" t="s">
        <v>108</v>
      </c>
      <c r="H12" s="21"/>
      <c r="I12" s="21" t="s">
        <v>109</v>
      </c>
      <c r="J12" s="22" t="s">
        <v>110</v>
      </c>
      <c r="K12" s="23" t="s">
        <v>111</v>
      </c>
      <c r="L12" s="23" t="s">
        <v>112</v>
      </c>
      <c r="M12" s="23" t="s">
        <v>113</v>
      </c>
      <c r="N12" s="23"/>
      <c r="O12" s="23" t="s">
        <v>163</v>
      </c>
      <c r="P12" s="23"/>
      <c r="Q12" s="23" t="s">
        <v>164</v>
      </c>
      <c r="R12" s="14"/>
      <c r="S12" s="23"/>
      <c r="T12" s="23"/>
      <c r="U12" s="23" t="n">
        <v>110110</v>
      </c>
      <c r="V12" s="23" t="s">
        <v>165</v>
      </c>
      <c r="W12" s="23"/>
      <c r="X12" s="23"/>
      <c r="Y12" s="23" t="n">
        <v>110068</v>
      </c>
      <c r="Z12" s="23" t="s">
        <v>125</v>
      </c>
      <c r="AA12" s="23" t="n">
        <v>4290565</v>
      </c>
      <c r="AB12" s="23" t="n">
        <v>4233995</v>
      </c>
      <c r="AC12" s="16" t="s">
        <v>126</v>
      </c>
      <c r="AD12" s="14" t="s">
        <v>127</v>
      </c>
      <c r="AE12" s="23" t="s">
        <v>166</v>
      </c>
      <c r="AF12" s="23"/>
      <c r="AG12" s="23" t="n">
        <v>1933724140</v>
      </c>
      <c r="AH12" s="23"/>
      <c r="AI12" s="21" t="n">
        <v>1930524140</v>
      </c>
      <c r="AJ12" s="24" t="n">
        <v>2714319</v>
      </c>
      <c r="AK12" s="24" t="s">
        <v>167</v>
      </c>
      <c r="AL12" s="23" t="s">
        <v>168</v>
      </c>
      <c r="AM12" s="14" t="s">
        <v>131</v>
      </c>
      <c r="AN12" s="23" t="s">
        <v>132</v>
      </c>
      <c r="AO12" s="23" t="s">
        <v>133</v>
      </c>
      <c r="AP12" s="23" t="s">
        <v>169</v>
      </c>
      <c r="AQ12" s="23" t="s">
        <v>170</v>
      </c>
      <c r="AR12" s="23" t="s">
        <v>171</v>
      </c>
      <c r="AS12" s="23" t="s">
        <v>172</v>
      </c>
      <c r="AT12" s="23" t="s">
        <v>134</v>
      </c>
      <c r="AU12" s="23" t="s">
        <v>135</v>
      </c>
      <c r="AV12" s="23" t="s">
        <v>136</v>
      </c>
      <c r="AW12" s="23" t="s">
        <v>137</v>
      </c>
      <c r="AX12" s="23" t="s">
        <v>138</v>
      </c>
      <c r="AY12" s="23" t="s">
        <v>173</v>
      </c>
      <c r="AZ12" s="23" t="s">
        <v>87</v>
      </c>
      <c r="BA12" s="23"/>
      <c r="BB12" s="23" t="n">
        <v>5262700</v>
      </c>
      <c r="BC12" s="23" t="s">
        <v>140</v>
      </c>
      <c r="BD12" s="23" t="n">
        <v>1951224423</v>
      </c>
      <c r="BE12" s="23" t="s">
        <v>174</v>
      </c>
      <c r="BF12" s="23" t="n">
        <v>1000100001</v>
      </c>
      <c r="BG12" s="23" t="s">
        <v>175</v>
      </c>
      <c r="BH12" s="23" t="n">
        <v>1951224343</v>
      </c>
      <c r="BI12" s="23" t="n">
        <v>17310</v>
      </c>
      <c r="BJ12" s="23" t="n">
        <v>2661486</v>
      </c>
      <c r="BK12" s="23"/>
      <c r="BL12" s="23" t="n">
        <v>5813540110</v>
      </c>
      <c r="BM12" s="23" t="s">
        <v>141</v>
      </c>
      <c r="BN12" s="23" t="s">
        <v>142</v>
      </c>
      <c r="BO12" s="23" t="s">
        <v>143</v>
      </c>
      <c r="BP12" s="23" t="s">
        <v>144</v>
      </c>
      <c r="BQ12" s="23" t="s">
        <v>176</v>
      </c>
      <c r="BR12" s="23" t="s">
        <v>177</v>
      </c>
      <c r="BS12" s="23" t="s">
        <v>145</v>
      </c>
    </row>
    <row r="13" customFormat="false" ht="17" hidden="false" customHeight="false" outlineLevel="0" collapsed="false">
      <c r="A13" s="25" t="s">
        <v>178</v>
      </c>
      <c r="B13" s="26" t="s">
        <v>179</v>
      </c>
      <c r="C13" s="26" t="s">
        <v>179</v>
      </c>
      <c r="D13" s="26" t="s">
        <v>179</v>
      </c>
      <c r="E13" s="26" t="s">
        <v>180</v>
      </c>
      <c r="F13" s="26" t="s">
        <v>181</v>
      </c>
      <c r="G13" s="26" t="s">
        <v>182</v>
      </c>
      <c r="H13" s="26"/>
      <c r="I13" s="14" t="s">
        <v>183</v>
      </c>
      <c r="J13" s="14" t="s">
        <v>183</v>
      </c>
      <c r="K13" s="14" t="s">
        <v>184</v>
      </c>
      <c r="L13" s="14" t="s">
        <v>184</v>
      </c>
      <c r="M13" s="14" t="s">
        <v>185</v>
      </c>
      <c r="N13" s="14"/>
      <c r="O13" s="14" t="s">
        <v>186</v>
      </c>
      <c r="P13" s="14"/>
      <c r="Q13" s="14" t="s">
        <v>187</v>
      </c>
      <c r="R13" s="14" t="s">
        <v>188</v>
      </c>
      <c r="S13" s="14" t="s">
        <v>189</v>
      </c>
      <c r="T13" s="14" t="s">
        <v>189</v>
      </c>
      <c r="U13" s="14" t="s">
        <v>190</v>
      </c>
      <c r="V13" s="14" t="s">
        <v>191</v>
      </c>
      <c r="W13" s="14" t="s">
        <v>189</v>
      </c>
      <c r="X13" s="14" t="s">
        <v>189</v>
      </c>
      <c r="Y13" s="14" t="s">
        <v>192</v>
      </c>
      <c r="Z13" s="14" t="s">
        <v>193</v>
      </c>
      <c r="AA13" s="14" t="s">
        <v>194</v>
      </c>
      <c r="AB13" s="14" t="s">
        <v>194</v>
      </c>
      <c r="AC13" s="14" t="s">
        <v>195</v>
      </c>
      <c r="AD13" s="14" t="s">
        <v>196</v>
      </c>
      <c r="AE13" s="14" t="s">
        <v>197</v>
      </c>
      <c r="AF13" s="14" t="s">
        <v>188</v>
      </c>
      <c r="AG13" s="14" t="s">
        <v>198</v>
      </c>
      <c r="AH13" s="14"/>
      <c r="AI13" s="26" t="s">
        <v>199</v>
      </c>
      <c r="AJ13" s="26" t="s">
        <v>200</v>
      </c>
      <c r="AK13" s="26" t="s">
        <v>201</v>
      </c>
      <c r="AL13" s="14" t="s">
        <v>189</v>
      </c>
      <c r="AM13" s="14" t="s">
        <v>191</v>
      </c>
      <c r="AN13" s="26" t="s">
        <v>202</v>
      </c>
      <c r="AO13" s="14" t="s">
        <v>202</v>
      </c>
      <c r="AP13" s="14" t="s">
        <v>203</v>
      </c>
      <c r="AQ13" s="14" t="s">
        <v>204</v>
      </c>
      <c r="AR13" s="14" t="s">
        <v>205</v>
      </c>
      <c r="AS13" s="14" t="s">
        <v>206</v>
      </c>
      <c r="AT13" s="14" t="s">
        <v>183</v>
      </c>
      <c r="AU13" s="14" t="s">
        <v>207</v>
      </c>
      <c r="AV13" s="14" t="s">
        <v>183</v>
      </c>
      <c r="AW13" s="14" t="s">
        <v>208</v>
      </c>
      <c r="AX13" s="14" t="s">
        <v>202</v>
      </c>
      <c r="AY13" s="14" t="s">
        <v>209</v>
      </c>
      <c r="AZ13" s="14" t="s">
        <v>210</v>
      </c>
      <c r="BA13" s="14" t="s">
        <v>211</v>
      </c>
      <c r="BB13" s="14" t="s">
        <v>212</v>
      </c>
      <c r="BC13" s="14" t="s">
        <v>213</v>
      </c>
      <c r="BD13" s="14" t="s">
        <v>214</v>
      </c>
      <c r="BE13" s="14" t="s">
        <v>215</v>
      </c>
      <c r="BF13" s="14" t="s">
        <v>216</v>
      </c>
      <c r="BG13" s="14" t="s">
        <v>215</v>
      </c>
      <c r="BH13" s="14" t="s">
        <v>217</v>
      </c>
      <c r="BI13" s="14" t="s">
        <v>218</v>
      </c>
      <c r="BJ13" s="14" t="s">
        <v>219</v>
      </c>
      <c r="BK13" s="14" t="s">
        <v>220</v>
      </c>
      <c r="BL13" s="14" t="s">
        <v>199</v>
      </c>
      <c r="BM13" s="14" t="s">
        <v>221</v>
      </c>
      <c r="BN13" s="14" t="s">
        <v>184</v>
      </c>
      <c r="BO13" s="14" t="s">
        <v>184</v>
      </c>
      <c r="BP13" s="14" t="s">
        <v>184</v>
      </c>
      <c r="BQ13" s="14" t="s">
        <v>222</v>
      </c>
      <c r="BR13" s="14" t="s">
        <v>223</v>
      </c>
      <c r="BS13" s="14" t="s">
        <v>224</v>
      </c>
    </row>
    <row r="14" customFormat="false" ht="16" hidden="false" customHeight="false" outlineLevel="0" collapsed="false">
      <c r="A14" s="25" t="s">
        <v>225</v>
      </c>
      <c r="B14" s="27"/>
      <c r="C14" s="27"/>
      <c r="D14" s="27"/>
      <c r="E14" s="27"/>
      <c r="F14" s="27"/>
      <c r="G14" s="27" t="s">
        <v>226</v>
      </c>
      <c r="H14" s="27"/>
      <c r="I14" s="28"/>
      <c r="J14" s="28"/>
      <c r="K14" s="28"/>
      <c r="L14" s="28"/>
      <c r="M14" s="28"/>
      <c r="N14" s="28"/>
      <c r="O14" s="28" t="s">
        <v>226</v>
      </c>
      <c r="P14" s="28"/>
      <c r="Q14" s="28" t="s">
        <v>226</v>
      </c>
      <c r="R14" s="28"/>
      <c r="S14" s="28"/>
      <c r="T14" s="28"/>
      <c r="U14" s="28" t="s">
        <v>226</v>
      </c>
      <c r="V14" s="28"/>
      <c r="W14" s="28"/>
      <c r="X14" s="28"/>
      <c r="Y14" s="28" t="s">
        <v>226</v>
      </c>
      <c r="Z14" s="28"/>
      <c r="AA14" s="28"/>
      <c r="AB14" s="28"/>
      <c r="AC14" s="28"/>
      <c r="AD14" s="28"/>
      <c r="AE14" s="28"/>
      <c r="AF14" s="28"/>
      <c r="AG14" s="28"/>
      <c r="AH14" s="28"/>
      <c r="AI14" s="27"/>
      <c r="AJ14" s="27"/>
      <c r="AK14" s="27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</row>
    <row r="15" customFormat="false" ht="16" hidden="false" customHeight="false" outlineLevel="0" collapsed="false">
      <c r="A15" s="25" t="s">
        <v>227</v>
      </c>
      <c r="B15" s="26" t="n">
        <v>8</v>
      </c>
      <c r="C15" s="26" t="n">
        <v>8</v>
      </c>
      <c r="D15" s="26" t="n">
        <v>8</v>
      </c>
      <c r="E15" s="26" t="n">
        <v>1</v>
      </c>
      <c r="F15" s="26" t="n">
        <v>8</v>
      </c>
      <c r="G15" s="26" t="n">
        <v>1</v>
      </c>
      <c r="H15" s="26"/>
      <c r="I15" s="26" t="n">
        <v>1</v>
      </c>
      <c r="J15" s="26" t="n">
        <v>1</v>
      </c>
      <c r="K15" s="26" t="n">
        <v>10</v>
      </c>
      <c r="L15" s="26" t="n">
        <v>20</v>
      </c>
      <c r="M15" s="26" t="n">
        <v>1</v>
      </c>
      <c r="N15" s="26"/>
      <c r="O15" s="26" t="n">
        <v>18</v>
      </c>
      <c r="P15" s="26"/>
      <c r="Q15" s="26" t="n">
        <v>3</v>
      </c>
      <c r="R15" s="26" t="n">
        <v>13</v>
      </c>
      <c r="S15" s="14" t="n">
        <v>50</v>
      </c>
      <c r="T15" s="26" t="n">
        <v>5</v>
      </c>
      <c r="U15" s="26" t="n">
        <v>40</v>
      </c>
      <c r="V15" s="26" t="n">
        <v>3</v>
      </c>
      <c r="W15" s="26" t="n">
        <v>5</v>
      </c>
      <c r="X15" s="26" t="n">
        <v>10</v>
      </c>
      <c r="Y15" s="26" t="n">
        <v>30</v>
      </c>
      <c r="Z15" s="26" t="n">
        <v>6</v>
      </c>
      <c r="AA15" s="26" t="n">
        <v>40</v>
      </c>
      <c r="AB15" s="26" t="n">
        <v>40</v>
      </c>
      <c r="AC15" s="26" t="n">
        <v>1</v>
      </c>
      <c r="AD15" s="26" t="n">
        <v>6</v>
      </c>
      <c r="AE15" s="26" t="n">
        <v>2</v>
      </c>
      <c r="AF15" s="26" t="n">
        <v>51</v>
      </c>
      <c r="AG15" s="14" t="n">
        <v>1</v>
      </c>
      <c r="AH15" s="26"/>
      <c r="AI15" s="26" t="n">
        <v>5</v>
      </c>
      <c r="AJ15" s="26" t="n">
        <v>1</v>
      </c>
      <c r="AK15" s="26" t="n">
        <v>4</v>
      </c>
      <c r="AL15" s="26" t="n">
        <v>50</v>
      </c>
      <c r="AM15" s="26" t="n">
        <v>4</v>
      </c>
      <c r="AN15" s="26" t="n">
        <v>1</v>
      </c>
      <c r="AO15" s="26" t="n">
        <v>1</v>
      </c>
      <c r="AP15" s="26" t="n">
        <f aca="false">5+5</f>
        <v>10</v>
      </c>
      <c r="AQ15" s="26" t="n">
        <v>4</v>
      </c>
      <c r="AR15" s="26" t="n">
        <v>4</v>
      </c>
      <c r="AS15" s="26" t="n">
        <v>5</v>
      </c>
      <c r="AT15" s="26" t="n">
        <v>2</v>
      </c>
      <c r="AU15" s="26" t="n">
        <f aca="false">2+1</f>
        <v>3</v>
      </c>
      <c r="AV15" s="26" t="n">
        <v>2</v>
      </c>
      <c r="AW15" s="26" t="n">
        <v>3</v>
      </c>
      <c r="AX15" s="26" t="n">
        <v>2</v>
      </c>
      <c r="AY15" s="26" t="n">
        <v>1</v>
      </c>
      <c r="AZ15" s="26" t="n">
        <v>2</v>
      </c>
      <c r="BA15" s="26" t="n">
        <v>1</v>
      </c>
      <c r="BB15" s="26" t="n">
        <v>2</v>
      </c>
      <c r="BC15" s="26" t="n">
        <v>2</v>
      </c>
      <c r="BD15" s="26" t="n">
        <v>1</v>
      </c>
      <c r="BE15" s="26" t="n">
        <v>1</v>
      </c>
      <c r="BF15" s="26" t="n">
        <v>1</v>
      </c>
      <c r="BG15" s="26" t="n">
        <v>1</v>
      </c>
      <c r="BH15" s="26" t="n">
        <v>1</v>
      </c>
      <c r="BI15" s="26" t="n">
        <v>1</v>
      </c>
      <c r="BJ15" s="26" t="n">
        <v>1</v>
      </c>
      <c r="BK15" s="26" t="n">
        <v>2</v>
      </c>
      <c r="BL15" s="26" t="n">
        <v>2</v>
      </c>
      <c r="BM15" s="26" t="n">
        <v>2</v>
      </c>
      <c r="BN15" s="26" t="n">
        <v>30</v>
      </c>
      <c r="BO15" s="26" t="n">
        <v>100</v>
      </c>
      <c r="BP15" s="26" t="n">
        <v>50</v>
      </c>
      <c r="BQ15" s="26" t="n">
        <v>3</v>
      </c>
      <c r="BR15" s="26" t="n">
        <v>2</v>
      </c>
      <c r="BS15" s="26" t="n">
        <v>1</v>
      </c>
    </row>
    <row r="16" customFormat="false" ht="16" hidden="false" customHeight="false" outlineLevel="0" collapsed="false">
      <c r="A16" s="29" t="s">
        <v>228</v>
      </c>
      <c r="B16" s="30" t="n">
        <v>5287.36</v>
      </c>
      <c r="C16" s="30" t="n">
        <v>3065.76</v>
      </c>
      <c r="D16" s="30" t="n">
        <v>5755.32</v>
      </c>
      <c r="E16" s="30" t="n">
        <v>3901.78</v>
      </c>
      <c r="F16" s="30" t="n">
        <v>5287.36</v>
      </c>
      <c r="G16" s="30" t="n">
        <v>3065.76</v>
      </c>
      <c r="H16" s="30"/>
      <c r="I16" s="30" t="n">
        <f aca="false">4.3*1957.56</f>
        <v>8417.508</v>
      </c>
      <c r="J16" s="30" t="n">
        <f aca="false">4.3*1374.1</f>
        <v>5908.63</v>
      </c>
      <c r="K16" s="30" t="n">
        <f aca="false">468.88*3.8</f>
        <v>1781.744</v>
      </c>
      <c r="L16" s="30" t="n">
        <f aca="false">485.1*3.8</f>
        <v>1843.38</v>
      </c>
      <c r="M16" s="30" t="n">
        <v>7465</v>
      </c>
      <c r="N16" s="30"/>
      <c r="O16" s="30" t="n">
        <v>348.84</v>
      </c>
      <c r="P16" s="30"/>
      <c r="Q16" s="30" t="n">
        <v>297</v>
      </c>
      <c r="R16" s="30" t="n">
        <f aca="false">234</f>
        <v>234</v>
      </c>
      <c r="S16" s="30" t="n">
        <v>154.8</v>
      </c>
      <c r="T16" s="30" t="n">
        <v>92</v>
      </c>
      <c r="U16" s="30" t="n">
        <v>96.54</v>
      </c>
      <c r="V16" s="30" t="n">
        <f aca="false">150.5*3.5</f>
        <v>526.75</v>
      </c>
      <c r="W16" s="30" t="n">
        <v>100</v>
      </c>
      <c r="X16" s="30" t="n">
        <v>137.32</v>
      </c>
      <c r="Y16" s="30" t="n">
        <v>87</v>
      </c>
      <c r="Z16" s="30" t="n">
        <v>681.27</v>
      </c>
      <c r="AA16" s="30" t="n">
        <v>97.52</v>
      </c>
      <c r="AB16" s="30" t="n">
        <v>97.52</v>
      </c>
      <c r="AC16" s="30" t="n">
        <v>3049.77</v>
      </c>
      <c r="AD16" s="30" t="n">
        <f aca="false">3.5*537.6</f>
        <v>1881.6</v>
      </c>
      <c r="AE16" s="30" t="n">
        <v>4275.18</v>
      </c>
      <c r="AF16" s="30" t="n">
        <v>655</v>
      </c>
      <c r="AG16" s="30" t="n">
        <v>4156</v>
      </c>
      <c r="AH16" s="30"/>
      <c r="AI16" s="30" t="n">
        <v>1140.48</v>
      </c>
      <c r="AJ16" s="30" t="n">
        <v>2238.29</v>
      </c>
      <c r="AK16" s="30" t="n">
        <v>1791.4</v>
      </c>
      <c r="AL16" s="30" t="n">
        <v>126</v>
      </c>
      <c r="AM16" s="30" t="n">
        <v>1400</v>
      </c>
      <c r="AN16" s="30" t="n">
        <v>1540</v>
      </c>
      <c r="AO16" s="30" t="n">
        <v>2082</v>
      </c>
      <c r="AP16" s="30" t="n">
        <v>6373.5</v>
      </c>
      <c r="AQ16" s="30" t="n">
        <f aca="false">1500*4.0683</f>
        <v>6102.45</v>
      </c>
      <c r="AR16" s="30" t="n">
        <f aca="false">1800*4.0514</f>
        <v>7292.52</v>
      </c>
      <c r="AS16" s="30" t="n">
        <v>7660</v>
      </c>
      <c r="AT16" s="30" t="n">
        <f aca="false">4392.47*4.3</f>
        <v>18887.621</v>
      </c>
      <c r="AU16" s="30" t="n">
        <f aca="false">8787</f>
        <v>8787</v>
      </c>
      <c r="AV16" s="30" t="n">
        <f aca="false">4392.47*4.3</f>
        <v>18887.621</v>
      </c>
      <c r="AW16" s="30" t="n">
        <f aca="false">3.2717*2523</f>
        <v>8254.4991</v>
      </c>
      <c r="AX16" s="30" t="n">
        <v>9730</v>
      </c>
      <c r="AY16" s="30" t="n">
        <v>9430</v>
      </c>
      <c r="AZ16" s="30" t="n">
        <v>7500</v>
      </c>
      <c r="BA16" s="30" t="n">
        <v>8652.6</v>
      </c>
      <c r="BB16" s="30" t="n">
        <v>8637.71</v>
      </c>
      <c r="BC16" s="30" t="n">
        <f aca="false">3.3106*2739.06</f>
        <v>9067.932036</v>
      </c>
      <c r="BD16" s="30" t="n">
        <v>26354</v>
      </c>
      <c r="BE16" s="30" t="n">
        <v>12573</v>
      </c>
      <c r="BF16" s="30" t="n">
        <v>10976.23</v>
      </c>
      <c r="BG16" s="30" t="n">
        <v>5317</v>
      </c>
      <c r="BH16" s="30" t="n">
        <v>10709.43</v>
      </c>
      <c r="BI16" s="30" t="n">
        <v>4979.14</v>
      </c>
      <c r="BJ16" s="30" t="n">
        <v>3276.45</v>
      </c>
      <c r="BK16" s="30" t="n">
        <v>7237.6</v>
      </c>
      <c r="BL16" s="30" t="n">
        <v>1591.65</v>
      </c>
      <c r="BM16" s="30" t="n">
        <v>4131.81</v>
      </c>
      <c r="BN16" s="30" t="n">
        <f aca="false">97.71*3.8</f>
        <v>371.298</v>
      </c>
      <c r="BO16" s="30" t="n">
        <f aca="false">55.09*3.8</f>
        <v>209.342</v>
      </c>
      <c r="BP16" s="30" t="n">
        <f aca="false">32.22*3.8</f>
        <v>122.436</v>
      </c>
      <c r="BQ16" s="30" t="n">
        <v>527.47</v>
      </c>
      <c r="BR16" s="30" t="n">
        <v>2030.08</v>
      </c>
      <c r="BS16" s="30" t="n">
        <v>5766</v>
      </c>
    </row>
    <row r="17" customFormat="false" ht="16" hidden="false" customHeight="false" outlineLevel="0" collapsed="false">
      <c r="A17" s="31" t="s">
        <v>229</v>
      </c>
      <c r="B17" s="32" t="n">
        <v>0</v>
      </c>
      <c r="C17" s="32" t="n">
        <v>0</v>
      </c>
      <c r="D17" s="32" t="n">
        <v>0</v>
      </c>
      <c r="E17" s="32" t="n">
        <v>0</v>
      </c>
      <c r="F17" s="32" t="n">
        <v>0.1</v>
      </c>
      <c r="G17" s="32" t="n">
        <v>0</v>
      </c>
      <c r="H17" s="32"/>
      <c r="I17" s="32" t="n">
        <v>0</v>
      </c>
      <c r="J17" s="32" t="n">
        <v>0</v>
      </c>
      <c r="K17" s="32" t="n">
        <v>0.08</v>
      </c>
      <c r="L17" s="32" t="n">
        <v>0.08</v>
      </c>
      <c r="M17" s="32" t="n">
        <v>0</v>
      </c>
      <c r="N17" s="32"/>
      <c r="O17" s="32" t="n">
        <v>0</v>
      </c>
      <c r="P17" s="32"/>
      <c r="Q17" s="32" t="n">
        <v>0</v>
      </c>
      <c r="R17" s="32" t="n">
        <v>0</v>
      </c>
      <c r="S17" s="32" t="n">
        <v>0</v>
      </c>
      <c r="T17" s="32" t="n">
        <v>0</v>
      </c>
      <c r="U17" s="32" t="n">
        <v>0</v>
      </c>
      <c r="V17" s="32" t="n">
        <v>0</v>
      </c>
      <c r="W17" s="32" t="n">
        <v>0</v>
      </c>
      <c r="X17" s="32" t="n">
        <v>0</v>
      </c>
      <c r="Y17" s="32" t="n">
        <v>0</v>
      </c>
      <c r="Z17" s="32" t="n">
        <v>0</v>
      </c>
      <c r="AA17" s="32" t="n">
        <v>0</v>
      </c>
      <c r="AB17" s="32" t="n">
        <v>0</v>
      </c>
      <c r="AC17" s="32" t="n">
        <v>0</v>
      </c>
      <c r="AD17" s="32" t="n">
        <v>0</v>
      </c>
      <c r="AE17" s="32" t="n">
        <v>0</v>
      </c>
      <c r="AF17" s="32" t="n">
        <v>0</v>
      </c>
      <c r="AG17" s="32" t="n">
        <v>0</v>
      </c>
      <c r="AH17" s="32"/>
      <c r="AI17" s="32" t="n">
        <v>0</v>
      </c>
      <c r="AJ17" s="32"/>
      <c r="AK17" s="32" t="n">
        <v>0</v>
      </c>
      <c r="AL17" s="32" t="n">
        <v>0</v>
      </c>
      <c r="AM17" s="32" t="n">
        <v>0</v>
      </c>
      <c r="AN17" s="32" t="n">
        <v>0.03</v>
      </c>
      <c r="AO17" s="32" t="n">
        <v>0.03</v>
      </c>
      <c r="AP17" s="32" t="n">
        <v>0</v>
      </c>
      <c r="AQ17" s="32"/>
      <c r="AR17" s="32"/>
      <c r="AS17" s="32"/>
      <c r="AT17" s="32" t="n">
        <v>0</v>
      </c>
      <c r="AU17" s="32" t="n">
        <v>0</v>
      </c>
      <c r="AV17" s="32" t="n">
        <v>0</v>
      </c>
      <c r="AW17" s="32" t="n">
        <v>0</v>
      </c>
      <c r="AX17" s="32" t="n">
        <v>0.03</v>
      </c>
      <c r="AY17" s="32"/>
      <c r="AZ17" s="32"/>
      <c r="BA17" s="32" t="n">
        <v>0</v>
      </c>
      <c r="BB17" s="32"/>
      <c r="BC17" s="32"/>
      <c r="BD17" s="32" t="n">
        <v>0</v>
      </c>
      <c r="BE17" s="32" t="n">
        <v>0</v>
      </c>
      <c r="BF17" s="32" t="n">
        <v>0</v>
      </c>
      <c r="BG17" s="32" t="n">
        <v>0</v>
      </c>
      <c r="BH17" s="32" t="n">
        <v>0</v>
      </c>
      <c r="BI17" s="32" t="n">
        <v>0</v>
      </c>
      <c r="BJ17" s="32" t="n">
        <v>0</v>
      </c>
      <c r="BK17" s="32" t="n">
        <v>0</v>
      </c>
      <c r="BL17" s="32" t="n">
        <v>0</v>
      </c>
      <c r="BM17" s="32" t="n">
        <v>0</v>
      </c>
      <c r="BN17" s="32" t="n">
        <v>0.08</v>
      </c>
      <c r="BO17" s="32" t="n">
        <v>0.08</v>
      </c>
      <c r="BP17" s="32" t="n">
        <v>0.08</v>
      </c>
      <c r="BQ17" s="32" t="n">
        <v>0</v>
      </c>
      <c r="BR17" s="32"/>
      <c r="BS17" s="32" t="n">
        <v>0</v>
      </c>
    </row>
    <row r="18" customFormat="false" ht="16" hidden="false" customHeight="false" outlineLevel="0" collapsed="false">
      <c r="A18" s="33" t="s">
        <v>230</v>
      </c>
      <c r="B18" s="34" t="n">
        <f aca="false">(B16*B15)*(1-B17)</f>
        <v>42298.88</v>
      </c>
      <c r="C18" s="34" t="n">
        <f aca="false">(C16*C15)*(1-C17)</f>
        <v>24526.08</v>
      </c>
      <c r="D18" s="34" t="n">
        <f aca="false">(D16*D15)*(1-D17)</f>
        <v>46042.56</v>
      </c>
      <c r="E18" s="34" t="n">
        <f aca="false">(E16*E15)*(1-E17)</f>
        <v>3901.78</v>
      </c>
      <c r="F18" s="34" t="n">
        <f aca="false">(F16*F15)*(1-F17)</f>
        <v>38068.992</v>
      </c>
      <c r="G18" s="34" t="n">
        <f aca="false">(G16*G15)*(1-G17)</f>
        <v>3065.76</v>
      </c>
      <c r="H18" s="34" t="n">
        <f aca="false">(H16*H15)*(1-H17)</f>
        <v>0</v>
      </c>
      <c r="I18" s="34" t="n">
        <f aca="false">(I16*I15)*(1-I17)</f>
        <v>8417.508</v>
      </c>
      <c r="J18" s="34" t="n">
        <f aca="false">(J16*J15)*(1-J17)</f>
        <v>5908.63</v>
      </c>
      <c r="K18" s="34" t="n">
        <f aca="false">(K16*K15)*(1-K17)</f>
        <v>16392.0448</v>
      </c>
      <c r="L18" s="34" t="n">
        <f aca="false">(L16*L15)*(1-L17)</f>
        <v>33918.192</v>
      </c>
      <c r="M18" s="34" t="n">
        <f aca="false">(M16*M15)*(1-M17)</f>
        <v>7465</v>
      </c>
      <c r="N18" s="34" t="n">
        <f aca="false">(N16*N15)*(1-N17)</f>
        <v>0</v>
      </c>
      <c r="O18" s="34" t="n">
        <f aca="false">(O16*O15)*(1-O17)</f>
        <v>6279.12</v>
      </c>
      <c r="P18" s="34" t="n">
        <f aca="false">(P16*P15)*(1-P17)</f>
        <v>0</v>
      </c>
      <c r="Q18" s="34" t="n">
        <f aca="false">(Q16*Q15)*(1-Q17)</f>
        <v>891</v>
      </c>
      <c r="R18" s="34" t="n">
        <f aca="false">(R16*R15)*(1-R17)</f>
        <v>3042</v>
      </c>
      <c r="S18" s="34" t="n">
        <f aca="false">(S16*S15)*(1-S17)</f>
        <v>7740</v>
      </c>
      <c r="T18" s="34" t="n">
        <f aca="false">(T16*T15)*(1-T17)</f>
        <v>460</v>
      </c>
      <c r="U18" s="34" t="n">
        <f aca="false">(U16*U15)*(1-U17)</f>
        <v>3861.6</v>
      </c>
      <c r="V18" s="34" t="n">
        <f aca="false">(V16*V15)*(1-V17)</f>
        <v>1580.25</v>
      </c>
      <c r="W18" s="34" t="n">
        <f aca="false">(W16*W15)*(1-W17)</f>
        <v>500</v>
      </c>
      <c r="X18" s="34" t="n">
        <f aca="false">(X16*X15)*(1-X17)</f>
        <v>1373.2</v>
      </c>
      <c r="Y18" s="34" t="n">
        <f aca="false">(Y16*Y15)*(1-Y17)</f>
        <v>2610</v>
      </c>
      <c r="Z18" s="34" t="n">
        <f aca="false">(Z16*Z15)*(1-Z17)</f>
        <v>4087.62</v>
      </c>
      <c r="AA18" s="34" t="n">
        <f aca="false">(AA16*AA15)*(1-AA17)</f>
        <v>3900.8</v>
      </c>
      <c r="AB18" s="34" t="n">
        <f aca="false">(AB16*AB15)*(1-AB17)</f>
        <v>3900.8</v>
      </c>
      <c r="AC18" s="34" t="n">
        <f aca="false">(AC16*AC15)*(1-AC17)</f>
        <v>3049.77</v>
      </c>
      <c r="AD18" s="34" t="n">
        <f aca="false">(AD16*AD15)*(1-AD17)</f>
        <v>11289.6</v>
      </c>
      <c r="AE18" s="34" t="n">
        <f aca="false">(AE16*AE15)*(1-AE17)</f>
        <v>8550.36</v>
      </c>
      <c r="AF18" s="34" t="n">
        <f aca="false">(AF16*AF15)*(1-AF17)</f>
        <v>33405</v>
      </c>
      <c r="AG18" s="34" t="n">
        <f aca="false">(AG16*AG15)*(1-AG17)</f>
        <v>4156</v>
      </c>
      <c r="AH18" s="34" t="n">
        <f aca="false">(AH16*AH15)*(1-AH17)</f>
        <v>0</v>
      </c>
      <c r="AI18" s="34" t="n">
        <f aca="false">(AI16*AI15)*(1-AI17)</f>
        <v>5702.4</v>
      </c>
      <c r="AJ18" s="34" t="n">
        <f aca="false">(AJ16*AJ15)*(1-AJ17)</f>
        <v>2238.29</v>
      </c>
      <c r="AK18" s="34" t="n">
        <f aca="false">(AK16*AK15)*(1-AK17)</f>
        <v>7165.6</v>
      </c>
      <c r="AL18" s="34" t="n">
        <f aca="false">(AL16*AL15)*(1-AL17)</f>
        <v>6300</v>
      </c>
      <c r="AM18" s="34" t="n">
        <f aca="false">(AM16*AM15)*(1-AM17)</f>
        <v>5600</v>
      </c>
      <c r="AN18" s="34" t="n">
        <f aca="false">(AN16*AN15)*(1-AN17)</f>
        <v>1493.8</v>
      </c>
      <c r="AO18" s="34" t="n">
        <f aca="false">(AO16*AO15)*(1-AO17)</f>
        <v>2019.54</v>
      </c>
      <c r="AP18" s="34" t="n">
        <f aca="false">(AP16*AP15)*(1-AP17)</f>
        <v>63735</v>
      </c>
      <c r="AQ18" s="34" t="n">
        <f aca="false">(AQ16*AQ15)*(1-AQ17)</f>
        <v>24409.8</v>
      </c>
      <c r="AR18" s="34" t="n">
        <f aca="false">(AR16*AR15)*(1-AR17)</f>
        <v>29170.08</v>
      </c>
      <c r="AS18" s="34" t="n">
        <f aca="false">(AS16*AS15)*(1-AS17)</f>
        <v>38300</v>
      </c>
      <c r="AT18" s="34" t="n">
        <f aca="false">(AT16*AT15)*(1-AT17)</f>
        <v>37775.242</v>
      </c>
      <c r="AU18" s="34" t="n">
        <f aca="false">(AU16*AU15)*(1-AU17)</f>
        <v>26361</v>
      </c>
      <c r="AV18" s="34" t="n">
        <f aca="false">(AV16*AV15)*(1-AV17)</f>
        <v>37775.242</v>
      </c>
      <c r="AW18" s="34" t="n">
        <f aca="false">(AW16*AW15)*(1-AW17)</f>
        <v>24763.4973</v>
      </c>
      <c r="AX18" s="34" t="n">
        <f aca="false">(AX16*AX15)*(1-AX17)</f>
        <v>18876.2</v>
      </c>
      <c r="AY18" s="34" t="n">
        <f aca="false">(AY16*AY15)*(1-AY17)</f>
        <v>9430</v>
      </c>
      <c r="AZ18" s="34" t="n">
        <f aca="false">(AZ16*AZ15)*(1-AZ17)</f>
        <v>15000</v>
      </c>
      <c r="BA18" s="34" t="n">
        <f aca="false">(BA16*BA15)*(1-BA17)</f>
        <v>8652.6</v>
      </c>
      <c r="BB18" s="34" t="n">
        <f aca="false">(BB16*BB15)*(1-BB17)</f>
        <v>17275.42</v>
      </c>
      <c r="BC18" s="34" t="n">
        <f aca="false">(BC16*BC15)*(1-BC17)</f>
        <v>18135.864072</v>
      </c>
      <c r="BD18" s="34" t="n">
        <f aca="false">(BD16*BD15)*(1-BD17)</f>
        <v>26354</v>
      </c>
      <c r="BE18" s="34" t="n">
        <f aca="false">(BE16*BE15)*(1-BE17)</f>
        <v>12573</v>
      </c>
      <c r="BF18" s="34" t="n">
        <f aca="false">(BF16*BF15)*(1-BF17)</f>
        <v>10976.23</v>
      </c>
      <c r="BG18" s="34" t="n">
        <f aca="false">(BG16*BG15)*(1-BG17)</f>
        <v>5317</v>
      </c>
      <c r="BH18" s="34" t="n">
        <f aca="false">(BH16*BH15)*(1-BH17)</f>
        <v>10709.43</v>
      </c>
      <c r="BI18" s="34" t="n">
        <f aca="false">(BI16*BI15)*(1-BI17)</f>
        <v>4979.14</v>
      </c>
      <c r="BJ18" s="34" t="n">
        <f aca="false">(BJ16*BJ15)*(1-BJ17)</f>
        <v>3276.45</v>
      </c>
      <c r="BK18" s="34" t="n">
        <f aca="false">(BK16*BK15)*(1-BK17)</f>
        <v>14475.2</v>
      </c>
      <c r="BL18" s="34" t="n">
        <f aca="false">(BL16*BL15)*(1-BL17)</f>
        <v>3183.3</v>
      </c>
      <c r="BM18" s="34" t="n">
        <f aca="false">(BM16*BM15)*(1-BM17)</f>
        <v>8263.62</v>
      </c>
      <c r="BN18" s="34" t="n">
        <f aca="false">(BN16*BN15)*(1-BN17)</f>
        <v>10247.8248</v>
      </c>
      <c r="BO18" s="34" t="n">
        <f aca="false">(BO16*BO15)*(1-BO17)</f>
        <v>19259.464</v>
      </c>
      <c r="BP18" s="34" t="n">
        <f aca="false">(BP16*BP15)*(1-BP17)</f>
        <v>5632.056</v>
      </c>
      <c r="BQ18" s="34" t="n">
        <f aca="false">(BQ16*BQ15)*(1-BQ17)</f>
        <v>1582.41</v>
      </c>
      <c r="BR18" s="34" t="n">
        <f aca="false">(BR16*BR15)*(1-BR17)</f>
        <v>4060.16</v>
      </c>
      <c r="BS18" s="34" t="n">
        <f aca="false">(BS16*BS15)*(1-BS17)</f>
        <v>5766</v>
      </c>
    </row>
    <row r="19" customFormat="false" ht="16" hidden="false" customHeight="false" outlineLevel="0" collapsed="false">
      <c r="A19" s="18" t="s">
        <v>146</v>
      </c>
      <c r="B19" s="19" t="s">
        <v>147</v>
      </c>
      <c r="C19" s="19" t="s">
        <v>147</v>
      </c>
      <c r="D19" s="19" t="s">
        <v>149</v>
      </c>
      <c r="E19" s="19" t="s">
        <v>147</v>
      </c>
      <c r="F19" s="19" t="s">
        <v>147</v>
      </c>
      <c r="G19" s="19" t="s">
        <v>147</v>
      </c>
      <c r="H19" s="19"/>
      <c r="I19" s="19" t="s">
        <v>147</v>
      </c>
      <c r="J19" s="19"/>
      <c r="K19" s="14"/>
      <c r="L19" s="14"/>
      <c r="M19" s="14"/>
      <c r="N19" s="14"/>
      <c r="O19" s="14" t="s">
        <v>147</v>
      </c>
      <c r="P19" s="14"/>
      <c r="Q19" s="14"/>
      <c r="R19" s="14" t="s">
        <v>147</v>
      </c>
      <c r="S19" s="14" t="s">
        <v>150</v>
      </c>
      <c r="T19" s="14" t="s">
        <v>147</v>
      </c>
      <c r="U19" s="14" t="s">
        <v>150</v>
      </c>
      <c r="V19" s="14" t="s">
        <v>147</v>
      </c>
      <c r="W19" s="14" t="s">
        <v>150</v>
      </c>
      <c r="X19" s="14"/>
      <c r="Y19" s="14" t="s">
        <v>150</v>
      </c>
      <c r="Z19" s="14" t="s">
        <v>147</v>
      </c>
      <c r="AA19" s="14"/>
      <c r="AB19" s="14"/>
      <c r="AC19" s="14"/>
      <c r="AD19" s="19"/>
      <c r="AE19" s="14"/>
      <c r="AF19" s="19" t="s">
        <v>147</v>
      </c>
      <c r="AG19" s="14" t="s">
        <v>154</v>
      </c>
      <c r="AH19" s="14"/>
      <c r="AI19" s="19" t="s">
        <v>154</v>
      </c>
      <c r="AJ19" s="19"/>
      <c r="AK19" s="19"/>
      <c r="AL19" s="14" t="s">
        <v>147</v>
      </c>
      <c r="AM19" s="14" t="s">
        <v>147</v>
      </c>
      <c r="AN19" s="14" t="s">
        <v>147</v>
      </c>
      <c r="AO19" s="14"/>
      <c r="AP19" s="14" t="s">
        <v>155</v>
      </c>
      <c r="AQ19" s="14" t="s">
        <v>155</v>
      </c>
      <c r="AR19" s="14" t="s">
        <v>155</v>
      </c>
      <c r="AS19" s="14"/>
      <c r="AT19" s="19" t="s">
        <v>147</v>
      </c>
      <c r="AU19" s="14" t="s">
        <v>147</v>
      </c>
      <c r="AV19" s="19" t="s">
        <v>147</v>
      </c>
      <c r="AW19" s="19"/>
      <c r="AX19" s="14" t="s">
        <v>147</v>
      </c>
      <c r="AY19" s="14" t="s">
        <v>147</v>
      </c>
      <c r="AZ19" s="14"/>
      <c r="BA19" s="14"/>
      <c r="BB19" s="14"/>
      <c r="BC19" s="14"/>
      <c r="BD19" s="14"/>
      <c r="BE19" s="14"/>
      <c r="BF19" s="14" t="s">
        <v>158</v>
      </c>
      <c r="BG19" s="14"/>
      <c r="BH19" s="14" t="s">
        <v>154</v>
      </c>
      <c r="BI19" s="19"/>
      <c r="BJ19" s="14"/>
      <c r="BK19" s="14"/>
      <c r="BL19" s="14"/>
      <c r="BM19" s="14"/>
      <c r="BN19" s="14" t="s">
        <v>147</v>
      </c>
      <c r="BO19" s="14" t="s">
        <v>147</v>
      </c>
      <c r="BP19" s="14" t="s">
        <v>147</v>
      </c>
      <c r="BQ19" s="14" t="s">
        <v>161</v>
      </c>
      <c r="BR19" s="14" t="s">
        <v>161</v>
      </c>
      <c r="BS19" s="14" t="s">
        <v>147</v>
      </c>
    </row>
    <row r="20" customFormat="false" ht="16" hidden="false" customHeight="false" outlineLevel="0" collapsed="false">
      <c r="A20" s="20" t="s">
        <v>162</v>
      </c>
      <c r="B20" s="21" t="s">
        <v>103</v>
      </c>
      <c r="C20" s="21" t="s">
        <v>104</v>
      </c>
      <c r="D20" s="21" t="s">
        <v>105</v>
      </c>
      <c r="E20" s="21" t="s">
        <v>106</v>
      </c>
      <c r="F20" s="21" t="s">
        <v>107</v>
      </c>
      <c r="G20" s="21" t="s">
        <v>108</v>
      </c>
      <c r="H20" s="21"/>
      <c r="I20" s="21" t="s">
        <v>109</v>
      </c>
      <c r="J20" s="21"/>
      <c r="K20" s="23"/>
      <c r="L20" s="23"/>
      <c r="M20" s="23"/>
      <c r="N20" s="23"/>
      <c r="O20" s="23" t="s">
        <v>231</v>
      </c>
      <c r="P20" s="23"/>
      <c r="Q20" s="23"/>
      <c r="R20" s="23" t="s">
        <v>232</v>
      </c>
      <c r="S20" s="23" t="n">
        <v>110109</v>
      </c>
      <c r="T20" s="23" t="s">
        <v>233</v>
      </c>
      <c r="U20" s="23" t="n">
        <v>110110</v>
      </c>
      <c r="V20" s="23" t="s">
        <v>165</v>
      </c>
      <c r="W20" s="23" t="n">
        <v>110111</v>
      </c>
      <c r="X20" s="23"/>
      <c r="Y20" s="23" t="n">
        <v>110068</v>
      </c>
      <c r="Z20" s="23" t="s">
        <v>125</v>
      </c>
      <c r="AA20" s="23"/>
      <c r="AB20" s="23"/>
      <c r="AC20" s="23"/>
      <c r="AD20" s="21"/>
      <c r="AE20" s="23"/>
      <c r="AF20" s="21" t="s">
        <v>128</v>
      </c>
      <c r="AG20" s="23" t="n">
        <v>1933724140</v>
      </c>
      <c r="AH20" s="23"/>
      <c r="AI20" s="21" t="n">
        <v>1930524140</v>
      </c>
      <c r="AJ20" s="21"/>
      <c r="AK20" s="21"/>
      <c r="AL20" s="23" t="s">
        <v>234</v>
      </c>
      <c r="AM20" s="14" t="s">
        <v>131</v>
      </c>
      <c r="AN20" s="23" t="s">
        <v>132</v>
      </c>
      <c r="AO20" s="23"/>
      <c r="AP20" s="23" t="s">
        <v>169</v>
      </c>
      <c r="AQ20" s="23" t="s">
        <v>170</v>
      </c>
      <c r="AR20" s="35" t="s">
        <v>235</v>
      </c>
      <c r="AS20" s="35"/>
      <c r="AT20" s="21" t="s">
        <v>134</v>
      </c>
      <c r="AU20" s="23" t="s">
        <v>135</v>
      </c>
      <c r="AV20" s="21" t="s">
        <v>136</v>
      </c>
      <c r="AW20" s="21"/>
      <c r="AX20" s="23" t="s">
        <v>138</v>
      </c>
      <c r="AY20" s="23" t="s">
        <v>173</v>
      </c>
      <c r="AZ20" s="23"/>
      <c r="BA20" s="23"/>
      <c r="BB20" s="23"/>
      <c r="BC20" s="23"/>
      <c r="BD20" s="23"/>
      <c r="BE20" s="23"/>
      <c r="BF20" s="23" t="s">
        <v>236</v>
      </c>
      <c r="BG20" s="23"/>
      <c r="BH20" s="23" t="n">
        <v>1951224343</v>
      </c>
      <c r="BI20" s="21"/>
      <c r="BJ20" s="23"/>
      <c r="BK20" s="23"/>
      <c r="BL20" s="23"/>
      <c r="BM20" s="23"/>
      <c r="BN20" s="23" t="s">
        <v>142</v>
      </c>
      <c r="BO20" s="23" t="s">
        <v>143</v>
      </c>
      <c r="BP20" s="23" t="s">
        <v>144</v>
      </c>
      <c r="BQ20" s="23" t="s">
        <v>176</v>
      </c>
      <c r="BR20" s="23" t="s">
        <v>177</v>
      </c>
      <c r="BS20" s="23" t="s">
        <v>145</v>
      </c>
    </row>
    <row r="21" customFormat="false" ht="16" hidden="false" customHeight="false" outlineLevel="0" collapsed="false">
      <c r="A21" s="25" t="s">
        <v>178</v>
      </c>
      <c r="B21" s="26" t="s">
        <v>237</v>
      </c>
      <c r="C21" s="26" t="s">
        <v>237</v>
      </c>
      <c r="D21" s="26" t="s">
        <v>184</v>
      </c>
      <c r="E21" s="26" t="s">
        <v>179</v>
      </c>
      <c r="F21" s="26" t="s">
        <v>238</v>
      </c>
      <c r="G21" s="23" t="s">
        <v>181</v>
      </c>
      <c r="H21" s="26"/>
      <c r="I21" s="26" t="s">
        <v>239</v>
      </c>
      <c r="J21" s="26"/>
      <c r="K21" s="14"/>
      <c r="L21" s="14"/>
      <c r="M21" s="14"/>
      <c r="N21" s="14"/>
      <c r="O21" s="14" t="s">
        <v>240</v>
      </c>
      <c r="P21" s="14"/>
      <c r="Q21" s="14"/>
      <c r="R21" s="14" t="s">
        <v>189</v>
      </c>
      <c r="S21" s="14" t="s">
        <v>190</v>
      </c>
      <c r="T21" s="14" t="s">
        <v>187</v>
      </c>
      <c r="U21" s="14" t="s">
        <v>241</v>
      </c>
      <c r="V21" s="14" t="s">
        <v>242</v>
      </c>
      <c r="W21" s="14" t="s">
        <v>190</v>
      </c>
      <c r="X21" s="14"/>
      <c r="Y21" s="14" t="s">
        <v>192</v>
      </c>
      <c r="Z21" s="14" t="s">
        <v>243</v>
      </c>
      <c r="AA21" s="14"/>
      <c r="AB21" s="14"/>
      <c r="AC21" s="14"/>
      <c r="AD21" s="26"/>
      <c r="AE21" s="14"/>
      <c r="AF21" s="26" t="s">
        <v>186</v>
      </c>
      <c r="AG21" s="14" t="s">
        <v>244</v>
      </c>
      <c r="AH21" s="14"/>
      <c r="AI21" s="26" t="s">
        <v>245</v>
      </c>
      <c r="AJ21" s="26"/>
      <c r="AK21" s="26"/>
      <c r="AL21" s="14" t="s">
        <v>246</v>
      </c>
      <c r="AM21" s="14" t="s">
        <v>239</v>
      </c>
      <c r="AN21" s="26" t="s">
        <v>247</v>
      </c>
      <c r="AO21" s="14"/>
      <c r="AP21" s="14" t="s">
        <v>248</v>
      </c>
      <c r="AQ21" s="14" t="s">
        <v>249</v>
      </c>
      <c r="AR21" s="14" t="s">
        <v>249</v>
      </c>
      <c r="AS21" s="14"/>
      <c r="AT21" s="26" t="s">
        <v>239</v>
      </c>
      <c r="AU21" s="14" t="s">
        <v>250</v>
      </c>
      <c r="AV21" s="26" t="s">
        <v>239</v>
      </c>
      <c r="AW21" s="26"/>
      <c r="AX21" s="14" t="s">
        <v>251</v>
      </c>
      <c r="AY21" s="14" t="s">
        <v>252</v>
      </c>
      <c r="AZ21" s="14"/>
      <c r="BA21" s="14"/>
      <c r="BB21" s="14"/>
      <c r="BC21" s="14"/>
      <c r="BD21" s="14"/>
      <c r="BE21" s="14"/>
      <c r="BF21" s="14" t="s">
        <v>215</v>
      </c>
      <c r="BG21" s="14"/>
      <c r="BH21" s="14" t="s">
        <v>253</v>
      </c>
      <c r="BI21" s="26"/>
      <c r="BJ21" s="26"/>
      <c r="BK21" s="26"/>
      <c r="BL21" s="14"/>
      <c r="BM21" s="14"/>
      <c r="BN21" s="14" t="s">
        <v>254</v>
      </c>
      <c r="BO21" s="14" t="s">
        <v>254</v>
      </c>
      <c r="BP21" s="14" t="s">
        <v>255</v>
      </c>
      <c r="BQ21" s="14" t="s">
        <v>222</v>
      </c>
      <c r="BR21" s="14" t="s">
        <v>256</v>
      </c>
      <c r="BS21" s="14" t="s">
        <v>257</v>
      </c>
    </row>
    <row r="22" customFormat="false" ht="16" hidden="false" customHeight="false" outlineLevel="0" collapsed="false">
      <c r="A22" s="25" t="s">
        <v>225</v>
      </c>
      <c r="B22" s="27"/>
      <c r="C22" s="27"/>
      <c r="D22" s="27"/>
      <c r="E22" s="27"/>
      <c r="F22" s="27" t="s">
        <v>226</v>
      </c>
      <c r="G22" s="27"/>
      <c r="H22" s="27"/>
      <c r="I22" s="27"/>
      <c r="J22" s="27"/>
      <c r="K22" s="28"/>
      <c r="L22" s="28"/>
      <c r="M22" s="28"/>
      <c r="N22" s="28"/>
      <c r="O22" s="28" t="s">
        <v>226</v>
      </c>
      <c r="P22" s="28"/>
      <c r="Q22" s="28"/>
      <c r="R22" s="28"/>
      <c r="S22" s="28" t="s">
        <v>226</v>
      </c>
      <c r="T22" s="28" t="s">
        <v>226</v>
      </c>
      <c r="U22" s="28" t="s">
        <v>226</v>
      </c>
      <c r="V22" s="28"/>
      <c r="W22" s="28" t="s">
        <v>226</v>
      </c>
      <c r="X22" s="28"/>
      <c r="Y22" s="28"/>
      <c r="Z22" s="28" t="s">
        <v>226</v>
      </c>
      <c r="AA22" s="28"/>
      <c r="AB22" s="28"/>
      <c r="AC22" s="28"/>
      <c r="AD22" s="27"/>
      <c r="AE22" s="28"/>
      <c r="AF22" s="27" t="s">
        <v>226</v>
      </c>
      <c r="AG22" s="28"/>
      <c r="AH22" s="28"/>
      <c r="AI22" s="27"/>
      <c r="AJ22" s="27"/>
      <c r="AK22" s="27"/>
      <c r="AL22" s="28" t="s">
        <v>226</v>
      </c>
      <c r="AM22" s="28" t="s">
        <v>226</v>
      </c>
      <c r="AN22" s="28"/>
      <c r="AO22" s="28"/>
      <c r="AP22" s="28"/>
      <c r="AQ22" s="28"/>
      <c r="AR22" s="28"/>
      <c r="AS22" s="28"/>
      <c r="AT22" s="27"/>
      <c r="AU22" s="28"/>
      <c r="AV22" s="27"/>
      <c r="AW22" s="27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7"/>
      <c r="BJ22" s="27"/>
      <c r="BK22" s="27"/>
      <c r="BL22" s="28"/>
      <c r="BM22" s="28"/>
      <c r="BN22" s="28"/>
      <c r="BO22" s="28"/>
      <c r="BP22" s="28"/>
      <c r="BQ22" s="28"/>
      <c r="BR22" s="28"/>
      <c r="BS22" s="28"/>
    </row>
    <row r="23" customFormat="false" ht="16" hidden="false" customHeight="false" outlineLevel="0" collapsed="false">
      <c r="A23" s="25" t="s">
        <v>227</v>
      </c>
      <c r="B23" s="26" t="n">
        <v>2</v>
      </c>
      <c r="C23" s="26" t="n">
        <v>2</v>
      </c>
      <c r="D23" s="26" t="n">
        <v>2</v>
      </c>
      <c r="E23" s="26" t="n">
        <v>8</v>
      </c>
      <c r="F23" s="26" t="n">
        <v>1</v>
      </c>
      <c r="G23" s="26" t="n">
        <v>8</v>
      </c>
      <c r="H23" s="26"/>
      <c r="I23" s="26" t="n">
        <v>1</v>
      </c>
      <c r="J23" s="26"/>
      <c r="K23" s="26"/>
      <c r="L23" s="26"/>
      <c r="M23" s="26"/>
      <c r="N23" s="26"/>
      <c r="O23" s="26" t="n">
        <v>2</v>
      </c>
      <c r="P23" s="26"/>
      <c r="Q23" s="26"/>
      <c r="R23" s="26" t="n">
        <v>100</v>
      </c>
      <c r="S23" s="14" t="n">
        <v>20</v>
      </c>
      <c r="T23" s="26" t="n">
        <v>4</v>
      </c>
      <c r="U23" s="26" t="n">
        <v>40</v>
      </c>
      <c r="V23" s="26" t="n">
        <v>23</v>
      </c>
      <c r="W23" s="26" t="n">
        <v>40</v>
      </c>
      <c r="X23" s="26"/>
      <c r="Y23" s="26" t="n">
        <v>10</v>
      </c>
      <c r="Z23" s="26" t="n">
        <v>4</v>
      </c>
      <c r="AA23" s="26"/>
      <c r="AB23" s="26"/>
      <c r="AC23" s="26"/>
      <c r="AD23" s="26"/>
      <c r="AE23" s="26"/>
      <c r="AF23" s="26" t="n">
        <v>10</v>
      </c>
      <c r="AG23" s="14" t="n">
        <v>2</v>
      </c>
      <c r="AH23" s="26"/>
      <c r="AI23" s="26" t="n">
        <v>3</v>
      </c>
      <c r="AJ23" s="26"/>
      <c r="AK23" s="26"/>
      <c r="AL23" s="26" t="n">
        <v>1</v>
      </c>
      <c r="AM23" s="26" t="n">
        <v>1400</v>
      </c>
      <c r="AN23" s="26" t="n">
        <v>1</v>
      </c>
      <c r="AO23" s="26"/>
      <c r="AP23" s="26" t="n">
        <f aca="false">5+5</f>
        <v>10</v>
      </c>
      <c r="AQ23" s="26" t="n">
        <f aca="false">1+8</f>
        <v>9</v>
      </c>
      <c r="AR23" s="26" t="n">
        <v>4</v>
      </c>
      <c r="AS23" s="26"/>
      <c r="AT23" s="26" t="n">
        <v>1</v>
      </c>
      <c r="AU23" s="26" t="n">
        <v>1</v>
      </c>
      <c r="AV23" s="26" t="n">
        <v>2</v>
      </c>
      <c r="AW23" s="26"/>
      <c r="AX23" s="26" t="n">
        <v>1</v>
      </c>
      <c r="AY23" s="26" t="n">
        <v>1</v>
      </c>
      <c r="AZ23" s="26"/>
      <c r="BA23" s="26"/>
      <c r="BB23" s="26"/>
      <c r="BC23" s="26"/>
      <c r="BD23" s="26"/>
      <c r="BE23" s="26"/>
      <c r="BF23" s="26" t="n">
        <v>3</v>
      </c>
      <c r="BG23" s="26"/>
      <c r="BH23" s="26" t="n">
        <v>1</v>
      </c>
      <c r="BI23" s="26"/>
      <c r="BJ23" s="26"/>
      <c r="BK23" s="26"/>
      <c r="BL23" s="26"/>
      <c r="BM23" s="26"/>
      <c r="BN23" s="26" t="n">
        <v>2</v>
      </c>
      <c r="BO23" s="26" t="n">
        <v>2</v>
      </c>
      <c r="BP23" s="26" t="n">
        <v>2</v>
      </c>
      <c r="BQ23" s="26" t="n">
        <v>4</v>
      </c>
      <c r="BR23" s="26" t="n">
        <v>2</v>
      </c>
      <c r="BS23" s="26" t="n">
        <v>4</v>
      </c>
    </row>
    <row r="24" customFormat="false" ht="16" hidden="false" customHeight="false" outlineLevel="0" collapsed="false">
      <c r="A24" s="29" t="s">
        <v>228</v>
      </c>
      <c r="B24" s="30" t="n">
        <v>5287.36</v>
      </c>
      <c r="C24" s="30" t="n">
        <v>3065.76</v>
      </c>
      <c r="D24" s="30" t="n">
        <f aca="false">1813.46*3.8</f>
        <v>6891.148</v>
      </c>
      <c r="E24" s="30" t="n">
        <v>3441.78</v>
      </c>
      <c r="F24" s="30" t="n">
        <v>5287.36</v>
      </c>
      <c r="G24" s="30" t="n">
        <v>3065</v>
      </c>
      <c r="H24" s="30"/>
      <c r="I24" s="30" t="n">
        <v>7525.74</v>
      </c>
      <c r="J24" s="30"/>
      <c r="K24" s="30"/>
      <c r="L24" s="30"/>
      <c r="M24" s="30"/>
      <c r="N24" s="30"/>
      <c r="O24" s="30" t="n">
        <v>353.48</v>
      </c>
      <c r="P24" s="30"/>
      <c r="Q24" s="30"/>
      <c r="R24" s="30" t="n">
        <v>222.3</v>
      </c>
      <c r="S24" s="30" t="n">
        <v>133.67</v>
      </c>
      <c r="T24" s="30" t="n">
        <v>193</v>
      </c>
      <c r="U24" s="30" t="n">
        <v>96.54</v>
      </c>
      <c r="V24" s="30" t="n">
        <v>143.53</v>
      </c>
      <c r="W24" s="30" t="n">
        <v>77.98</v>
      </c>
      <c r="X24" s="30"/>
      <c r="Y24" s="30" t="n">
        <v>87</v>
      </c>
      <c r="Z24" s="30" t="n">
        <v>701.71</v>
      </c>
      <c r="AA24" s="30"/>
      <c r="AB24" s="30"/>
      <c r="AC24" s="30"/>
      <c r="AD24" s="30"/>
      <c r="AE24" s="30"/>
      <c r="AF24" s="30" t="n">
        <v>655</v>
      </c>
      <c r="AG24" s="30" t="n">
        <v>4156</v>
      </c>
      <c r="AH24" s="30"/>
      <c r="AI24" s="30" t="n">
        <v>1210</v>
      </c>
      <c r="AJ24" s="30"/>
      <c r="AK24" s="30"/>
      <c r="AL24" s="30" t="n">
        <v>237.67</v>
      </c>
      <c r="AM24" s="30" t="n">
        <v>2</v>
      </c>
      <c r="AN24" s="30" t="n">
        <v>1540</v>
      </c>
      <c r="AO24" s="30"/>
      <c r="AP24" s="30" t="n">
        <f aca="false">1500*4.0991</f>
        <v>6148.65</v>
      </c>
      <c r="AQ24" s="30" t="n">
        <v>6465</v>
      </c>
      <c r="AR24" s="30" t="n">
        <v>7265</v>
      </c>
      <c r="AS24" s="30"/>
      <c r="AT24" s="30" t="n">
        <v>8368.59</v>
      </c>
      <c r="AU24" s="30" t="n">
        <f aca="false">8787</f>
        <v>8787</v>
      </c>
      <c r="AV24" s="30" t="n">
        <v>8368.59</v>
      </c>
      <c r="AW24" s="30"/>
      <c r="AX24" s="30" t="n">
        <v>9730</v>
      </c>
      <c r="AY24" s="30" t="n">
        <v>9430</v>
      </c>
      <c r="AZ24" s="30"/>
      <c r="BA24" s="30"/>
      <c r="BB24" s="30"/>
      <c r="BC24" s="30"/>
      <c r="BD24" s="30"/>
      <c r="BE24" s="30"/>
      <c r="BF24" s="30" t="n">
        <v>9999</v>
      </c>
      <c r="BG24" s="30"/>
      <c r="BH24" s="30" t="n">
        <v>10709.43</v>
      </c>
      <c r="BI24" s="30"/>
      <c r="BJ24" s="30"/>
      <c r="BK24" s="30"/>
      <c r="BL24" s="30"/>
      <c r="BM24" s="30"/>
      <c r="BN24" s="30" t="n">
        <v>322</v>
      </c>
      <c r="BO24" s="30" t="n">
        <v>178.5</v>
      </c>
      <c r="BP24" s="30" t="n">
        <v>105</v>
      </c>
      <c r="BQ24" s="30" t="n">
        <v>773.98</v>
      </c>
      <c r="BR24" s="30" t="n">
        <v>2030.08</v>
      </c>
      <c r="BS24" s="30" t="n">
        <v>985.18</v>
      </c>
    </row>
    <row r="25" customFormat="false" ht="16" hidden="false" customHeight="false" outlineLevel="0" collapsed="false">
      <c r="A25" s="31" t="s">
        <v>229</v>
      </c>
      <c r="B25" s="32" t="n">
        <v>0</v>
      </c>
      <c r="C25" s="32" t="n">
        <v>0</v>
      </c>
      <c r="D25" s="32" t="n">
        <v>0.08</v>
      </c>
      <c r="E25" s="32" t="n">
        <v>0</v>
      </c>
      <c r="F25" s="32" t="n">
        <v>0</v>
      </c>
      <c r="G25" s="32" t="n">
        <v>0.1</v>
      </c>
      <c r="H25" s="32"/>
      <c r="I25" s="32" t="n">
        <v>0</v>
      </c>
      <c r="J25" s="32"/>
      <c r="K25" s="32"/>
      <c r="L25" s="32"/>
      <c r="M25" s="32"/>
      <c r="N25" s="32"/>
      <c r="O25" s="32" t="n">
        <v>0</v>
      </c>
      <c r="P25" s="32"/>
      <c r="Q25" s="32"/>
      <c r="R25" s="32" t="n">
        <v>0</v>
      </c>
      <c r="S25" s="32" t="n">
        <v>0</v>
      </c>
      <c r="T25" s="32" t="n">
        <v>0</v>
      </c>
      <c r="U25" s="32" t="n">
        <v>0</v>
      </c>
      <c r="V25" s="32" t="n">
        <v>0</v>
      </c>
      <c r="W25" s="32" t="n">
        <v>0</v>
      </c>
      <c r="X25" s="32"/>
      <c r="Y25" s="32" t="n">
        <v>0</v>
      </c>
      <c r="Z25" s="32" t="n">
        <v>0</v>
      </c>
      <c r="AA25" s="32" t="n">
        <v>0</v>
      </c>
      <c r="AB25" s="32" t="n">
        <v>0</v>
      </c>
      <c r="AC25" s="32"/>
      <c r="AD25" s="32"/>
      <c r="AE25" s="32"/>
      <c r="AF25" s="32" t="n">
        <v>0</v>
      </c>
      <c r="AG25" s="32" t="n">
        <v>0</v>
      </c>
      <c r="AH25" s="32"/>
      <c r="AI25" s="32" t="n">
        <v>0</v>
      </c>
      <c r="AJ25" s="32"/>
      <c r="AK25" s="32"/>
      <c r="AL25" s="32" t="n">
        <v>0</v>
      </c>
      <c r="AM25" s="32" t="n">
        <v>0</v>
      </c>
      <c r="AN25" s="32" t="n">
        <v>0</v>
      </c>
      <c r="AO25" s="32"/>
      <c r="AP25" s="32" t="n">
        <v>0</v>
      </c>
      <c r="AQ25" s="32"/>
      <c r="AR25" s="32"/>
      <c r="AS25" s="32"/>
      <c r="AT25" s="32" t="n">
        <v>0</v>
      </c>
      <c r="AU25" s="32" t="n">
        <v>0</v>
      </c>
      <c r="AV25" s="32" t="n">
        <v>0</v>
      </c>
      <c r="AW25" s="32"/>
      <c r="AX25" s="32" t="n">
        <v>0</v>
      </c>
      <c r="AY25" s="32"/>
      <c r="AZ25" s="32"/>
      <c r="BA25" s="32"/>
      <c r="BB25" s="32"/>
      <c r="BC25" s="32"/>
      <c r="BD25" s="32"/>
      <c r="BE25" s="32"/>
      <c r="BF25" s="32" t="n">
        <v>0</v>
      </c>
      <c r="BG25" s="32"/>
      <c r="BH25" s="32" t="n">
        <v>0</v>
      </c>
      <c r="BI25" s="32"/>
      <c r="BJ25" s="32"/>
      <c r="BK25" s="32" t="n">
        <v>0</v>
      </c>
      <c r="BL25" s="32"/>
      <c r="BM25" s="32"/>
      <c r="BN25" s="32" t="n">
        <v>0</v>
      </c>
      <c r="BO25" s="32" t="n">
        <v>0</v>
      </c>
      <c r="BP25" s="32" t="n">
        <v>0</v>
      </c>
      <c r="BQ25" s="32" t="n">
        <v>0</v>
      </c>
      <c r="BR25" s="32"/>
      <c r="BS25" s="32" t="n">
        <v>0</v>
      </c>
    </row>
    <row r="26" customFormat="false" ht="16" hidden="false" customHeight="false" outlineLevel="0" collapsed="false">
      <c r="A26" s="33" t="s">
        <v>230</v>
      </c>
      <c r="B26" s="34" t="n">
        <f aca="false">(B24*B23)*(1-B25)</f>
        <v>10574.72</v>
      </c>
      <c r="C26" s="34" t="n">
        <f aca="false">(C24*C23)*(1-C25)</f>
        <v>6131.52</v>
      </c>
      <c r="D26" s="34" t="n">
        <f aca="false">(D24*D23)*(1-D25)</f>
        <v>12679.71232</v>
      </c>
      <c r="E26" s="34" t="n">
        <f aca="false">(E24*E23)*(1-E25)</f>
        <v>27534.24</v>
      </c>
      <c r="F26" s="34" t="n">
        <f aca="false">(F24*F23)*(1-F25)</f>
        <v>5287.36</v>
      </c>
      <c r="G26" s="34" t="n">
        <f aca="false">(G24*G23)*(1-G25)</f>
        <v>22068</v>
      </c>
      <c r="H26" s="34" t="n">
        <f aca="false">(H24*H23)*(1-H25)</f>
        <v>0</v>
      </c>
      <c r="I26" s="34" t="n">
        <f aca="false">(I24*I23)*(1-I25)</f>
        <v>7525.74</v>
      </c>
      <c r="J26" s="34" t="n">
        <f aca="false">(J24*J23)*(1-J25)</f>
        <v>0</v>
      </c>
      <c r="K26" s="34" t="n">
        <f aca="false">(K24*K23)*(1-K25)</f>
        <v>0</v>
      </c>
      <c r="L26" s="34" t="n">
        <f aca="false">(L24*L23)*(1-L25)</f>
        <v>0</v>
      </c>
      <c r="M26" s="34" t="n">
        <f aca="false">(M24*M23)*(1-M25)</f>
        <v>0</v>
      </c>
      <c r="N26" s="34" t="n">
        <f aca="false">(N24*N23)*(1-N25)</f>
        <v>0</v>
      </c>
      <c r="O26" s="34" t="n">
        <f aca="false">(O24*O23)*(1-O25)</f>
        <v>706.96</v>
      </c>
      <c r="P26" s="34" t="n">
        <f aca="false">(P24*P23)*(1-P25)</f>
        <v>0</v>
      </c>
      <c r="Q26" s="34" t="n">
        <f aca="false">(Q24*Q23)*(1-Q25)</f>
        <v>0</v>
      </c>
      <c r="R26" s="34" t="n">
        <f aca="false">(R24*R23)*(1-R25)</f>
        <v>22230</v>
      </c>
      <c r="S26" s="34" t="n">
        <f aca="false">(S24*S23)*(1-S25)</f>
        <v>2673.4</v>
      </c>
      <c r="T26" s="34" t="n">
        <f aca="false">(T24*T23)*(1-T25)</f>
        <v>772</v>
      </c>
      <c r="U26" s="34" t="n">
        <f aca="false">(U24*U23)*(1-U25)</f>
        <v>3861.6</v>
      </c>
      <c r="V26" s="34" t="n">
        <f aca="false">(V24*V23)*(1-V25)</f>
        <v>3301.19</v>
      </c>
      <c r="W26" s="34" t="n">
        <f aca="false">(W24*W23)*(1-W25)</f>
        <v>3119.2</v>
      </c>
      <c r="X26" s="34" t="n">
        <f aca="false">(X24*X23)*(1-X25)</f>
        <v>0</v>
      </c>
      <c r="Y26" s="34" t="n">
        <f aca="false">(Y24*Y23)*(1-Y25)</f>
        <v>870</v>
      </c>
      <c r="Z26" s="34" t="n">
        <f aca="false">(Z24*Z23)*(1-Z25)</f>
        <v>2806.84</v>
      </c>
      <c r="AA26" s="34" t="n">
        <f aca="false">(AA24*AA23)*(1-AA25)</f>
        <v>0</v>
      </c>
      <c r="AB26" s="34" t="n">
        <f aca="false">(AB24*AB23)*(1-AB25)</f>
        <v>0</v>
      </c>
      <c r="AC26" s="34"/>
      <c r="AD26" s="34" t="n">
        <f aca="false">(AD24*AD23)*(1-AD25)</f>
        <v>0</v>
      </c>
      <c r="AE26" s="34" t="n">
        <f aca="false">(AE24*AE23)*(1-AE25)</f>
        <v>0</v>
      </c>
      <c r="AF26" s="34" t="n">
        <f aca="false">(AF24*AF23)*(1-AF25)</f>
        <v>6550</v>
      </c>
      <c r="AG26" s="34" t="n">
        <f aca="false">(AG24*AG23)*(1-AG25)</f>
        <v>8312</v>
      </c>
      <c r="AH26" s="34" t="n">
        <f aca="false">(AH24*AH23)*(1-AH25)</f>
        <v>0</v>
      </c>
      <c r="AI26" s="34" t="n">
        <f aca="false">(AI24*AI23)*(1-AI25)</f>
        <v>3630</v>
      </c>
      <c r="AJ26" s="34"/>
      <c r="AK26" s="34"/>
      <c r="AL26" s="34" t="n">
        <f aca="false">(AL24*AL23)*(1-AL25)</f>
        <v>237.67</v>
      </c>
      <c r="AM26" s="34" t="n">
        <f aca="false">(AM24*AM23)*(1-AM25)</f>
        <v>2800</v>
      </c>
      <c r="AN26" s="34" t="n">
        <f aca="false">(AN24*AN23)*(1-AN25)</f>
        <v>1540</v>
      </c>
      <c r="AO26" s="34" t="n">
        <f aca="false">(AO24*AO23)*(1-AO25)</f>
        <v>0</v>
      </c>
      <c r="AP26" s="34" t="n">
        <f aca="false">(AP24*AP23)*(1-AP25)</f>
        <v>61486.5</v>
      </c>
      <c r="AQ26" s="34" t="n">
        <f aca="false">(AQ24*AQ23)*(1-AQ25)</f>
        <v>58185</v>
      </c>
      <c r="AR26" s="34" t="n">
        <f aca="false">(AR24*AR23)*(1-AR25)</f>
        <v>29060</v>
      </c>
      <c r="AS26" s="34" t="n">
        <f aca="false">(AS24*AS23)*(1-AS25)</f>
        <v>0</v>
      </c>
      <c r="AT26" s="34" t="n">
        <f aca="false">(AT24*AT23)*(1-AT25)</f>
        <v>8368.59</v>
      </c>
      <c r="AU26" s="34" t="n">
        <f aca="false">(AU24*AU23)*(1-AU25)</f>
        <v>8787</v>
      </c>
      <c r="AV26" s="34" t="n">
        <f aca="false">(AV24*AV23)*(1-AV25)</f>
        <v>16737.18</v>
      </c>
      <c r="AW26" s="34" t="n">
        <f aca="false">(AW24*AW23)*(1-AW25)</f>
        <v>0</v>
      </c>
      <c r="AX26" s="34" t="n">
        <f aca="false">(AX24*AX23)*(1-AX25)</f>
        <v>9730</v>
      </c>
      <c r="AY26" s="34" t="n">
        <f aca="false">(AY24*AY23)*(1-AY25)</f>
        <v>9430</v>
      </c>
      <c r="AZ26" s="34" t="n">
        <f aca="false">(AZ24*AZ23)*(1-AZ25)</f>
        <v>0</v>
      </c>
      <c r="BA26" s="34" t="n">
        <f aca="false">(BA24*BA23)*(1-BA25)</f>
        <v>0</v>
      </c>
      <c r="BB26" s="34" t="n">
        <f aca="false">(BB24*BB23)*(1-BB25)</f>
        <v>0</v>
      </c>
      <c r="BC26" s="34" t="n">
        <f aca="false">(BC24*BC23)*(1-BC25)</f>
        <v>0</v>
      </c>
      <c r="BD26" s="34" t="n">
        <f aca="false">(BD24*BD23)*(1-BD25)</f>
        <v>0</v>
      </c>
      <c r="BE26" s="34" t="n">
        <f aca="false">(BE24*BE23)*(1-BE25)</f>
        <v>0</v>
      </c>
      <c r="BF26" s="34" t="n">
        <f aca="false">(BF24*BF23)*(1-BF25)</f>
        <v>29997</v>
      </c>
      <c r="BG26" s="34" t="n">
        <f aca="false">(BG24*BG23)*(1-BG25)</f>
        <v>0</v>
      </c>
      <c r="BH26" s="34" t="n">
        <f aca="false">(BH24*BH23)*(1-BH25)</f>
        <v>10709.43</v>
      </c>
      <c r="BI26" s="34" t="n">
        <f aca="false">(BI24*BI23)*(1-BI25)</f>
        <v>0</v>
      </c>
      <c r="BJ26" s="34" t="n">
        <f aca="false">(BJ24*BJ23)*(1-BJ25)</f>
        <v>0</v>
      </c>
      <c r="BK26" s="34" t="n">
        <f aca="false">(BK24*BK23)*(1-BK25)</f>
        <v>0</v>
      </c>
      <c r="BL26" s="34" t="n">
        <f aca="false">(BL24*BL23)*(1-BL25)</f>
        <v>0</v>
      </c>
      <c r="BM26" s="34" t="n">
        <f aca="false">(BM24*BM23)*(1-BM25)</f>
        <v>0</v>
      </c>
      <c r="BN26" s="34" t="n">
        <f aca="false">(BN24*BN23)*(1-BN25)</f>
        <v>644</v>
      </c>
      <c r="BO26" s="34" t="n">
        <f aca="false">(BO24*BO23)*(1-BO25)</f>
        <v>357</v>
      </c>
      <c r="BP26" s="34" t="n">
        <f aca="false">(BP24*BP23)*(1-BP25)</f>
        <v>210</v>
      </c>
      <c r="BQ26" s="34" t="n">
        <f aca="false">(BQ24*BQ23)*(1-BQ25)</f>
        <v>3095.92</v>
      </c>
      <c r="BR26" s="34" t="n">
        <f aca="false">(BR24*BR23)*(1-BR25)</f>
        <v>4060.16</v>
      </c>
      <c r="BS26" s="34" t="n">
        <f aca="false">(BS24*BS23)*(1-BS25)</f>
        <v>3940.72</v>
      </c>
    </row>
    <row r="27" customFormat="false" ht="15" hidden="false" customHeight="false" outlineLevel="0" collapsed="false">
      <c r="A27" s="18" t="s">
        <v>146</v>
      </c>
      <c r="B27" s="19"/>
      <c r="C27" s="19"/>
      <c r="D27" s="19" t="s">
        <v>147</v>
      </c>
      <c r="E27" s="19" t="s">
        <v>147</v>
      </c>
      <c r="F27" s="19" t="s">
        <v>147</v>
      </c>
      <c r="G27" s="19" t="s">
        <v>147</v>
      </c>
      <c r="H27" s="19"/>
      <c r="I27" s="19"/>
      <c r="J27" s="19"/>
      <c r="K27" s="26"/>
      <c r="L27" s="26"/>
      <c r="M27" s="26"/>
      <c r="N27" s="19"/>
      <c r="O27" s="19" t="s">
        <v>147</v>
      </c>
      <c r="P27" s="19"/>
      <c r="Q27" s="19"/>
      <c r="R27" s="19" t="s">
        <v>147</v>
      </c>
      <c r="S27" s="19" t="s">
        <v>150</v>
      </c>
      <c r="T27" s="19" t="s">
        <v>147</v>
      </c>
      <c r="U27" s="19" t="s">
        <v>150</v>
      </c>
      <c r="V27" s="19" t="s">
        <v>147</v>
      </c>
      <c r="W27" s="19" t="s">
        <v>147</v>
      </c>
      <c r="X27" s="19"/>
      <c r="Y27" s="19" t="s">
        <v>150</v>
      </c>
      <c r="Z27" s="19"/>
      <c r="AA27" s="19"/>
      <c r="AB27" s="19"/>
      <c r="AC27" s="19"/>
      <c r="AD27" s="19"/>
      <c r="AE27" s="26"/>
      <c r="AF27" s="19" t="s">
        <v>147</v>
      </c>
      <c r="AG27" s="19" t="s">
        <v>154</v>
      </c>
      <c r="AH27" s="19"/>
      <c r="AI27" s="19" t="s">
        <v>154</v>
      </c>
      <c r="AJ27" s="19"/>
      <c r="AK27" s="19"/>
      <c r="AL27" s="19" t="s">
        <v>147</v>
      </c>
      <c r="AM27" s="14" t="s">
        <v>147</v>
      </c>
      <c r="AN27" s="19"/>
      <c r="AO27" s="26"/>
      <c r="AP27" s="19" t="s">
        <v>155</v>
      </c>
      <c r="AQ27" s="19" t="s">
        <v>155</v>
      </c>
      <c r="AR27" s="14" t="s">
        <v>155</v>
      </c>
      <c r="AS27" s="14"/>
      <c r="AT27" s="14" t="s">
        <v>147</v>
      </c>
      <c r="AU27" s="14"/>
      <c r="AV27" s="19"/>
      <c r="AW27" s="19"/>
      <c r="AX27" s="19"/>
      <c r="AY27" s="19" t="s">
        <v>147</v>
      </c>
      <c r="AZ27" s="19"/>
      <c r="BA27" s="26"/>
      <c r="BB27" s="26"/>
      <c r="BC27" s="26"/>
      <c r="BD27" s="19"/>
      <c r="BE27" s="19"/>
      <c r="BF27" s="19"/>
      <c r="BG27" s="19"/>
      <c r="BH27" s="19"/>
      <c r="BI27" s="19"/>
      <c r="BJ27" s="19"/>
      <c r="BK27" s="19"/>
      <c r="BL27" s="26"/>
      <c r="BM27" s="26"/>
      <c r="BN27" s="19"/>
      <c r="BO27" s="19"/>
      <c r="BP27" s="19"/>
      <c r="BQ27" s="26"/>
      <c r="BR27" s="14" t="s">
        <v>161</v>
      </c>
      <c r="BS27" s="26"/>
    </row>
    <row r="28" customFormat="false" ht="15" hidden="false" customHeight="false" outlineLevel="0" collapsed="false">
      <c r="A28" s="20" t="s">
        <v>162</v>
      </c>
      <c r="B28" s="21"/>
      <c r="C28" s="21"/>
      <c r="D28" s="21" t="s">
        <v>105</v>
      </c>
      <c r="E28" s="21" t="s">
        <v>106</v>
      </c>
      <c r="F28" s="21" t="s">
        <v>107</v>
      </c>
      <c r="G28" s="21" t="s">
        <v>108</v>
      </c>
      <c r="H28" s="21"/>
      <c r="I28" s="21"/>
      <c r="J28" s="21"/>
      <c r="K28" s="26"/>
      <c r="L28" s="26"/>
      <c r="M28" s="26"/>
      <c r="N28" s="21"/>
      <c r="O28" s="21" t="s">
        <v>231</v>
      </c>
      <c r="P28" s="21"/>
      <c r="Q28" s="21"/>
      <c r="R28" s="21" t="s">
        <v>232</v>
      </c>
      <c r="S28" s="21" t="n">
        <v>110109</v>
      </c>
      <c r="T28" s="21" t="s">
        <v>233</v>
      </c>
      <c r="U28" s="21" t="n">
        <v>110110</v>
      </c>
      <c r="V28" s="21" t="s">
        <v>165</v>
      </c>
      <c r="W28" s="21" t="s">
        <v>258</v>
      </c>
      <c r="X28" s="21"/>
      <c r="Y28" s="21" t="n">
        <v>110068</v>
      </c>
      <c r="Z28" s="21"/>
      <c r="AA28" s="21"/>
      <c r="AB28" s="21"/>
      <c r="AC28" s="21"/>
      <c r="AD28" s="21"/>
      <c r="AE28" s="26"/>
      <c r="AF28" s="21" t="s">
        <v>128</v>
      </c>
      <c r="AG28" s="21" t="n">
        <v>1933724140</v>
      </c>
      <c r="AH28" s="21"/>
      <c r="AI28" s="21" t="n">
        <v>1930524140</v>
      </c>
      <c r="AJ28" s="21"/>
      <c r="AK28" s="21"/>
      <c r="AL28" s="21" t="s">
        <v>234</v>
      </c>
      <c r="AM28" s="14" t="s">
        <v>131</v>
      </c>
      <c r="AN28" s="21"/>
      <c r="AO28" s="26"/>
      <c r="AP28" s="21" t="s">
        <v>169</v>
      </c>
      <c r="AQ28" s="21" t="s">
        <v>170</v>
      </c>
      <c r="AR28" s="23" t="s">
        <v>171</v>
      </c>
      <c r="AS28" s="23"/>
      <c r="AT28" s="23" t="s">
        <v>134</v>
      </c>
      <c r="AU28" s="23"/>
      <c r="AV28" s="21"/>
      <c r="AW28" s="21"/>
      <c r="AX28" s="21"/>
      <c r="AY28" s="21" t="s">
        <v>173</v>
      </c>
      <c r="AZ28" s="21"/>
      <c r="BA28" s="26"/>
      <c r="BB28" s="26"/>
      <c r="BC28" s="26"/>
      <c r="BD28" s="21"/>
      <c r="BE28" s="21"/>
      <c r="BF28" s="21"/>
      <c r="BG28" s="21"/>
      <c r="BH28" s="21"/>
      <c r="BI28" s="21"/>
      <c r="BJ28" s="21"/>
      <c r="BK28" s="21"/>
      <c r="BL28" s="26"/>
      <c r="BM28" s="26"/>
      <c r="BN28" s="21"/>
      <c r="BO28" s="21"/>
      <c r="BP28" s="21"/>
      <c r="BQ28" s="26"/>
      <c r="BR28" s="23" t="s">
        <v>177</v>
      </c>
      <c r="BS28" s="26"/>
    </row>
    <row r="29" customFormat="false" ht="16" hidden="false" customHeight="false" outlineLevel="0" collapsed="false">
      <c r="A29" s="25" t="s">
        <v>178</v>
      </c>
      <c r="B29" s="26"/>
      <c r="C29" s="26"/>
      <c r="D29" s="26" t="s">
        <v>259</v>
      </c>
      <c r="E29" s="26" t="s">
        <v>259</v>
      </c>
      <c r="F29" s="26" t="s">
        <v>260</v>
      </c>
      <c r="G29" s="26" t="s">
        <v>261</v>
      </c>
      <c r="H29" s="26"/>
      <c r="I29" s="26"/>
      <c r="J29" s="26"/>
      <c r="K29" s="26"/>
      <c r="L29" s="26"/>
      <c r="M29" s="26"/>
      <c r="N29" s="26"/>
      <c r="O29" s="26" t="s">
        <v>243</v>
      </c>
      <c r="P29" s="26"/>
      <c r="Q29" s="26"/>
      <c r="R29" s="26" t="s">
        <v>186</v>
      </c>
      <c r="S29" s="26" t="s">
        <v>241</v>
      </c>
      <c r="T29" s="26" t="s">
        <v>193</v>
      </c>
      <c r="U29" s="26" t="s">
        <v>262</v>
      </c>
      <c r="V29" s="26" t="s">
        <v>186</v>
      </c>
      <c r="W29" s="26" t="s">
        <v>263</v>
      </c>
      <c r="X29" s="26"/>
      <c r="Y29" s="26" t="s">
        <v>262</v>
      </c>
      <c r="Z29" s="26"/>
      <c r="AA29" s="26"/>
      <c r="AB29" s="26"/>
      <c r="AC29" s="26"/>
      <c r="AD29" s="26"/>
      <c r="AE29" s="26"/>
      <c r="AF29" s="26" t="s">
        <v>264</v>
      </c>
      <c r="AG29" s="26" t="s">
        <v>265</v>
      </c>
      <c r="AH29" s="26"/>
      <c r="AI29" s="26" t="s">
        <v>266</v>
      </c>
      <c r="AJ29" s="26"/>
      <c r="AK29" s="26"/>
      <c r="AL29" s="26" t="s">
        <v>267</v>
      </c>
      <c r="AM29" s="14" t="s">
        <v>239</v>
      </c>
      <c r="AN29" s="26"/>
      <c r="AO29" s="26"/>
      <c r="AP29" s="26" t="s">
        <v>268</v>
      </c>
      <c r="AQ29" s="14" t="s">
        <v>269</v>
      </c>
      <c r="AR29" s="14" t="s">
        <v>270</v>
      </c>
      <c r="AS29" s="14"/>
      <c r="AT29" s="26" t="s">
        <v>202</v>
      </c>
      <c r="AU29" s="26"/>
      <c r="AV29" s="26"/>
      <c r="AW29" s="26"/>
      <c r="AX29" s="26"/>
      <c r="AY29" s="26" t="s">
        <v>202</v>
      </c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14" t="s">
        <v>271</v>
      </c>
      <c r="BS29" s="26"/>
    </row>
    <row r="30" customFormat="false" ht="16" hidden="false" customHeight="false" outlineLevel="0" collapsed="false">
      <c r="A30" s="25" t="s">
        <v>225</v>
      </c>
      <c r="B30" s="27"/>
      <c r="C30" s="27"/>
      <c r="D30" s="27" t="s">
        <v>226</v>
      </c>
      <c r="E30" s="27" t="s">
        <v>226</v>
      </c>
      <c r="F30" s="27" t="s">
        <v>226</v>
      </c>
      <c r="G30" s="27"/>
      <c r="H30" s="27"/>
      <c r="I30" s="27"/>
      <c r="J30" s="27"/>
      <c r="K30" s="26"/>
      <c r="L30" s="26"/>
      <c r="M30" s="26"/>
      <c r="N30" s="27"/>
      <c r="O30" s="27" t="s">
        <v>226</v>
      </c>
      <c r="P30" s="27"/>
      <c r="Q30" s="27"/>
      <c r="R30" s="27" t="s">
        <v>226</v>
      </c>
      <c r="S30" s="27" t="s">
        <v>226</v>
      </c>
      <c r="T30" s="27"/>
      <c r="U30" s="27" t="s">
        <v>226</v>
      </c>
      <c r="V30" s="27" t="s">
        <v>226</v>
      </c>
      <c r="W30" s="27" t="s">
        <v>226</v>
      </c>
      <c r="X30" s="27"/>
      <c r="Y30" s="27" t="s">
        <v>226</v>
      </c>
      <c r="Z30" s="27"/>
      <c r="AA30" s="27"/>
      <c r="AB30" s="27"/>
      <c r="AC30" s="27"/>
      <c r="AD30" s="27"/>
      <c r="AE30" s="26"/>
      <c r="AF30" s="27" t="s">
        <v>226</v>
      </c>
      <c r="AG30" s="27"/>
      <c r="AH30" s="27"/>
      <c r="AI30" s="27"/>
      <c r="AJ30" s="27"/>
      <c r="AK30" s="27"/>
      <c r="AL30" s="27" t="s">
        <v>226</v>
      </c>
      <c r="AM30" s="28" t="s">
        <v>226</v>
      </c>
      <c r="AN30" s="27"/>
      <c r="AO30" s="26"/>
      <c r="AP30" s="27"/>
      <c r="AQ30" s="27"/>
      <c r="AR30" s="28"/>
      <c r="AS30" s="28"/>
      <c r="AT30" s="27"/>
      <c r="AU30" s="27"/>
      <c r="AV30" s="27"/>
      <c r="AW30" s="27"/>
      <c r="AX30" s="27"/>
      <c r="AY30" s="27"/>
      <c r="AZ30" s="27"/>
      <c r="BA30" s="26"/>
      <c r="BB30" s="26"/>
      <c r="BC30" s="26"/>
      <c r="BD30" s="27"/>
      <c r="BE30" s="27"/>
      <c r="BF30" s="27"/>
      <c r="BG30" s="27"/>
      <c r="BH30" s="27"/>
      <c r="BI30" s="27"/>
      <c r="BJ30" s="27"/>
      <c r="BK30" s="27"/>
      <c r="BL30" s="26"/>
      <c r="BM30" s="26"/>
      <c r="BN30" s="27"/>
      <c r="BO30" s="27"/>
      <c r="BP30" s="27"/>
      <c r="BQ30" s="26"/>
      <c r="BR30" s="28"/>
      <c r="BS30" s="26"/>
    </row>
    <row r="31" customFormat="false" ht="16" hidden="false" customHeight="false" outlineLevel="0" collapsed="false">
      <c r="A31" s="25" t="s">
        <v>227</v>
      </c>
      <c r="B31" s="26"/>
      <c r="C31" s="26"/>
      <c r="D31" s="26" t="n">
        <v>2</v>
      </c>
      <c r="E31" s="26" t="n">
        <v>1</v>
      </c>
      <c r="F31" s="26" t="n">
        <v>1</v>
      </c>
      <c r="G31" s="26" t="n">
        <v>4</v>
      </c>
      <c r="H31" s="26"/>
      <c r="I31" s="26"/>
      <c r="J31" s="26"/>
      <c r="K31" s="26"/>
      <c r="L31" s="26"/>
      <c r="M31" s="26"/>
      <c r="N31" s="26"/>
      <c r="O31" s="26" t="n">
        <v>2</v>
      </c>
      <c r="P31" s="26"/>
      <c r="Q31" s="26"/>
      <c r="R31" s="26" t="n">
        <v>37</v>
      </c>
      <c r="S31" s="26" t="n">
        <v>40</v>
      </c>
      <c r="T31" s="26" t="n">
        <v>3</v>
      </c>
      <c r="U31" s="26" t="n">
        <v>20</v>
      </c>
      <c r="V31" s="26" t="n">
        <v>61</v>
      </c>
      <c r="W31" s="26" t="n">
        <v>18</v>
      </c>
      <c r="X31" s="26"/>
      <c r="Y31" s="26" t="n">
        <v>40</v>
      </c>
      <c r="Z31" s="26"/>
      <c r="AA31" s="26"/>
      <c r="AB31" s="26"/>
      <c r="AC31" s="26"/>
      <c r="AD31" s="26"/>
      <c r="AE31" s="26"/>
      <c r="AF31" s="26" t="n">
        <v>5</v>
      </c>
      <c r="AG31" s="26" t="n">
        <v>1</v>
      </c>
      <c r="AH31" s="26"/>
      <c r="AI31" s="26" t="n">
        <v>3</v>
      </c>
      <c r="AJ31" s="26"/>
      <c r="AK31" s="26"/>
      <c r="AL31" s="26" t="n">
        <v>1</v>
      </c>
      <c r="AM31" s="26" t="n">
        <v>1700</v>
      </c>
      <c r="AN31" s="26"/>
      <c r="AO31" s="26"/>
      <c r="AP31" s="26" t="n">
        <f aca="false">4+2+2</f>
        <v>8</v>
      </c>
      <c r="AQ31" s="26" t="n">
        <v>8</v>
      </c>
      <c r="AR31" s="26" t="n">
        <v>1</v>
      </c>
      <c r="AS31" s="26"/>
      <c r="AT31" s="26" t="n">
        <v>1</v>
      </c>
      <c r="AU31" s="26"/>
      <c r="AV31" s="26"/>
      <c r="AW31" s="26"/>
      <c r="AX31" s="26"/>
      <c r="AY31" s="26" t="n">
        <v>1</v>
      </c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 t="n">
        <v>5</v>
      </c>
      <c r="BS31" s="26"/>
    </row>
    <row r="32" customFormat="false" ht="16" hidden="false" customHeight="false" outlineLevel="0" collapsed="false">
      <c r="A32" s="29" t="s">
        <v>228</v>
      </c>
      <c r="B32" s="30"/>
      <c r="C32" s="30"/>
      <c r="D32" s="30" t="n">
        <v>5755.32</v>
      </c>
      <c r="E32" s="30" t="n">
        <v>3441.78</v>
      </c>
      <c r="F32" s="30" t="n">
        <v>5287.36</v>
      </c>
      <c r="G32" s="30" t="n">
        <v>3065</v>
      </c>
      <c r="H32" s="30"/>
      <c r="I32" s="30"/>
      <c r="J32" s="30"/>
      <c r="K32" s="26"/>
      <c r="L32" s="26"/>
      <c r="M32" s="26"/>
      <c r="N32" s="30"/>
      <c r="O32" s="30" t="n">
        <v>353.48</v>
      </c>
      <c r="P32" s="30"/>
      <c r="Q32" s="30"/>
      <c r="R32" s="30" t="n">
        <v>222.3</v>
      </c>
      <c r="S32" s="30" t="n">
        <v>133.67</v>
      </c>
      <c r="T32" s="30" t="n">
        <v>193.77</v>
      </c>
      <c r="U32" s="30" t="n">
        <v>108</v>
      </c>
      <c r="V32" s="30" t="n">
        <v>143.53</v>
      </c>
      <c r="W32" s="30" t="n">
        <v>100</v>
      </c>
      <c r="X32" s="30"/>
      <c r="Y32" s="30" t="n">
        <v>87</v>
      </c>
      <c r="Z32" s="30"/>
      <c r="AA32" s="30"/>
      <c r="AB32" s="30"/>
      <c r="AC32" s="30"/>
      <c r="AD32" s="30"/>
      <c r="AE32" s="26"/>
      <c r="AF32" s="30" t="n">
        <v>655</v>
      </c>
      <c r="AG32" s="30" t="n">
        <v>4156</v>
      </c>
      <c r="AH32" s="30"/>
      <c r="AI32" s="30" t="n">
        <v>1140.48</v>
      </c>
      <c r="AJ32" s="30"/>
      <c r="AK32" s="30"/>
      <c r="AL32" s="30" t="n">
        <v>206.67</v>
      </c>
      <c r="AM32" s="30" t="n">
        <v>1</v>
      </c>
      <c r="AN32" s="30"/>
      <c r="AO32" s="26"/>
      <c r="AP32" s="30" t="n">
        <v>6620</v>
      </c>
      <c r="AQ32" s="30" t="n">
        <v>6580</v>
      </c>
      <c r="AR32" s="30" t="n">
        <v>7265</v>
      </c>
      <c r="AS32" s="30"/>
      <c r="AT32" s="30" t="n">
        <v>8368.59</v>
      </c>
      <c r="AU32" s="30"/>
      <c r="AV32" s="30"/>
      <c r="AW32" s="30"/>
      <c r="AX32" s="30"/>
      <c r="AY32" s="30" t="n">
        <v>9730</v>
      </c>
      <c r="AZ32" s="30"/>
      <c r="BA32" s="26"/>
      <c r="BB32" s="26"/>
      <c r="BC32" s="26"/>
      <c r="BD32" s="30"/>
      <c r="BE32" s="30"/>
      <c r="BF32" s="30"/>
      <c r="BG32" s="30"/>
      <c r="BH32" s="30"/>
      <c r="BI32" s="30"/>
      <c r="BJ32" s="30"/>
      <c r="BK32" s="30"/>
      <c r="BL32" s="26"/>
      <c r="BM32" s="26"/>
      <c r="BN32" s="30"/>
      <c r="BO32" s="30"/>
      <c r="BP32" s="30"/>
      <c r="BQ32" s="26"/>
      <c r="BR32" s="30" t="n">
        <v>2030.08</v>
      </c>
      <c r="BS32" s="26"/>
    </row>
    <row r="33" customFormat="false" ht="16" hidden="false" customHeight="false" outlineLevel="0" collapsed="false">
      <c r="A33" s="31" t="s">
        <v>229</v>
      </c>
      <c r="B33" s="32"/>
      <c r="C33" s="32"/>
      <c r="D33" s="32" t="n">
        <v>0</v>
      </c>
      <c r="E33" s="32" t="n">
        <v>0</v>
      </c>
      <c r="F33" s="32" t="n">
        <v>0</v>
      </c>
      <c r="G33" s="32" t="n">
        <v>0</v>
      </c>
      <c r="H33" s="32"/>
      <c r="I33" s="32"/>
      <c r="J33" s="32"/>
      <c r="K33" s="26"/>
      <c r="L33" s="26"/>
      <c r="M33" s="26"/>
      <c r="N33" s="32"/>
      <c r="O33" s="32" t="n">
        <v>0</v>
      </c>
      <c r="P33" s="32"/>
      <c r="Q33" s="32"/>
      <c r="R33" s="32" t="n">
        <v>0</v>
      </c>
      <c r="S33" s="32" t="n">
        <v>0</v>
      </c>
      <c r="T33" s="32" t="n">
        <v>0</v>
      </c>
      <c r="U33" s="32" t="n">
        <v>0</v>
      </c>
      <c r="V33" s="32" t="n">
        <v>0</v>
      </c>
      <c r="W33" s="32" t="n">
        <v>0</v>
      </c>
      <c r="X33" s="32"/>
      <c r="Y33" s="32" t="n">
        <v>0</v>
      </c>
      <c r="Z33" s="32"/>
      <c r="AA33" s="32"/>
      <c r="AB33" s="32"/>
      <c r="AC33" s="32"/>
      <c r="AD33" s="32"/>
      <c r="AE33" s="26"/>
      <c r="AF33" s="32" t="n">
        <v>0</v>
      </c>
      <c r="AG33" s="32" t="n">
        <v>0</v>
      </c>
      <c r="AH33" s="32"/>
      <c r="AI33" s="32"/>
      <c r="AJ33" s="32"/>
      <c r="AK33" s="32"/>
      <c r="AL33" s="32" t="n">
        <v>0</v>
      </c>
      <c r="AM33" s="32" t="n">
        <v>0</v>
      </c>
      <c r="AN33" s="32"/>
      <c r="AO33" s="26"/>
      <c r="AP33" s="32"/>
      <c r="AQ33" s="32"/>
      <c r="AR33" s="32"/>
      <c r="AS33" s="32"/>
      <c r="AT33" s="32" t="n">
        <v>0.03</v>
      </c>
      <c r="AU33" s="32"/>
      <c r="AV33" s="32"/>
      <c r="AW33" s="32"/>
      <c r="AX33" s="32"/>
      <c r="AY33" s="32" t="n">
        <v>0.03</v>
      </c>
      <c r="AZ33" s="32"/>
      <c r="BA33" s="26"/>
      <c r="BB33" s="26"/>
      <c r="BC33" s="26"/>
      <c r="BD33" s="32"/>
      <c r="BE33" s="32"/>
      <c r="BF33" s="32"/>
      <c r="BG33" s="32"/>
      <c r="BH33" s="32"/>
      <c r="BI33" s="32"/>
      <c r="BJ33" s="32"/>
      <c r="BK33" s="32"/>
      <c r="BL33" s="26"/>
      <c r="BM33" s="26"/>
      <c r="BN33" s="32"/>
      <c r="BO33" s="32"/>
      <c r="BP33" s="32"/>
      <c r="BQ33" s="26"/>
      <c r="BR33" s="32"/>
      <c r="BS33" s="26"/>
    </row>
    <row r="34" customFormat="false" ht="16" hidden="false" customHeight="false" outlineLevel="0" collapsed="false">
      <c r="A34" s="33" t="s">
        <v>230</v>
      </c>
      <c r="B34" s="34" t="n">
        <f aca="false">(B32*B31)*(1-B33)</f>
        <v>0</v>
      </c>
      <c r="C34" s="34" t="n">
        <f aca="false">(C32*C31)*(1-C33)</f>
        <v>0</v>
      </c>
      <c r="D34" s="34" t="n">
        <f aca="false">(D32*D31)*(1-D33)</f>
        <v>11510.64</v>
      </c>
      <c r="E34" s="34" t="n">
        <f aca="false">(E32*E31)*(1-E33)</f>
        <v>3441.78</v>
      </c>
      <c r="F34" s="34" t="n">
        <f aca="false">(F32*F31)*(1-F33)</f>
        <v>5287.36</v>
      </c>
      <c r="G34" s="34" t="n">
        <f aca="false">(G32*G31)*(1-G33)</f>
        <v>12260</v>
      </c>
      <c r="H34" s="34" t="n">
        <f aca="false">(H32*H31)*(1-H33)</f>
        <v>0</v>
      </c>
      <c r="I34" s="34" t="n">
        <f aca="false">(I32*I31)*(1-I33)</f>
        <v>0</v>
      </c>
      <c r="J34" s="34" t="n">
        <f aca="false">(J32*J31)*(1-J33)</f>
        <v>0</v>
      </c>
      <c r="K34" s="34" t="n">
        <f aca="false">(K32*K31)*(1-K33)</f>
        <v>0</v>
      </c>
      <c r="L34" s="34" t="n">
        <f aca="false">(L32*L31)*(1-L33)</f>
        <v>0</v>
      </c>
      <c r="M34" s="34" t="n">
        <f aca="false">(M32*M31)*(1-M33)</f>
        <v>0</v>
      </c>
      <c r="N34" s="34" t="n">
        <f aca="false">(N32*N31)*(1-N33)</f>
        <v>0</v>
      </c>
      <c r="O34" s="34" t="n">
        <f aca="false">(O32*O31)*(1-O33)</f>
        <v>706.96</v>
      </c>
      <c r="P34" s="34" t="n">
        <f aca="false">(P32*P31)*(1-P33)</f>
        <v>0</v>
      </c>
      <c r="Q34" s="34" t="n">
        <f aca="false">(Q32*Q31)*(1-Q33)</f>
        <v>0</v>
      </c>
      <c r="R34" s="34" t="n">
        <f aca="false">(R32*R31)*(1-R33)</f>
        <v>8225.1</v>
      </c>
      <c r="S34" s="34" t="n">
        <f aca="false">(S32*S31)*(1-S33)</f>
        <v>5346.8</v>
      </c>
      <c r="T34" s="34" t="n">
        <f aca="false">(T32*T31)*(1-T33)</f>
        <v>581.31</v>
      </c>
      <c r="U34" s="34" t="n">
        <f aca="false">(U32*U31)*(1-U33)</f>
        <v>2160</v>
      </c>
      <c r="V34" s="34" t="n">
        <f aca="false">(V32*V31)*(1-V33)</f>
        <v>8755.33</v>
      </c>
      <c r="W34" s="34" t="n">
        <f aca="false">(W32*W31)*(1-W33)</f>
        <v>1800</v>
      </c>
      <c r="X34" s="34" t="n">
        <f aca="false">(X32*X31)*(1-X33)</f>
        <v>0</v>
      </c>
      <c r="Y34" s="34" t="n">
        <f aca="false">(Y32*Y31)*(1-Y33)</f>
        <v>3480</v>
      </c>
      <c r="Z34" s="34"/>
      <c r="AA34" s="34" t="n">
        <f aca="false">(AA32*AA31)*(1-AA33)</f>
        <v>0</v>
      </c>
      <c r="AB34" s="34" t="n">
        <f aca="false">(AB32*AB31)*(1-AB33)</f>
        <v>0</v>
      </c>
      <c r="AC34" s="34"/>
      <c r="AD34" s="34" t="n">
        <f aca="false">(AD32*AD31)*(1-AD33)</f>
        <v>0</v>
      </c>
      <c r="AE34" s="34" t="n">
        <f aca="false">(AE32*AE31)*(1-AE33)</f>
        <v>0</v>
      </c>
      <c r="AF34" s="34" t="n">
        <f aca="false">(AF32*AF31)*(1-AF33)</f>
        <v>3275</v>
      </c>
      <c r="AG34" s="34" t="n">
        <f aca="false">(AG32*AG31)*(1-AG33)</f>
        <v>4156</v>
      </c>
      <c r="AH34" s="34" t="n">
        <f aca="false">(AH32*AH31)*(1-AH33)</f>
        <v>0</v>
      </c>
      <c r="AI34" s="34" t="n">
        <f aca="false">(AI32*AI31)*(1-AI33)</f>
        <v>3421.44</v>
      </c>
      <c r="AJ34" s="34"/>
      <c r="AK34" s="34"/>
      <c r="AL34" s="34" t="n">
        <f aca="false">(AL32*AL31)*(1-AL33)</f>
        <v>206.67</v>
      </c>
      <c r="AM34" s="34" t="n">
        <f aca="false">(AM32*AM31)*(1-AM33)</f>
        <v>1700</v>
      </c>
      <c r="AN34" s="34" t="n">
        <f aca="false">(AN32*AN31)*(1-AN33)</f>
        <v>0</v>
      </c>
      <c r="AO34" s="34" t="n">
        <f aca="false">(AO32*AO31)*(1-AO33)</f>
        <v>0</v>
      </c>
      <c r="AP34" s="34" t="n">
        <f aca="false">(AP32*AP31)*(1-AP33)</f>
        <v>52960</v>
      </c>
      <c r="AQ34" s="34" t="n">
        <f aca="false">(AQ32*AQ31)*(1-AQ33)</f>
        <v>52640</v>
      </c>
      <c r="AR34" s="34" t="n">
        <f aca="false">(AR32*AR31)*(1-AR33)</f>
        <v>7265</v>
      </c>
      <c r="AS34" s="34" t="n">
        <f aca="false">(AS32*AS31)*(1-AS33)</f>
        <v>0</v>
      </c>
      <c r="AT34" s="34" t="n">
        <f aca="false">(AT32*AT31)*(1-AT33)</f>
        <v>8117.5323</v>
      </c>
      <c r="AU34" s="34" t="n">
        <f aca="false">(AU32*AU31)*(1-AU33)</f>
        <v>0</v>
      </c>
      <c r="AV34" s="34" t="n">
        <f aca="false">(AV32*AV31)*(1-AV33)</f>
        <v>0</v>
      </c>
      <c r="AW34" s="34" t="n">
        <f aca="false">(AW32*AW31)*(1-AW33)</f>
        <v>0</v>
      </c>
      <c r="AX34" s="34" t="n">
        <f aca="false">(AX32*AX31)*(1-AX33)</f>
        <v>0</v>
      </c>
      <c r="AY34" s="34" t="n">
        <f aca="false">(AY32*AY31)*(1-AY33)</f>
        <v>9438.1</v>
      </c>
      <c r="AZ34" s="34" t="n">
        <f aca="false">(AZ32*AZ31)*(1-AZ33)</f>
        <v>0</v>
      </c>
      <c r="BA34" s="34" t="n">
        <f aca="false">(BA32*BA31)*(1-BA33)</f>
        <v>0</v>
      </c>
      <c r="BB34" s="34" t="n">
        <f aca="false">(BB32*BB31)*(1-BB33)</f>
        <v>0</v>
      </c>
      <c r="BC34" s="34" t="n">
        <f aca="false">(BC32*BC31)*(1-BC33)</f>
        <v>0</v>
      </c>
      <c r="BD34" s="34" t="n">
        <f aca="false">(BD32*BD31)*(1-BD33)</f>
        <v>0</v>
      </c>
      <c r="BE34" s="34" t="n">
        <f aca="false">(BE32*BE31)*(1-BE33)</f>
        <v>0</v>
      </c>
      <c r="BF34" s="34" t="n">
        <f aca="false">(BF32*BF31)*(1-BF33)</f>
        <v>0</v>
      </c>
      <c r="BG34" s="34" t="n">
        <f aca="false">(BG32*BG31)*(1-BG33)</f>
        <v>0</v>
      </c>
      <c r="BH34" s="34" t="n">
        <f aca="false">(BH32*BH31)*(1-BH33)</f>
        <v>0</v>
      </c>
      <c r="BI34" s="34" t="n">
        <f aca="false">(BI32*BI31)*(1-BI33)</f>
        <v>0</v>
      </c>
      <c r="BJ34" s="34" t="n">
        <f aca="false">(BJ32*BJ31)*(1-BJ33)</f>
        <v>0</v>
      </c>
      <c r="BK34" s="34" t="n">
        <f aca="false">(BK32*BK31)*(1-BK33)</f>
        <v>0</v>
      </c>
      <c r="BL34" s="34" t="n">
        <f aca="false">(BL32*BL31)*(1-BL33)</f>
        <v>0</v>
      </c>
      <c r="BM34" s="34" t="n">
        <f aca="false">(BM32*BM31)*(1-BM33)</f>
        <v>0</v>
      </c>
      <c r="BN34" s="34" t="n">
        <f aca="false">(BN32*BN31)*(1-BN33)</f>
        <v>0</v>
      </c>
      <c r="BO34" s="34" t="n">
        <f aca="false">(BO32*BO31)*(1-BO33)</f>
        <v>0</v>
      </c>
      <c r="BP34" s="34" t="n">
        <f aca="false">(BP32*BP31)*(1-BP33)</f>
        <v>0</v>
      </c>
      <c r="BQ34" s="34" t="n">
        <f aca="false">(BQ32*BQ31)*(1-BQ33)</f>
        <v>0</v>
      </c>
      <c r="BR34" s="34" t="n">
        <f aca="false">(BR32*BR31)*(1-BR33)</f>
        <v>10150.4</v>
      </c>
      <c r="BS34" s="34" t="n">
        <f aca="false">(BS32*BS31)*(1-BS33)</f>
        <v>0</v>
      </c>
    </row>
    <row r="35" customFormat="false" ht="16" hidden="false" customHeight="false" outlineLevel="0" collapsed="false">
      <c r="A35" s="18" t="s">
        <v>146</v>
      </c>
      <c r="B35" s="19"/>
      <c r="C35" s="19"/>
      <c r="D35" s="19" t="s">
        <v>147</v>
      </c>
      <c r="E35" s="19" t="s">
        <v>147</v>
      </c>
      <c r="F35" s="19" t="s">
        <v>147</v>
      </c>
      <c r="G35" s="19" t="s">
        <v>147</v>
      </c>
      <c r="H35" s="19"/>
      <c r="I35" s="19"/>
      <c r="J35" s="19"/>
      <c r="K35" s="26"/>
      <c r="L35" s="26"/>
      <c r="M35" s="26"/>
      <c r="N35" s="19"/>
      <c r="O35" s="19"/>
      <c r="P35" s="19"/>
      <c r="Q35" s="19"/>
      <c r="R35" s="19" t="s">
        <v>147</v>
      </c>
      <c r="S35" s="19" t="s">
        <v>147</v>
      </c>
      <c r="T35" s="19" t="s">
        <v>147</v>
      </c>
      <c r="U35" s="19" t="s">
        <v>150</v>
      </c>
      <c r="V35" s="19" t="s">
        <v>147</v>
      </c>
      <c r="W35" s="19" t="s">
        <v>147</v>
      </c>
      <c r="X35" s="19"/>
      <c r="Y35" s="19"/>
      <c r="Z35" s="19"/>
      <c r="AA35" s="19"/>
      <c r="AB35" s="19"/>
      <c r="AC35" s="19"/>
      <c r="AD35" s="19"/>
      <c r="AE35" s="26"/>
      <c r="AF35" s="19" t="s">
        <v>147</v>
      </c>
      <c r="AG35" s="19" t="s">
        <v>154</v>
      </c>
      <c r="AH35" s="19"/>
      <c r="AI35" s="19"/>
      <c r="AJ35" s="19"/>
      <c r="AK35" s="19"/>
      <c r="AL35" s="19" t="s">
        <v>147</v>
      </c>
      <c r="AM35" s="19" t="s">
        <v>147</v>
      </c>
      <c r="AN35" s="19"/>
      <c r="AO35" s="26"/>
      <c r="AP35" s="19" t="s">
        <v>155</v>
      </c>
      <c r="AQ35" s="19" t="s">
        <v>155</v>
      </c>
      <c r="AR35" s="14" t="s">
        <v>155</v>
      </c>
      <c r="AS35" s="14"/>
      <c r="AT35" s="14" t="s">
        <v>147</v>
      </c>
      <c r="AU35" s="14"/>
      <c r="AV35" s="19"/>
      <c r="AW35" s="19"/>
      <c r="AX35" s="19"/>
      <c r="AY35" s="19" t="s">
        <v>147</v>
      </c>
      <c r="AZ35" s="19"/>
      <c r="BA35" s="26"/>
      <c r="BB35" s="26"/>
      <c r="BC35" s="26"/>
      <c r="BD35" s="19"/>
      <c r="BE35" s="19"/>
      <c r="BF35" s="19"/>
      <c r="BG35" s="19"/>
      <c r="BH35" s="19"/>
      <c r="BI35" s="19"/>
      <c r="BJ35" s="19"/>
      <c r="BK35" s="19"/>
      <c r="BL35" s="26"/>
      <c r="BM35" s="26"/>
      <c r="BN35" s="19"/>
      <c r="BO35" s="19"/>
      <c r="BP35" s="19"/>
      <c r="BQ35" s="26"/>
      <c r="BR35" s="26"/>
      <c r="BS35" s="26"/>
    </row>
    <row r="36" customFormat="false" ht="16" hidden="false" customHeight="false" outlineLevel="0" collapsed="false">
      <c r="A36" s="20" t="s">
        <v>162</v>
      </c>
      <c r="B36" s="21"/>
      <c r="C36" s="21"/>
      <c r="D36" s="21" t="s">
        <v>105</v>
      </c>
      <c r="E36" s="21" t="s">
        <v>106</v>
      </c>
      <c r="F36" s="21" t="s">
        <v>107</v>
      </c>
      <c r="G36" s="21" t="s">
        <v>108</v>
      </c>
      <c r="H36" s="21"/>
      <c r="I36" s="21"/>
      <c r="J36" s="21"/>
      <c r="K36" s="26"/>
      <c r="L36" s="26"/>
      <c r="M36" s="26"/>
      <c r="N36" s="21"/>
      <c r="O36" s="21"/>
      <c r="P36" s="21"/>
      <c r="Q36" s="21"/>
      <c r="R36" s="21" t="s">
        <v>272</v>
      </c>
      <c r="S36" s="21" t="s">
        <v>273</v>
      </c>
      <c r="T36" s="21" t="s">
        <v>274</v>
      </c>
      <c r="U36" s="21" t="n">
        <v>110110</v>
      </c>
      <c r="V36" s="21" t="s">
        <v>165</v>
      </c>
      <c r="W36" s="21" t="s">
        <v>258</v>
      </c>
      <c r="X36" s="21"/>
      <c r="Y36" s="21"/>
      <c r="Z36" s="21"/>
      <c r="AA36" s="21"/>
      <c r="AB36" s="21"/>
      <c r="AC36" s="21"/>
      <c r="AD36" s="21"/>
      <c r="AE36" s="26"/>
      <c r="AF36" s="21" t="s">
        <v>128</v>
      </c>
      <c r="AG36" s="21" t="n">
        <v>1933724140</v>
      </c>
      <c r="AH36" s="21"/>
      <c r="AI36" s="21"/>
      <c r="AJ36" s="21"/>
      <c r="AK36" s="21"/>
      <c r="AL36" s="21" t="s">
        <v>234</v>
      </c>
      <c r="AM36" s="21" t="s">
        <v>131</v>
      </c>
      <c r="AN36" s="21"/>
      <c r="AO36" s="26"/>
      <c r="AP36" s="35" t="s">
        <v>275</v>
      </c>
      <c r="AQ36" s="21" t="s">
        <v>170</v>
      </c>
      <c r="AR36" s="23" t="s">
        <v>171</v>
      </c>
      <c r="AS36" s="23"/>
      <c r="AT36" s="23" t="s">
        <v>134</v>
      </c>
      <c r="AU36" s="23"/>
      <c r="AV36" s="21"/>
      <c r="AW36" s="21"/>
      <c r="AX36" s="21"/>
      <c r="AY36" s="21" t="s">
        <v>276</v>
      </c>
      <c r="AZ36" s="21"/>
      <c r="BA36" s="26"/>
      <c r="BB36" s="26"/>
      <c r="BC36" s="26"/>
      <c r="BD36" s="21"/>
      <c r="BE36" s="21"/>
      <c r="BF36" s="21"/>
      <c r="BG36" s="21"/>
      <c r="BH36" s="21"/>
      <c r="BI36" s="21"/>
      <c r="BJ36" s="21"/>
      <c r="BK36" s="21"/>
      <c r="BL36" s="26"/>
      <c r="BM36" s="26"/>
      <c r="BN36" s="21"/>
      <c r="BO36" s="21"/>
      <c r="BP36" s="21"/>
      <c r="BQ36" s="26"/>
      <c r="BR36" s="26"/>
      <c r="BS36" s="26"/>
    </row>
    <row r="37" customFormat="false" ht="16" hidden="false" customHeight="false" outlineLevel="0" collapsed="false">
      <c r="A37" s="25" t="s">
        <v>178</v>
      </c>
      <c r="B37" s="26"/>
      <c r="C37" s="26"/>
      <c r="D37" s="26" t="s">
        <v>182</v>
      </c>
      <c r="E37" s="26" t="s">
        <v>181</v>
      </c>
      <c r="F37" s="26" t="s">
        <v>277</v>
      </c>
      <c r="G37" s="26" t="s">
        <v>238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 t="s">
        <v>263</v>
      </c>
      <c r="S37" s="26" t="s">
        <v>278</v>
      </c>
      <c r="T37" s="26" t="s">
        <v>279</v>
      </c>
      <c r="U37" s="26" t="s">
        <v>280</v>
      </c>
      <c r="V37" s="26" t="s">
        <v>281</v>
      </c>
      <c r="W37" s="26" t="s">
        <v>282</v>
      </c>
      <c r="X37" s="26"/>
      <c r="Y37" s="26"/>
      <c r="Z37" s="26"/>
      <c r="AA37" s="26"/>
      <c r="AB37" s="26"/>
      <c r="AC37" s="26"/>
      <c r="AD37" s="26"/>
      <c r="AE37" s="26"/>
      <c r="AF37" s="26" t="s">
        <v>283</v>
      </c>
      <c r="AG37" s="26" t="s">
        <v>284</v>
      </c>
      <c r="AH37" s="26"/>
      <c r="AI37" s="26"/>
      <c r="AJ37" s="26"/>
      <c r="AK37" s="26"/>
      <c r="AL37" s="21" t="s">
        <v>285</v>
      </c>
      <c r="AM37" s="26" t="s">
        <v>286</v>
      </c>
      <c r="AN37" s="26"/>
      <c r="AO37" s="26"/>
      <c r="AP37" s="26" t="s">
        <v>287</v>
      </c>
      <c r="AQ37" s="14" t="s">
        <v>288</v>
      </c>
      <c r="AR37" s="14" t="s">
        <v>289</v>
      </c>
      <c r="AS37" s="14"/>
      <c r="AT37" s="26" t="s">
        <v>247</v>
      </c>
      <c r="AU37" s="26"/>
      <c r="AV37" s="26"/>
      <c r="AW37" s="26"/>
      <c r="AX37" s="26"/>
      <c r="AY37" s="26" t="s">
        <v>290</v>
      </c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customFormat="false" ht="16" hidden="false" customHeight="false" outlineLevel="0" collapsed="false">
      <c r="A38" s="25" t="s">
        <v>225</v>
      </c>
      <c r="B38" s="27"/>
      <c r="C38" s="27"/>
      <c r="D38" s="27" t="s">
        <v>226</v>
      </c>
      <c r="E38" s="27"/>
      <c r="F38" s="27" t="s">
        <v>226</v>
      </c>
      <c r="G38" s="27" t="s">
        <v>226</v>
      </c>
      <c r="H38" s="27"/>
      <c r="I38" s="27"/>
      <c r="J38" s="27"/>
      <c r="K38" s="26"/>
      <c r="L38" s="26"/>
      <c r="M38" s="26"/>
      <c r="N38" s="27"/>
      <c r="O38" s="27"/>
      <c r="P38" s="27"/>
      <c r="Q38" s="27"/>
      <c r="R38" s="27" t="s">
        <v>226</v>
      </c>
      <c r="S38" s="27" t="s">
        <v>226</v>
      </c>
      <c r="T38" s="27"/>
      <c r="U38" s="27" t="s">
        <v>226</v>
      </c>
      <c r="V38" s="27" t="s">
        <v>226</v>
      </c>
      <c r="W38" s="27" t="s">
        <v>226</v>
      </c>
      <c r="X38" s="27"/>
      <c r="Y38" s="27"/>
      <c r="Z38" s="27"/>
      <c r="AA38" s="27"/>
      <c r="AB38" s="27"/>
      <c r="AC38" s="27"/>
      <c r="AD38" s="27"/>
      <c r="AE38" s="26"/>
      <c r="AF38" s="27" t="s">
        <v>226</v>
      </c>
      <c r="AG38" s="27"/>
      <c r="AH38" s="27"/>
      <c r="AI38" s="27"/>
      <c r="AJ38" s="27"/>
      <c r="AK38" s="27"/>
      <c r="AL38" s="27"/>
      <c r="AM38" s="27" t="s">
        <v>226</v>
      </c>
      <c r="AN38" s="27"/>
      <c r="AO38" s="26"/>
      <c r="AP38" s="27"/>
      <c r="AQ38" s="27"/>
      <c r="AR38" s="28"/>
      <c r="AS38" s="28"/>
      <c r="AT38" s="27"/>
      <c r="AU38" s="27"/>
      <c r="AV38" s="27"/>
      <c r="AW38" s="27"/>
      <c r="AX38" s="27"/>
      <c r="AY38" s="27"/>
      <c r="AZ38" s="27"/>
      <c r="BA38" s="26"/>
      <c r="BB38" s="26"/>
      <c r="BC38" s="26"/>
      <c r="BD38" s="27"/>
      <c r="BE38" s="27"/>
      <c r="BF38" s="27"/>
      <c r="BG38" s="27"/>
      <c r="BH38" s="27"/>
      <c r="BI38" s="27"/>
      <c r="BJ38" s="27"/>
      <c r="BK38" s="27"/>
      <c r="BL38" s="26"/>
      <c r="BM38" s="26"/>
      <c r="BN38" s="27"/>
      <c r="BO38" s="27"/>
      <c r="BP38" s="27"/>
      <c r="BQ38" s="26"/>
      <c r="BR38" s="26"/>
      <c r="BS38" s="26"/>
    </row>
    <row r="39" customFormat="false" ht="16" hidden="false" customHeight="false" outlineLevel="0" collapsed="false">
      <c r="A39" s="25" t="s">
        <v>227</v>
      </c>
      <c r="B39" s="26"/>
      <c r="C39" s="26"/>
      <c r="D39" s="26" t="n">
        <v>1</v>
      </c>
      <c r="E39" s="26" t="n">
        <v>8</v>
      </c>
      <c r="F39" s="26" t="n">
        <v>5</v>
      </c>
      <c r="G39" s="26" t="n">
        <v>1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 t="n">
        <v>6</v>
      </c>
      <c r="S39" s="26" t="n">
        <v>100</v>
      </c>
      <c r="T39" s="26" t="n">
        <v>2</v>
      </c>
      <c r="U39" s="26" t="n">
        <v>40</v>
      </c>
      <c r="V39" s="26" t="n">
        <v>92</v>
      </c>
      <c r="W39" s="26" t="n">
        <v>5</v>
      </c>
      <c r="X39" s="26"/>
      <c r="Y39" s="26"/>
      <c r="Z39" s="26"/>
      <c r="AA39" s="26"/>
      <c r="AB39" s="26"/>
      <c r="AC39" s="26"/>
      <c r="AD39" s="26"/>
      <c r="AE39" s="26"/>
      <c r="AF39" s="26" t="n">
        <v>20</v>
      </c>
      <c r="AG39" s="26" t="n">
        <v>1</v>
      </c>
      <c r="AH39" s="26"/>
      <c r="AI39" s="26"/>
      <c r="AJ39" s="26"/>
      <c r="AK39" s="26"/>
      <c r="AL39" s="26" t="n">
        <v>1</v>
      </c>
      <c r="AM39" s="26" t="n">
        <v>1</v>
      </c>
      <c r="AN39" s="26"/>
      <c r="AO39" s="26"/>
      <c r="AP39" s="26" t="n">
        <v>1</v>
      </c>
      <c r="AQ39" s="26" t="n">
        <v>4</v>
      </c>
      <c r="AR39" s="26" t="n">
        <f aca="false">3+2+2</f>
        <v>7</v>
      </c>
      <c r="AS39" s="26"/>
      <c r="AT39" s="26" t="n">
        <v>1</v>
      </c>
      <c r="AU39" s="26"/>
      <c r="AV39" s="26"/>
      <c r="AW39" s="26"/>
      <c r="AX39" s="26"/>
      <c r="AY39" s="26" t="n">
        <v>1</v>
      </c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customFormat="false" ht="16" hidden="false" customHeight="false" outlineLevel="0" collapsed="false">
      <c r="A40" s="29" t="s">
        <v>228</v>
      </c>
      <c r="B40" s="30"/>
      <c r="C40" s="30"/>
      <c r="D40" s="30" t="n">
        <v>5755.32</v>
      </c>
      <c r="E40" s="30" t="n">
        <v>3441</v>
      </c>
      <c r="F40" s="30" t="n">
        <v>5551</v>
      </c>
      <c r="G40" s="30" t="n">
        <v>3065</v>
      </c>
      <c r="H40" s="30"/>
      <c r="I40" s="30"/>
      <c r="J40" s="30"/>
      <c r="K40" s="26"/>
      <c r="L40" s="26"/>
      <c r="M40" s="26"/>
      <c r="N40" s="30"/>
      <c r="O40" s="30"/>
      <c r="P40" s="30"/>
      <c r="Q40" s="30"/>
      <c r="R40" s="30" t="n">
        <v>222.3</v>
      </c>
      <c r="S40" s="30" t="n">
        <v>134.8</v>
      </c>
      <c r="T40" s="30" t="n">
        <v>177</v>
      </c>
      <c r="U40" s="30" t="n">
        <v>108</v>
      </c>
      <c r="V40" s="30" t="n">
        <v>143.53</v>
      </c>
      <c r="W40" s="30" t="n">
        <v>100</v>
      </c>
      <c r="X40" s="30"/>
      <c r="Y40" s="30"/>
      <c r="Z40" s="30"/>
      <c r="AA40" s="30"/>
      <c r="AB40" s="30"/>
      <c r="AC40" s="30"/>
      <c r="AD40" s="30"/>
      <c r="AE40" s="26"/>
      <c r="AF40" s="30" t="n">
        <v>696.83</v>
      </c>
      <c r="AG40" s="30" t="n">
        <v>4156</v>
      </c>
      <c r="AH40" s="30"/>
      <c r="AI40" s="30"/>
      <c r="AJ40" s="30"/>
      <c r="AK40" s="30"/>
      <c r="AL40" s="30" t="n">
        <v>206.67</v>
      </c>
      <c r="AM40" s="30" t="n">
        <v>1700</v>
      </c>
      <c r="AN40" s="30"/>
      <c r="AO40" s="26"/>
      <c r="AP40" s="30" t="n">
        <v>6620</v>
      </c>
      <c r="AQ40" s="30" t="n">
        <v>6580</v>
      </c>
      <c r="AR40" s="30" t="n">
        <v>7660</v>
      </c>
      <c r="AS40" s="30"/>
      <c r="AT40" s="30" t="n">
        <v>8368.59</v>
      </c>
      <c r="AU40" s="30"/>
      <c r="AV40" s="30"/>
      <c r="AW40" s="30"/>
      <c r="AX40" s="30"/>
      <c r="AY40" s="30" t="n">
        <v>10266.13</v>
      </c>
      <c r="AZ40" s="30"/>
      <c r="BA40" s="26"/>
      <c r="BB40" s="26"/>
      <c r="BC40" s="26"/>
      <c r="BD40" s="30"/>
      <c r="BE40" s="30"/>
      <c r="BF40" s="30"/>
      <c r="BG40" s="30"/>
      <c r="BH40" s="30"/>
      <c r="BI40" s="30"/>
      <c r="BJ40" s="30"/>
      <c r="BK40" s="30"/>
      <c r="BL40" s="26"/>
      <c r="BM40" s="26"/>
      <c r="BN40" s="30"/>
      <c r="BO40" s="30"/>
      <c r="BP40" s="30"/>
      <c r="BQ40" s="26"/>
      <c r="BR40" s="26"/>
      <c r="BS40" s="26"/>
    </row>
    <row r="41" customFormat="false" ht="16" hidden="false" customHeight="false" outlineLevel="0" collapsed="false">
      <c r="A41" s="31" t="s">
        <v>229</v>
      </c>
      <c r="B41" s="32"/>
      <c r="C41" s="32" t="n">
        <v>0</v>
      </c>
      <c r="D41" s="32" t="n">
        <v>0</v>
      </c>
      <c r="E41" s="32" t="n">
        <v>0.1</v>
      </c>
      <c r="F41" s="32" t="n">
        <v>0</v>
      </c>
      <c r="G41" s="32" t="n">
        <v>0</v>
      </c>
      <c r="H41" s="32"/>
      <c r="I41" s="32"/>
      <c r="J41" s="32"/>
      <c r="K41" s="26"/>
      <c r="L41" s="26"/>
      <c r="M41" s="26"/>
      <c r="N41" s="32"/>
      <c r="O41" s="32"/>
      <c r="P41" s="32"/>
      <c r="Q41" s="32"/>
      <c r="R41" s="32" t="n">
        <v>0</v>
      </c>
      <c r="S41" s="32" t="n">
        <v>0</v>
      </c>
      <c r="T41" s="32" t="n">
        <v>0</v>
      </c>
      <c r="U41" s="32" t="n">
        <v>0</v>
      </c>
      <c r="V41" s="32" t="n">
        <v>0</v>
      </c>
      <c r="W41" s="32" t="n">
        <v>0</v>
      </c>
      <c r="X41" s="32"/>
      <c r="Y41" s="32"/>
      <c r="Z41" s="32"/>
      <c r="AA41" s="32"/>
      <c r="AB41" s="32"/>
      <c r="AC41" s="32"/>
      <c r="AD41" s="32"/>
      <c r="AE41" s="26"/>
      <c r="AF41" s="32" t="n">
        <v>0</v>
      </c>
      <c r="AG41" s="32" t="n">
        <v>0</v>
      </c>
      <c r="AH41" s="32"/>
      <c r="AI41" s="32"/>
      <c r="AJ41" s="32"/>
      <c r="AK41" s="32"/>
      <c r="AL41" s="32" t="n">
        <v>0</v>
      </c>
      <c r="AM41" s="32" t="n">
        <v>0</v>
      </c>
      <c r="AN41" s="32"/>
      <c r="AO41" s="26"/>
      <c r="AP41" s="32"/>
      <c r="AQ41" s="32"/>
      <c r="AR41" s="32"/>
      <c r="AS41" s="32"/>
      <c r="AT41" s="32" t="n">
        <v>0</v>
      </c>
      <c r="AU41" s="32"/>
      <c r="AV41" s="32"/>
      <c r="AW41" s="32"/>
      <c r="AX41" s="32"/>
      <c r="AY41" s="32" t="n">
        <v>0</v>
      </c>
      <c r="AZ41" s="32"/>
      <c r="BA41" s="26"/>
      <c r="BB41" s="26"/>
      <c r="BC41" s="26"/>
      <c r="BD41" s="32"/>
      <c r="BE41" s="32"/>
      <c r="BF41" s="32"/>
      <c r="BG41" s="32"/>
      <c r="BH41" s="32"/>
      <c r="BI41" s="32"/>
      <c r="BJ41" s="32"/>
      <c r="BK41" s="32"/>
      <c r="BL41" s="26"/>
      <c r="BM41" s="26"/>
      <c r="BN41" s="32"/>
      <c r="BO41" s="32"/>
      <c r="BP41" s="32"/>
      <c r="BQ41" s="26"/>
      <c r="BR41" s="26"/>
      <c r="BS41" s="26"/>
    </row>
    <row r="42" customFormat="false" ht="16" hidden="false" customHeight="false" outlineLevel="0" collapsed="false">
      <c r="A42" s="33" t="s">
        <v>230</v>
      </c>
      <c r="B42" s="34" t="n">
        <f aca="false">(B40*B39)*(1-B41)</f>
        <v>0</v>
      </c>
      <c r="C42" s="34" t="n">
        <f aca="false">(C40*C39)*(1-C41)</f>
        <v>0</v>
      </c>
      <c r="D42" s="34" t="n">
        <f aca="false">(D40*D39)*(1-D41)</f>
        <v>5755.32</v>
      </c>
      <c r="E42" s="34" t="n">
        <f aca="false">(E40*E39)*(1-E41)</f>
        <v>24775.2</v>
      </c>
      <c r="F42" s="34" t="n">
        <f aca="false">(F40*F39)*(1-F41)</f>
        <v>27755</v>
      </c>
      <c r="G42" s="34" t="n">
        <f aca="false">(G40*G39)*(1-G41)</f>
        <v>3065</v>
      </c>
      <c r="H42" s="34" t="n">
        <f aca="false">(H40*H39)*(1-H41)</f>
        <v>0</v>
      </c>
      <c r="I42" s="34" t="n">
        <f aca="false">(I40*I39)*(1-I41)</f>
        <v>0</v>
      </c>
      <c r="J42" s="34" t="n">
        <f aca="false">(J40*J39)*(1-J41)</f>
        <v>0</v>
      </c>
      <c r="K42" s="34" t="n">
        <f aca="false">(K40*K39)*(1-K41)</f>
        <v>0</v>
      </c>
      <c r="L42" s="34" t="n">
        <f aca="false">(L40*L39)*(1-L41)</f>
        <v>0</v>
      </c>
      <c r="M42" s="34" t="n">
        <f aca="false">(M40*M39)*(1-M41)</f>
        <v>0</v>
      </c>
      <c r="N42" s="34" t="n">
        <f aca="false">(N40*N39)*(1-N41)</f>
        <v>0</v>
      </c>
      <c r="O42" s="34" t="n">
        <f aca="false">(O40*O39)*(1-O41)</f>
        <v>0</v>
      </c>
      <c r="P42" s="34" t="n">
        <f aca="false">(P40*P39)*(1-P41)</f>
        <v>0</v>
      </c>
      <c r="Q42" s="34" t="n">
        <f aca="false">(Q40*Q39)*(1-Q41)</f>
        <v>0</v>
      </c>
      <c r="R42" s="34" t="n">
        <f aca="false">(R40*R39)*(1-R41)</f>
        <v>1333.8</v>
      </c>
      <c r="S42" s="34" t="n">
        <f aca="false">(S40*S39)*(1-S41)</f>
        <v>13480</v>
      </c>
      <c r="T42" s="34" t="n">
        <f aca="false">(T40*T39)*(1-T41)</f>
        <v>354</v>
      </c>
      <c r="U42" s="34" t="n">
        <f aca="false">(U40*U39)*(1-U41)</f>
        <v>4320</v>
      </c>
      <c r="V42" s="34" t="n">
        <f aca="false">(V40*V39)*(1-V41)</f>
        <v>13204.76</v>
      </c>
      <c r="W42" s="34" t="n">
        <f aca="false">(W40*W39)*(1-W41)</f>
        <v>500</v>
      </c>
      <c r="X42" s="34" t="n">
        <f aca="false">(X40*X39)*(1-X41)</f>
        <v>0</v>
      </c>
      <c r="Y42" s="34" t="n">
        <f aca="false">(Y40*Y39)*(1-Y41)</f>
        <v>0</v>
      </c>
      <c r="Z42" s="34"/>
      <c r="AA42" s="34" t="n">
        <f aca="false">(AA40*AA39)*(1-AA41)</f>
        <v>0</v>
      </c>
      <c r="AB42" s="34" t="n">
        <f aca="false">(AB40*AB39)*(1-AB41)</f>
        <v>0</v>
      </c>
      <c r="AC42" s="34"/>
      <c r="AD42" s="34" t="n">
        <f aca="false">(AD40*AD39)*(1-AD41)</f>
        <v>0</v>
      </c>
      <c r="AE42" s="34" t="n">
        <f aca="false">(AE40*AE39)*(1-AE41)</f>
        <v>0</v>
      </c>
      <c r="AF42" s="34" t="n">
        <f aca="false">(AF40*AF39)*(1-AF41)</f>
        <v>13936.6</v>
      </c>
      <c r="AG42" s="34" t="n">
        <f aca="false">(AG40*AG39)*(1-AG41)</f>
        <v>4156</v>
      </c>
      <c r="AH42" s="34" t="n">
        <f aca="false">(AH40*AH39)*(1-AH41)</f>
        <v>0</v>
      </c>
      <c r="AI42" s="34" t="n">
        <f aca="false">(AI40*AI39)*(1-AI41)</f>
        <v>0</v>
      </c>
      <c r="AJ42" s="34"/>
      <c r="AK42" s="34"/>
      <c r="AL42" s="34" t="n">
        <f aca="false">(AL40*AL39)*(1-AL41)</f>
        <v>206.67</v>
      </c>
      <c r="AM42" s="34" t="n">
        <f aca="false">(AM40*AM39)*(1-AM41)</f>
        <v>1700</v>
      </c>
      <c r="AN42" s="34" t="n">
        <f aca="false">(AN40*AN39)*(1-AN41)</f>
        <v>0</v>
      </c>
      <c r="AO42" s="34" t="n">
        <f aca="false">(AO40*AO39)*(1-AO41)</f>
        <v>0</v>
      </c>
      <c r="AP42" s="34" t="n">
        <f aca="false">(AP40*AP39)*(1-AP41)</f>
        <v>6620</v>
      </c>
      <c r="AQ42" s="34" t="n">
        <f aca="false">(AQ40*AQ39)*(1-AQ41)</f>
        <v>26320</v>
      </c>
      <c r="AR42" s="34" t="n">
        <f aca="false">(AR40*AR39)*(1-AR41)</f>
        <v>53620</v>
      </c>
      <c r="AS42" s="34" t="n">
        <f aca="false">(AS40*AS39)*(1-AS41)</f>
        <v>0</v>
      </c>
      <c r="AT42" s="34" t="n">
        <f aca="false">(AT40*AT39)*(1-AT41)</f>
        <v>8368.59</v>
      </c>
      <c r="AU42" s="34" t="n">
        <f aca="false">(AU40*AU39)*(1-AU41)</f>
        <v>0</v>
      </c>
      <c r="AV42" s="34" t="n">
        <f aca="false">(AV40*AV39)*(1-AV41)</f>
        <v>0</v>
      </c>
      <c r="AW42" s="34" t="n">
        <f aca="false">(AW40*AW39)*(1-AW41)</f>
        <v>0</v>
      </c>
      <c r="AX42" s="34" t="n">
        <f aca="false">(AX40*AX39)*(1-AX41)</f>
        <v>0</v>
      </c>
      <c r="AY42" s="34" t="n">
        <f aca="false">(AY40*AY39)*(1-AY41)</f>
        <v>10266.13</v>
      </c>
      <c r="AZ42" s="34" t="n">
        <f aca="false">(AZ40*AZ39)*(1-AZ41)</f>
        <v>0</v>
      </c>
      <c r="BA42" s="34" t="n">
        <f aca="false">(BA40*BA39)*(1-BA41)</f>
        <v>0</v>
      </c>
      <c r="BB42" s="34" t="n">
        <f aca="false">(BB40*BB39)*(1-BB41)</f>
        <v>0</v>
      </c>
      <c r="BC42" s="34" t="n">
        <f aca="false">(BC40*BC39)*(1-BC41)</f>
        <v>0</v>
      </c>
      <c r="BD42" s="34" t="n">
        <f aca="false">(BD40*BD39)*(1-BD41)</f>
        <v>0</v>
      </c>
      <c r="BE42" s="34" t="n">
        <f aca="false">(BE40*BE39)*(1-BE41)</f>
        <v>0</v>
      </c>
      <c r="BF42" s="34" t="n">
        <f aca="false">(BF40*BF39)*(1-BF41)</f>
        <v>0</v>
      </c>
      <c r="BG42" s="34" t="n">
        <f aca="false">(BG40*BG39)*(1-BG41)</f>
        <v>0</v>
      </c>
      <c r="BH42" s="34" t="n">
        <f aca="false">(BH40*BH39)*(1-BH41)</f>
        <v>0</v>
      </c>
      <c r="BI42" s="34" t="n">
        <f aca="false">(BI40*BI39)*(1-BI41)</f>
        <v>0</v>
      </c>
      <c r="BJ42" s="34" t="n">
        <f aca="false">(BJ40*BJ39)*(1-BJ41)</f>
        <v>0</v>
      </c>
      <c r="BK42" s="34" t="n">
        <f aca="false">(BK40*BK39)*(1-BK41)</f>
        <v>0</v>
      </c>
      <c r="BL42" s="34" t="n">
        <f aca="false">(BL40*BL39)*(1-BL41)</f>
        <v>0</v>
      </c>
      <c r="BM42" s="34" t="n">
        <f aca="false">(BM40*BM39)*(1-BM41)</f>
        <v>0</v>
      </c>
      <c r="BN42" s="34" t="n">
        <f aca="false">(BN40*BN39)*(1-BN41)</f>
        <v>0</v>
      </c>
      <c r="BO42" s="34" t="n">
        <f aca="false">(BO40*BO39)*(1-BO41)</f>
        <v>0</v>
      </c>
      <c r="BP42" s="34" t="n">
        <f aca="false">(BP40*BP39)*(1-BP41)</f>
        <v>0</v>
      </c>
      <c r="BQ42" s="34" t="n">
        <f aca="false">(BQ40*BQ39)*(1-BQ41)</f>
        <v>0</v>
      </c>
      <c r="BR42" s="34" t="n">
        <f aca="false">(BR40*BR39)*(1-BR41)</f>
        <v>0</v>
      </c>
      <c r="BS42" s="34" t="n">
        <f aca="false">(BS40*BS39)*(1-BS41)</f>
        <v>0</v>
      </c>
    </row>
    <row r="43" customFormat="false" ht="16" hidden="false" customHeight="false" outlineLevel="0" collapsed="false">
      <c r="A43" s="18" t="s">
        <v>146</v>
      </c>
      <c r="B43" s="14"/>
      <c r="C43" s="14"/>
      <c r="D43" s="14" t="s">
        <v>147</v>
      </c>
      <c r="E43" s="14" t="s">
        <v>147</v>
      </c>
      <c r="F43" s="14" t="s">
        <v>147</v>
      </c>
      <c r="G43" s="14" t="s">
        <v>147</v>
      </c>
      <c r="H43" s="14"/>
      <c r="I43" s="14"/>
      <c r="J43" s="14"/>
      <c r="K43" s="26"/>
      <c r="L43" s="26"/>
      <c r="M43" s="26"/>
      <c r="N43" s="14"/>
      <c r="O43" s="14"/>
      <c r="P43" s="14"/>
      <c r="Q43" s="14"/>
      <c r="R43" s="14" t="s">
        <v>147</v>
      </c>
      <c r="S43" s="14" t="s">
        <v>147</v>
      </c>
      <c r="T43" s="14" t="s">
        <v>147</v>
      </c>
      <c r="U43" s="14"/>
      <c r="V43" s="14" t="s">
        <v>147</v>
      </c>
      <c r="W43" s="14" t="s">
        <v>148</v>
      </c>
      <c r="X43" s="14"/>
      <c r="Y43" s="14"/>
      <c r="Z43" s="14"/>
      <c r="AA43" s="14"/>
      <c r="AB43" s="14"/>
      <c r="AC43" s="14"/>
      <c r="AD43" s="14"/>
      <c r="AE43" s="26"/>
      <c r="AF43" s="14" t="s">
        <v>147</v>
      </c>
      <c r="AG43" s="14"/>
      <c r="AH43" s="14"/>
      <c r="AI43" s="14"/>
      <c r="AJ43" s="14"/>
      <c r="AK43" s="14"/>
      <c r="AL43" s="14" t="s">
        <v>147</v>
      </c>
      <c r="AM43" s="14"/>
      <c r="AN43" s="14"/>
      <c r="AO43" s="26"/>
      <c r="AP43" s="14"/>
      <c r="AQ43" s="14" t="s">
        <v>155</v>
      </c>
      <c r="AR43" s="14" t="s">
        <v>155</v>
      </c>
      <c r="AS43" s="14"/>
      <c r="AT43" s="14" t="s">
        <v>147</v>
      </c>
      <c r="AU43" s="14"/>
      <c r="AV43" s="14"/>
      <c r="AW43" s="14"/>
      <c r="AX43" s="14"/>
      <c r="AY43" s="14"/>
      <c r="AZ43" s="14"/>
      <c r="BA43" s="26"/>
      <c r="BB43" s="26"/>
      <c r="BC43" s="26"/>
      <c r="BD43" s="14"/>
      <c r="BE43" s="14"/>
      <c r="BF43" s="14"/>
      <c r="BG43" s="14"/>
      <c r="BH43" s="14"/>
      <c r="BI43" s="14"/>
      <c r="BJ43" s="14"/>
      <c r="BK43" s="14"/>
      <c r="BL43" s="26"/>
      <c r="BM43" s="26"/>
      <c r="BN43" s="14"/>
      <c r="BO43" s="14"/>
      <c r="BP43" s="14"/>
      <c r="BQ43" s="26"/>
      <c r="BR43" s="26"/>
      <c r="BS43" s="26"/>
    </row>
    <row r="44" customFormat="false" ht="16" hidden="false" customHeight="false" outlineLevel="0" collapsed="false">
      <c r="A44" s="20" t="s">
        <v>162</v>
      </c>
      <c r="B44" s="23"/>
      <c r="C44" s="23"/>
      <c r="D44" s="23" t="s">
        <v>105</v>
      </c>
      <c r="E44" s="23" t="s">
        <v>106</v>
      </c>
      <c r="F44" s="23" t="s">
        <v>107</v>
      </c>
      <c r="G44" s="23" t="s">
        <v>108</v>
      </c>
      <c r="H44" s="23"/>
      <c r="I44" s="23"/>
      <c r="J44" s="23"/>
      <c r="K44" s="26"/>
      <c r="L44" s="26"/>
      <c r="M44" s="26"/>
      <c r="N44" s="23"/>
      <c r="O44" s="23"/>
      <c r="P44" s="23"/>
      <c r="Q44" s="23"/>
      <c r="R44" s="23" t="s">
        <v>272</v>
      </c>
      <c r="S44" s="23" t="s">
        <v>273</v>
      </c>
      <c r="T44" s="23" t="s">
        <v>291</v>
      </c>
      <c r="U44" s="23"/>
      <c r="V44" s="23" t="s">
        <v>165</v>
      </c>
      <c r="W44" s="23" t="s">
        <v>258</v>
      </c>
      <c r="X44" s="23"/>
      <c r="Y44" s="23"/>
      <c r="Z44" s="23"/>
      <c r="AA44" s="23"/>
      <c r="AB44" s="23"/>
      <c r="AC44" s="23"/>
      <c r="AD44" s="23"/>
      <c r="AE44" s="26"/>
      <c r="AF44" s="23" t="s">
        <v>128</v>
      </c>
      <c r="AG44" s="23"/>
      <c r="AH44" s="23"/>
      <c r="AI44" s="23"/>
      <c r="AJ44" s="23"/>
      <c r="AK44" s="23"/>
      <c r="AL44" s="23" t="s">
        <v>234</v>
      </c>
      <c r="AM44" s="23"/>
      <c r="AN44" s="23"/>
      <c r="AO44" s="26"/>
      <c r="AP44" s="36"/>
      <c r="AQ44" s="23" t="s">
        <v>170</v>
      </c>
      <c r="AR44" s="23" t="s">
        <v>171</v>
      </c>
      <c r="AS44" s="23"/>
      <c r="AT44" s="23" t="s">
        <v>134</v>
      </c>
      <c r="AU44" s="23"/>
      <c r="AV44" s="23"/>
      <c r="AW44" s="23"/>
      <c r="AX44" s="23"/>
      <c r="AY44" s="23"/>
      <c r="AZ44" s="23"/>
      <c r="BA44" s="26"/>
      <c r="BB44" s="26"/>
      <c r="BC44" s="26"/>
      <c r="BD44" s="23"/>
      <c r="BE44" s="23"/>
      <c r="BF44" s="23"/>
      <c r="BG44" s="23"/>
      <c r="BH44" s="23"/>
      <c r="BI44" s="23"/>
      <c r="BJ44" s="23"/>
      <c r="BK44" s="23"/>
      <c r="BL44" s="26"/>
      <c r="BM44" s="26"/>
      <c r="BN44" s="23"/>
      <c r="BO44" s="23"/>
      <c r="BP44" s="23"/>
      <c r="BQ44" s="26"/>
      <c r="BR44" s="26"/>
      <c r="BS44" s="26"/>
    </row>
    <row r="45" customFormat="false" ht="16" hidden="false" customHeight="false" outlineLevel="0" collapsed="false">
      <c r="A45" s="25" t="s">
        <v>178</v>
      </c>
      <c r="B45" s="26"/>
      <c r="C45" s="26"/>
      <c r="D45" s="26" t="s">
        <v>181</v>
      </c>
      <c r="E45" s="26" t="s">
        <v>277</v>
      </c>
      <c r="F45" s="26" t="s">
        <v>277</v>
      </c>
      <c r="G45" s="26" t="s">
        <v>260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 t="s">
        <v>282</v>
      </c>
      <c r="S45" s="26" t="s">
        <v>292</v>
      </c>
      <c r="T45" s="26" t="s">
        <v>279</v>
      </c>
      <c r="U45" s="26"/>
      <c r="V45" s="26" t="s">
        <v>282</v>
      </c>
      <c r="W45" s="26" t="s">
        <v>293</v>
      </c>
      <c r="X45" s="26"/>
      <c r="Y45" s="26"/>
      <c r="Z45" s="26"/>
      <c r="AA45" s="26"/>
      <c r="AB45" s="26"/>
      <c r="AC45" s="26"/>
      <c r="AD45" s="26"/>
      <c r="AE45" s="26"/>
      <c r="AF45" s="26" t="s">
        <v>294</v>
      </c>
      <c r="AG45" s="26"/>
      <c r="AH45" s="26"/>
      <c r="AI45" s="26"/>
      <c r="AJ45" s="26"/>
      <c r="AK45" s="26"/>
      <c r="AL45" s="26" t="s">
        <v>237</v>
      </c>
      <c r="AM45" s="26"/>
      <c r="AN45" s="26"/>
      <c r="AO45" s="26"/>
      <c r="AP45" s="26"/>
      <c r="AQ45" s="14" t="s">
        <v>295</v>
      </c>
      <c r="AR45" s="14" t="s">
        <v>296</v>
      </c>
      <c r="AS45" s="14"/>
      <c r="AT45" s="26" t="s">
        <v>195</v>
      </c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customFormat="false" ht="16" hidden="false" customHeight="false" outlineLevel="0" collapsed="false">
      <c r="A46" s="25" t="s">
        <v>225</v>
      </c>
      <c r="B46" s="27"/>
      <c r="C46" s="27"/>
      <c r="D46" s="27"/>
      <c r="E46" s="27" t="s">
        <v>226</v>
      </c>
      <c r="F46" s="27" t="s">
        <v>226</v>
      </c>
      <c r="G46" s="27" t="s">
        <v>226</v>
      </c>
      <c r="H46" s="27"/>
      <c r="I46" s="27"/>
      <c r="J46" s="27"/>
      <c r="K46" s="26"/>
      <c r="L46" s="26"/>
      <c r="M46" s="26"/>
      <c r="N46" s="27"/>
      <c r="O46" s="27"/>
      <c r="P46" s="27"/>
      <c r="Q46" s="27"/>
      <c r="R46" s="27" t="s">
        <v>226</v>
      </c>
      <c r="S46" s="27" t="s">
        <v>226</v>
      </c>
      <c r="T46" s="27"/>
      <c r="U46" s="27"/>
      <c r="V46" s="27" t="s">
        <v>226</v>
      </c>
      <c r="W46" s="27"/>
      <c r="X46" s="27"/>
      <c r="Y46" s="27"/>
      <c r="Z46" s="27"/>
      <c r="AA46" s="27"/>
      <c r="AB46" s="27"/>
      <c r="AC46" s="27"/>
      <c r="AD46" s="27"/>
      <c r="AE46" s="26"/>
      <c r="AF46" s="27" t="s">
        <v>226</v>
      </c>
      <c r="AG46" s="27"/>
      <c r="AH46" s="27"/>
      <c r="AI46" s="27"/>
      <c r="AJ46" s="27"/>
      <c r="AK46" s="27"/>
      <c r="AL46" s="27" t="s">
        <v>226</v>
      </c>
      <c r="AM46" s="27"/>
      <c r="AN46" s="27"/>
      <c r="AO46" s="26"/>
      <c r="AP46" s="27"/>
      <c r="AQ46" s="27"/>
      <c r="AR46" s="28"/>
      <c r="AS46" s="28"/>
      <c r="AT46" s="27" t="s">
        <v>226</v>
      </c>
      <c r="AU46" s="27"/>
      <c r="AV46" s="27"/>
      <c r="AW46" s="27"/>
      <c r="AX46" s="27"/>
      <c r="AY46" s="27"/>
      <c r="AZ46" s="27"/>
      <c r="BA46" s="26"/>
      <c r="BB46" s="26"/>
      <c r="BC46" s="26"/>
      <c r="BD46" s="27"/>
      <c r="BE46" s="27"/>
      <c r="BF46" s="27"/>
      <c r="BG46" s="27"/>
      <c r="BH46" s="27"/>
      <c r="BI46" s="27"/>
      <c r="BJ46" s="27"/>
      <c r="BK46" s="27"/>
      <c r="BL46" s="26"/>
      <c r="BM46" s="26"/>
      <c r="BN46" s="27"/>
      <c r="BO46" s="27"/>
      <c r="BP46" s="27"/>
      <c r="BQ46" s="26"/>
      <c r="BR46" s="26"/>
      <c r="BS46" s="26"/>
    </row>
    <row r="47" customFormat="false" ht="16" hidden="false" customHeight="false" outlineLevel="0" collapsed="false">
      <c r="A47" s="25" t="s">
        <v>227</v>
      </c>
      <c r="B47" s="26"/>
      <c r="C47" s="26"/>
      <c r="D47" s="26" t="n">
        <v>8</v>
      </c>
      <c r="E47" s="26" t="n">
        <v>10</v>
      </c>
      <c r="F47" s="26" t="n">
        <v>5</v>
      </c>
      <c r="G47" s="26" t="n">
        <v>1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 t="n">
        <v>1</v>
      </c>
      <c r="S47" s="26" t="n">
        <v>10</v>
      </c>
      <c r="T47" s="26" t="n">
        <v>5</v>
      </c>
      <c r="U47" s="26"/>
      <c r="V47" s="26" t="n">
        <v>3</v>
      </c>
      <c r="W47" s="26" t="n">
        <v>4</v>
      </c>
      <c r="X47" s="26"/>
      <c r="Y47" s="26"/>
      <c r="Z47" s="26"/>
      <c r="AA47" s="26"/>
      <c r="AB47" s="26"/>
      <c r="AC47" s="26"/>
      <c r="AD47" s="26"/>
      <c r="AE47" s="26"/>
      <c r="AF47" s="26" t="n">
        <v>1</v>
      </c>
      <c r="AG47" s="26"/>
      <c r="AH47" s="26"/>
      <c r="AI47" s="26"/>
      <c r="AJ47" s="26"/>
      <c r="AK47" s="26"/>
      <c r="AL47" s="26" t="n">
        <v>1</v>
      </c>
      <c r="AM47" s="26"/>
      <c r="AN47" s="26"/>
      <c r="AO47" s="26"/>
      <c r="AP47" s="26"/>
      <c r="AQ47" s="26" t="n">
        <v>13</v>
      </c>
      <c r="AR47" s="26" t="n">
        <v>2</v>
      </c>
      <c r="AS47" s="26"/>
      <c r="AT47" s="26" t="n">
        <v>1</v>
      </c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customFormat="false" ht="16" hidden="false" customHeight="false" outlineLevel="0" collapsed="false">
      <c r="A48" s="29" t="s">
        <v>228</v>
      </c>
      <c r="B48" s="30"/>
      <c r="C48" s="30"/>
      <c r="D48" s="30" t="n">
        <v>5755</v>
      </c>
      <c r="E48" s="30" t="n">
        <v>3614</v>
      </c>
      <c r="F48" s="30" t="n">
        <v>5551</v>
      </c>
      <c r="G48" s="30" t="n">
        <v>3065</v>
      </c>
      <c r="H48" s="30"/>
      <c r="I48" s="30"/>
      <c r="J48" s="30"/>
      <c r="K48" s="26"/>
      <c r="L48" s="26"/>
      <c r="M48" s="26"/>
      <c r="N48" s="30"/>
      <c r="O48" s="30"/>
      <c r="P48" s="30"/>
      <c r="Q48" s="30"/>
      <c r="R48" s="30" t="n">
        <v>222.3</v>
      </c>
      <c r="S48" s="30" t="n">
        <v>170</v>
      </c>
      <c r="T48" s="30" t="n">
        <v>153</v>
      </c>
      <c r="U48" s="30"/>
      <c r="V48" s="30" t="n">
        <v>143.53</v>
      </c>
      <c r="W48" s="30" t="n">
        <f aca="false">35*3.4</f>
        <v>119</v>
      </c>
      <c r="X48" s="30"/>
      <c r="Y48" s="30"/>
      <c r="Z48" s="30"/>
      <c r="AA48" s="30"/>
      <c r="AB48" s="30"/>
      <c r="AC48" s="30"/>
      <c r="AD48" s="30"/>
      <c r="AE48" s="26"/>
      <c r="AF48" s="30" t="n">
        <v>834.51</v>
      </c>
      <c r="AG48" s="30"/>
      <c r="AH48" s="30"/>
      <c r="AI48" s="30"/>
      <c r="AJ48" s="30"/>
      <c r="AK48" s="30"/>
      <c r="AL48" s="30" t="n">
        <v>206.67</v>
      </c>
      <c r="AM48" s="30"/>
      <c r="AN48" s="30"/>
      <c r="AO48" s="26"/>
      <c r="AP48" s="30"/>
      <c r="AQ48" s="30" t="n">
        <v>6820</v>
      </c>
      <c r="AR48" s="30" t="n">
        <v>7660</v>
      </c>
      <c r="AS48" s="30"/>
      <c r="AT48" s="30" t="n">
        <v>8369.59</v>
      </c>
      <c r="AU48" s="30"/>
      <c r="AV48" s="30"/>
      <c r="AW48" s="30"/>
      <c r="AX48" s="30"/>
      <c r="AY48" s="30"/>
      <c r="AZ48" s="30"/>
      <c r="BA48" s="26"/>
      <c r="BB48" s="26"/>
      <c r="BC48" s="26"/>
      <c r="BD48" s="30"/>
      <c r="BE48" s="30"/>
      <c r="BF48" s="30"/>
      <c r="BG48" s="30"/>
      <c r="BH48" s="30"/>
      <c r="BI48" s="30"/>
      <c r="BJ48" s="30"/>
      <c r="BK48" s="30"/>
      <c r="BL48" s="26"/>
      <c r="BM48" s="26"/>
      <c r="BN48" s="30"/>
      <c r="BO48" s="30"/>
      <c r="BP48" s="30"/>
      <c r="BQ48" s="26"/>
      <c r="BR48" s="26"/>
      <c r="BS48" s="26"/>
    </row>
    <row r="49" customFormat="false" ht="16" hidden="false" customHeight="false" outlineLevel="0" collapsed="false">
      <c r="A49" s="31" t="s">
        <v>229</v>
      </c>
      <c r="B49" s="32"/>
      <c r="C49" s="32"/>
      <c r="D49" s="32" t="n">
        <v>0.1</v>
      </c>
      <c r="E49" s="32" t="n">
        <v>0</v>
      </c>
      <c r="F49" s="32" t="n">
        <v>0</v>
      </c>
      <c r="G49" s="32" t="n">
        <v>0</v>
      </c>
      <c r="H49" s="32"/>
      <c r="I49" s="32"/>
      <c r="J49" s="32"/>
      <c r="K49" s="26"/>
      <c r="L49" s="26"/>
      <c r="M49" s="26"/>
      <c r="N49" s="32"/>
      <c r="O49" s="32"/>
      <c r="P49" s="32"/>
      <c r="Q49" s="32"/>
      <c r="R49" s="32" t="n">
        <v>0</v>
      </c>
      <c r="S49" s="32" t="n">
        <v>0</v>
      </c>
      <c r="T49" s="32" t="n">
        <v>0</v>
      </c>
      <c r="U49" s="32"/>
      <c r="V49" s="32" t="n">
        <v>0</v>
      </c>
      <c r="W49" s="32" t="n">
        <v>0</v>
      </c>
      <c r="X49" s="32"/>
      <c r="Y49" s="32"/>
      <c r="Z49" s="32"/>
      <c r="AA49" s="32"/>
      <c r="AB49" s="32"/>
      <c r="AC49" s="32"/>
      <c r="AD49" s="32"/>
      <c r="AE49" s="26"/>
      <c r="AF49" s="32" t="n">
        <v>0</v>
      </c>
      <c r="AG49" s="32"/>
      <c r="AH49" s="32"/>
      <c r="AI49" s="32"/>
      <c r="AJ49" s="32"/>
      <c r="AK49" s="32"/>
      <c r="AL49" s="32" t="n">
        <v>0</v>
      </c>
      <c r="AM49" s="32"/>
      <c r="AN49" s="32"/>
      <c r="AO49" s="26"/>
      <c r="AP49" s="32"/>
      <c r="AQ49" s="32"/>
      <c r="AR49" s="32"/>
      <c r="AS49" s="32"/>
      <c r="AT49" s="32" t="n">
        <v>0</v>
      </c>
      <c r="AU49" s="32"/>
      <c r="AV49" s="32"/>
      <c r="AW49" s="32"/>
      <c r="AX49" s="32"/>
      <c r="AY49" s="32"/>
      <c r="AZ49" s="32"/>
      <c r="BA49" s="26"/>
      <c r="BB49" s="26"/>
      <c r="BC49" s="26"/>
      <c r="BD49" s="32"/>
      <c r="BE49" s="32"/>
      <c r="BF49" s="32"/>
      <c r="BG49" s="32"/>
      <c r="BH49" s="32"/>
      <c r="BI49" s="32"/>
      <c r="BJ49" s="32"/>
      <c r="BK49" s="32"/>
      <c r="BL49" s="26"/>
      <c r="BM49" s="26"/>
      <c r="BN49" s="32"/>
      <c r="BO49" s="32"/>
      <c r="BP49" s="32"/>
      <c r="BQ49" s="26"/>
      <c r="BR49" s="26"/>
      <c r="BS49" s="26"/>
    </row>
    <row r="50" customFormat="false" ht="16" hidden="false" customHeight="false" outlineLevel="0" collapsed="false">
      <c r="A50" s="33" t="s">
        <v>230</v>
      </c>
      <c r="B50" s="34" t="n">
        <f aca="false">(B48*B47)*(1-B49)</f>
        <v>0</v>
      </c>
      <c r="C50" s="34" t="n">
        <f aca="false">(C48*C47)*(1-C49)</f>
        <v>0</v>
      </c>
      <c r="D50" s="34" t="n">
        <f aca="false">(D48*D47)*(1-D49)</f>
        <v>41436</v>
      </c>
      <c r="E50" s="34" t="n">
        <f aca="false">(E48*E47)*(1-E49)</f>
        <v>36140</v>
      </c>
      <c r="F50" s="34" t="n">
        <f aca="false">(F48*F47)*(1-F49)</f>
        <v>27755</v>
      </c>
      <c r="G50" s="34" t="n">
        <f aca="false">(G48*G47)*(1-G49)</f>
        <v>3065</v>
      </c>
      <c r="H50" s="34" t="n">
        <f aca="false">(H48*H47)*(1-H49)</f>
        <v>0</v>
      </c>
      <c r="I50" s="34" t="n">
        <f aca="false">(I48*I47)*(1-I49)</f>
        <v>0</v>
      </c>
      <c r="J50" s="34" t="n">
        <f aca="false">(J48*J47)*(1-J49)</f>
        <v>0</v>
      </c>
      <c r="K50" s="34" t="n">
        <f aca="false">(K48*K47)*(1-K49)</f>
        <v>0</v>
      </c>
      <c r="L50" s="34" t="n">
        <f aca="false">(L48*L47)*(1-L49)</f>
        <v>0</v>
      </c>
      <c r="M50" s="34" t="n">
        <f aca="false">(M48*M47)*(1-M49)</f>
        <v>0</v>
      </c>
      <c r="N50" s="34" t="n">
        <f aca="false">(N48*N47)*(1-N49)</f>
        <v>0</v>
      </c>
      <c r="O50" s="34" t="n">
        <f aca="false">(O48*O47)*(1-O49)</f>
        <v>0</v>
      </c>
      <c r="P50" s="34" t="n">
        <f aca="false">(P48*P47)*(1-P49)</f>
        <v>0</v>
      </c>
      <c r="Q50" s="34" t="n">
        <f aca="false">(Q48*Q47)*(1-Q49)</f>
        <v>0</v>
      </c>
      <c r="R50" s="34" t="n">
        <f aca="false">(R48*R47)*(1-R49)</f>
        <v>222.3</v>
      </c>
      <c r="S50" s="34" t="n">
        <f aca="false">(S48*S47)*(1-S49)</f>
        <v>1700</v>
      </c>
      <c r="T50" s="34" t="n">
        <f aca="false">(T48*T47)*(1-T49)</f>
        <v>765</v>
      </c>
      <c r="U50" s="34" t="n">
        <f aca="false">(U48*U47)*(1-U49)</f>
        <v>0</v>
      </c>
      <c r="V50" s="34" t="n">
        <f aca="false">(V48*V47)*(1-V49)</f>
        <v>430.59</v>
      </c>
      <c r="W50" s="34" t="n">
        <f aca="false">(W48*W47)*(1-W49)</f>
        <v>476</v>
      </c>
      <c r="X50" s="34" t="n">
        <f aca="false">(X48*X47)*(1-X49)</f>
        <v>0</v>
      </c>
      <c r="Y50" s="34" t="n">
        <f aca="false">(Y48*Y47)*(1-Y49)</f>
        <v>0</v>
      </c>
      <c r="Z50" s="34"/>
      <c r="AA50" s="34" t="n">
        <f aca="false">(AA48*AA47)*(1-AA49)</f>
        <v>0</v>
      </c>
      <c r="AB50" s="34" t="n">
        <f aca="false">(AB48*AB47)*(1-AB49)</f>
        <v>0</v>
      </c>
      <c r="AC50" s="34"/>
      <c r="AD50" s="34" t="n">
        <f aca="false">(AD48*AD47)*(1-AD49)</f>
        <v>0</v>
      </c>
      <c r="AE50" s="34" t="n">
        <f aca="false">(AE48*AE47)*(1-AE49)</f>
        <v>0</v>
      </c>
      <c r="AF50" s="34" t="n">
        <f aca="false">(AF48*AF47)*(1-AF49)</f>
        <v>834.51</v>
      </c>
      <c r="AG50" s="34" t="n">
        <f aca="false">(AG48*AG47)*(1-AG49)</f>
        <v>0</v>
      </c>
      <c r="AH50" s="34" t="n">
        <f aca="false">(AH48*AH47)*(1-AH49)</f>
        <v>0</v>
      </c>
      <c r="AI50" s="34" t="n">
        <f aca="false">(AI48*AI47)*(1-AI49)</f>
        <v>0</v>
      </c>
      <c r="AJ50" s="34"/>
      <c r="AK50" s="34"/>
      <c r="AL50" s="34" t="n">
        <f aca="false">(AL48*AL47)*(1-AL49)</f>
        <v>206.67</v>
      </c>
      <c r="AM50" s="34" t="n">
        <f aca="false">(AM48*AM47)*(1-AM49)</f>
        <v>0</v>
      </c>
      <c r="AN50" s="34" t="n">
        <f aca="false">(AN48*AN47)*(1-AN49)</f>
        <v>0</v>
      </c>
      <c r="AO50" s="34" t="n">
        <f aca="false">(AO48*AO47)*(1-AO49)</f>
        <v>0</v>
      </c>
      <c r="AP50" s="34" t="n">
        <f aca="false">(AP48*AP47)*(1-AP49)</f>
        <v>0</v>
      </c>
      <c r="AQ50" s="34" t="n">
        <f aca="false">(AQ48*AQ47)*(1-AQ49)</f>
        <v>88660</v>
      </c>
      <c r="AR50" s="34" t="n">
        <f aca="false">(AR48*AR47)*(1-AR49)</f>
        <v>15320</v>
      </c>
      <c r="AS50" s="34" t="n">
        <f aca="false">(AS48*AS47)*(1-AS49)</f>
        <v>0</v>
      </c>
      <c r="AT50" s="34" t="n">
        <f aca="false">(AT48*AT47)*(1-AT49)</f>
        <v>8369.59</v>
      </c>
      <c r="AU50" s="34" t="n">
        <f aca="false">(AU48*AU47)*(1-AU49)</f>
        <v>0</v>
      </c>
      <c r="AV50" s="34" t="n">
        <f aca="false">(AV48*AV47)*(1-AV49)</f>
        <v>0</v>
      </c>
      <c r="AW50" s="34" t="n">
        <f aca="false">(AW48*AW47)*(1-AW49)</f>
        <v>0</v>
      </c>
      <c r="AX50" s="34" t="n">
        <f aca="false">(AX48*AX47)*(1-AX49)</f>
        <v>0</v>
      </c>
      <c r="AY50" s="34" t="n">
        <f aca="false">(AY48*AY47)*(1-AY49)</f>
        <v>0</v>
      </c>
      <c r="AZ50" s="34" t="n">
        <f aca="false">(AZ48*AZ47)*(1-AZ49)</f>
        <v>0</v>
      </c>
      <c r="BA50" s="34" t="n">
        <f aca="false">(BA48*BA47)*(1-BA49)</f>
        <v>0</v>
      </c>
      <c r="BB50" s="34" t="n">
        <f aca="false">(BB48*BB47)*(1-BB49)</f>
        <v>0</v>
      </c>
      <c r="BC50" s="34" t="n">
        <f aca="false">(BC48*BC47)*(1-BC49)</f>
        <v>0</v>
      </c>
      <c r="BD50" s="34" t="n">
        <f aca="false">(BD48*BD47)*(1-BD49)</f>
        <v>0</v>
      </c>
      <c r="BE50" s="34" t="n">
        <f aca="false">(BE48*BE47)*(1-BE49)</f>
        <v>0</v>
      </c>
      <c r="BF50" s="34" t="n">
        <f aca="false">(BF48*BF47)*(1-BF49)</f>
        <v>0</v>
      </c>
      <c r="BG50" s="34" t="n">
        <f aca="false">(BG48*BG47)*(1-BG49)</f>
        <v>0</v>
      </c>
      <c r="BH50" s="34" t="n">
        <f aca="false">(BH48*BH47)*(1-BH49)</f>
        <v>0</v>
      </c>
      <c r="BI50" s="34" t="n">
        <f aca="false">(BI48*BI47)*(1-BI49)</f>
        <v>0</v>
      </c>
      <c r="BJ50" s="34" t="n">
        <f aca="false">(BJ48*BJ47)*(1-BJ49)</f>
        <v>0</v>
      </c>
      <c r="BK50" s="34" t="n">
        <f aca="false">(BK48*BK47)*(1-BK49)</f>
        <v>0</v>
      </c>
      <c r="BL50" s="34" t="n">
        <f aca="false">(BL48*BL47)*(1-BL49)</f>
        <v>0</v>
      </c>
      <c r="BM50" s="34" t="n">
        <f aca="false">(BM48*BM47)*(1-BM49)</f>
        <v>0</v>
      </c>
      <c r="BN50" s="34" t="n">
        <f aca="false">(BN48*BN47)*(1-BN49)</f>
        <v>0</v>
      </c>
      <c r="BO50" s="34" t="n">
        <f aca="false">(BO48*BO47)*(1-BO49)</f>
        <v>0</v>
      </c>
      <c r="BP50" s="34" t="n">
        <f aca="false">(BP48*BP47)*(1-BP49)</f>
        <v>0</v>
      </c>
      <c r="BQ50" s="34" t="n">
        <f aca="false">(BQ48*BQ47)*(1-BQ49)</f>
        <v>0</v>
      </c>
      <c r="BR50" s="34" t="n">
        <f aca="false">(BR48*BR47)*(1-BR49)</f>
        <v>0</v>
      </c>
      <c r="BS50" s="34" t="n">
        <f aca="false">(BS48*BS47)*(1-BS49)</f>
        <v>0</v>
      </c>
    </row>
    <row r="51" customFormat="false" ht="16" hidden="false" customHeight="false" outlineLevel="0" collapsed="false">
      <c r="A51" s="18" t="s">
        <v>146</v>
      </c>
      <c r="B51" s="14"/>
      <c r="C51" s="14"/>
      <c r="D51" s="14" t="s">
        <v>147</v>
      </c>
      <c r="E51" s="14"/>
      <c r="F51" s="14"/>
      <c r="G51" s="14" t="s">
        <v>147</v>
      </c>
      <c r="H51" s="14"/>
      <c r="I51" s="14"/>
      <c r="J51" s="14"/>
      <c r="K51" s="26"/>
      <c r="L51" s="26"/>
      <c r="M51" s="26"/>
      <c r="N51" s="14"/>
      <c r="O51" s="14"/>
      <c r="P51" s="14"/>
      <c r="Q51" s="14"/>
      <c r="R51" s="14" t="s">
        <v>147</v>
      </c>
      <c r="S51" s="14" t="s">
        <v>147</v>
      </c>
      <c r="T51" s="14" t="s">
        <v>147</v>
      </c>
      <c r="U51" s="14"/>
      <c r="V51" s="14" t="s">
        <v>147</v>
      </c>
      <c r="W51" s="14" t="s">
        <v>150</v>
      </c>
      <c r="X51" s="14"/>
      <c r="Y51" s="14"/>
      <c r="Z51" s="14"/>
      <c r="AA51" s="14"/>
      <c r="AB51" s="14"/>
      <c r="AC51" s="14"/>
      <c r="AD51" s="14"/>
      <c r="AE51" s="26"/>
      <c r="AF51" s="14"/>
      <c r="AG51" s="14"/>
      <c r="AH51" s="14"/>
      <c r="AI51" s="14"/>
      <c r="AJ51" s="14"/>
      <c r="AK51" s="14"/>
      <c r="AL51" s="14" t="s">
        <v>147</v>
      </c>
      <c r="AM51" s="14"/>
      <c r="AN51" s="14"/>
      <c r="AO51" s="26"/>
      <c r="AP51" s="14"/>
      <c r="AQ51" s="14" t="s">
        <v>155</v>
      </c>
      <c r="AR51" s="14" t="s">
        <v>155</v>
      </c>
      <c r="AS51" s="14"/>
      <c r="AT51" s="14" t="s">
        <v>297</v>
      </c>
      <c r="AU51" s="14"/>
      <c r="AV51" s="14"/>
      <c r="AW51" s="14"/>
      <c r="AX51" s="14"/>
      <c r="AY51" s="14"/>
      <c r="AZ51" s="14"/>
      <c r="BA51" s="26"/>
      <c r="BB51" s="26"/>
      <c r="BC51" s="26"/>
      <c r="BD51" s="14"/>
      <c r="BE51" s="14"/>
      <c r="BF51" s="14"/>
      <c r="BG51" s="14"/>
      <c r="BH51" s="14"/>
      <c r="BI51" s="14"/>
      <c r="BJ51" s="14"/>
      <c r="BK51" s="14"/>
      <c r="BL51" s="26"/>
      <c r="BM51" s="26"/>
      <c r="BN51" s="14"/>
      <c r="BO51" s="14"/>
      <c r="BP51" s="14"/>
      <c r="BQ51" s="26"/>
      <c r="BR51" s="26"/>
      <c r="BS51" s="26"/>
    </row>
    <row r="52" customFormat="false" ht="16" hidden="false" customHeight="false" outlineLevel="0" collapsed="false">
      <c r="A52" s="20" t="s">
        <v>162</v>
      </c>
      <c r="B52" s="23"/>
      <c r="C52" s="23"/>
      <c r="D52" s="23" t="s">
        <v>105</v>
      </c>
      <c r="E52" s="23"/>
      <c r="F52" s="23"/>
      <c r="G52" s="23" t="s">
        <v>108</v>
      </c>
      <c r="H52" s="23"/>
      <c r="I52" s="23"/>
      <c r="J52" s="23"/>
      <c r="K52" s="26"/>
      <c r="L52" s="26"/>
      <c r="M52" s="26"/>
      <c r="N52" s="23"/>
      <c r="O52" s="23"/>
      <c r="P52" s="23"/>
      <c r="Q52" s="23"/>
      <c r="R52" s="23" t="s">
        <v>272</v>
      </c>
      <c r="S52" s="23" t="s">
        <v>273</v>
      </c>
      <c r="T52" s="23" t="s">
        <v>233</v>
      </c>
      <c r="U52" s="23"/>
      <c r="V52" s="23" t="s">
        <v>165</v>
      </c>
      <c r="W52" s="23" t="n">
        <v>110111</v>
      </c>
      <c r="X52" s="23"/>
      <c r="Y52" s="23"/>
      <c r="Z52" s="23"/>
      <c r="AA52" s="23"/>
      <c r="AB52" s="23"/>
      <c r="AC52" s="23"/>
      <c r="AD52" s="23"/>
      <c r="AE52" s="26"/>
      <c r="AF52" s="23"/>
      <c r="AG52" s="23"/>
      <c r="AH52" s="23"/>
      <c r="AI52" s="23"/>
      <c r="AJ52" s="23"/>
      <c r="AK52" s="23"/>
      <c r="AL52" s="23" t="s">
        <v>234</v>
      </c>
      <c r="AM52" s="23"/>
      <c r="AN52" s="23"/>
      <c r="AO52" s="26"/>
      <c r="AP52" s="36"/>
      <c r="AQ52" s="23" t="s">
        <v>170</v>
      </c>
      <c r="AR52" s="23" t="s">
        <v>171</v>
      </c>
      <c r="AS52" s="23"/>
      <c r="AT52" s="23" t="s">
        <v>134</v>
      </c>
      <c r="AU52" s="23"/>
      <c r="AV52" s="23"/>
      <c r="AW52" s="23"/>
      <c r="AX52" s="23"/>
      <c r="AY52" s="23"/>
      <c r="AZ52" s="23"/>
      <c r="BA52" s="26"/>
      <c r="BB52" s="26"/>
      <c r="BC52" s="26"/>
      <c r="BD52" s="23"/>
      <c r="BE52" s="23"/>
      <c r="BF52" s="23"/>
      <c r="BG52" s="23"/>
      <c r="BH52" s="23"/>
      <c r="BI52" s="23"/>
      <c r="BJ52" s="23"/>
      <c r="BK52" s="23"/>
      <c r="BL52" s="26"/>
      <c r="BM52" s="26"/>
      <c r="BN52" s="23"/>
      <c r="BO52" s="23"/>
      <c r="BP52" s="23"/>
      <c r="BQ52" s="26"/>
      <c r="BR52" s="26"/>
      <c r="BS52" s="26"/>
    </row>
    <row r="53" customFormat="false" ht="16" hidden="false" customHeight="false" outlineLevel="0" collapsed="false">
      <c r="A53" s="25" t="s">
        <v>178</v>
      </c>
      <c r="B53" s="26"/>
      <c r="C53" s="26"/>
      <c r="D53" s="26" t="s">
        <v>238</v>
      </c>
      <c r="E53" s="26"/>
      <c r="F53" s="26"/>
      <c r="G53" s="26" t="s">
        <v>277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 t="s">
        <v>298</v>
      </c>
      <c r="S53" s="26" t="s">
        <v>246</v>
      </c>
      <c r="T53" s="26" t="s">
        <v>299</v>
      </c>
      <c r="U53" s="26"/>
      <c r="V53" s="26" t="s">
        <v>182</v>
      </c>
      <c r="W53" s="26" t="s">
        <v>241</v>
      </c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 t="s">
        <v>300</v>
      </c>
      <c r="AM53" s="26"/>
      <c r="AN53" s="26"/>
      <c r="AO53" s="26"/>
      <c r="AP53" s="26"/>
      <c r="AQ53" s="14" t="s">
        <v>301</v>
      </c>
      <c r="AR53" s="14" t="s">
        <v>206</v>
      </c>
      <c r="AS53" s="14"/>
      <c r="AT53" s="26" t="s">
        <v>302</v>
      </c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customFormat="false" ht="16" hidden="false" customHeight="false" outlineLevel="0" collapsed="false">
      <c r="A54" s="25" t="s">
        <v>225</v>
      </c>
      <c r="B54" s="27"/>
      <c r="C54" s="27"/>
      <c r="D54" s="27" t="s">
        <v>226</v>
      </c>
      <c r="E54" s="27"/>
      <c r="F54" s="27"/>
      <c r="G54" s="27" t="s">
        <v>226</v>
      </c>
      <c r="H54" s="27"/>
      <c r="I54" s="27"/>
      <c r="J54" s="27"/>
      <c r="K54" s="26"/>
      <c r="L54" s="26"/>
      <c r="M54" s="26"/>
      <c r="N54" s="27"/>
      <c r="O54" s="27"/>
      <c r="P54" s="27"/>
      <c r="Q54" s="27"/>
      <c r="R54" s="27" t="s">
        <v>226</v>
      </c>
      <c r="S54" s="27" t="s">
        <v>226</v>
      </c>
      <c r="T54" s="27" t="s">
        <v>226</v>
      </c>
      <c r="U54" s="27"/>
      <c r="V54" s="27" t="s">
        <v>226</v>
      </c>
      <c r="W54" s="27" t="s">
        <v>226</v>
      </c>
      <c r="X54" s="27"/>
      <c r="Y54" s="27"/>
      <c r="Z54" s="27"/>
      <c r="AA54" s="27"/>
      <c r="AB54" s="27"/>
      <c r="AC54" s="27"/>
      <c r="AD54" s="27"/>
      <c r="AE54" s="26"/>
      <c r="AF54" s="27"/>
      <c r="AG54" s="27"/>
      <c r="AH54" s="27"/>
      <c r="AI54" s="27"/>
      <c r="AJ54" s="27"/>
      <c r="AK54" s="27"/>
      <c r="AL54" s="27" t="s">
        <v>226</v>
      </c>
      <c r="AM54" s="27"/>
      <c r="AN54" s="27"/>
      <c r="AO54" s="26"/>
      <c r="AP54" s="27"/>
      <c r="AQ54" s="27"/>
      <c r="AR54" s="28"/>
      <c r="AS54" s="28"/>
      <c r="AT54" s="37" t="s">
        <v>226</v>
      </c>
      <c r="AU54" s="27"/>
      <c r="AV54" s="27"/>
      <c r="AW54" s="27"/>
      <c r="AX54" s="27"/>
      <c r="AY54" s="27"/>
      <c r="AZ54" s="27"/>
      <c r="BA54" s="26"/>
      <c r="BB54" s="26"/>
      <c r="BC54" s="26"/>
      <c r="BD54" s="27"/>
      <c r="BE54" s="27"/>
      <c r="BF54" s="27"/>
      <c r="BG54" s="27"/>
      <c r="BH54" s="27"/>
      <c r="BI54" s="27"/>
      <c r="BJ54" s="27"/>
      <c r="BK54" s="27"/>
      <c r="BL54" s="26"/>
      <c r="BM54" s="26"/>
      <c r="BN54" s="27"/>
      <c r="BO54" s="27"/>
      <c r="BP54" s="27"/>
      <c r="BQ54" s="26"/>
      <c r="BR54" s="26"/>
      <c r="BS54" s="26"/>
    </row>
    <row r="55" customFormat="false" ht="16" hidden="false" customHeight="false" outlineLevel="0" collapsed="false">
      <c r="A55" s="25" t="s">
        <v>227</v>
      </c>
      <c r="B55" s="26"/>
      <c r="C55" s="26"/>
      <c r="D55" s="26" t="n">
        <v>1</v>
      </c>
      <c r="E55" s="26"/>
      <c r="F55" s="26"/>
      <c r="G55" s="26" t="n">
        <v>3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 t="n">
        <v>1</v>
      </c>
      <c r="S55" s="26" t="n">
        <v>1</v>
      </c>
      <c r="T55" s="26" t="n">
        <v>2</v>
      </c>
      <c r="U55" s="26"/>
      <c r="V55" s="26" t="n">
        <v>3</v>
      </c>
      <c r="W55" s="26" t="n">
        <v>20</v>
      </c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 t="n">
        <v>1</v>
      </c>
      <c r="AM55" s="26"/>
      <c r="AN55" s="26"/>
      <c r="AO55" s="26"/>
      <c r="AP55" s="26"/>
      <c r="AQ55" s="26" t="n">
        <v>5</v>
      </c>
      <c r="AR55" s="26" t="n">
        <f aca="false">1+1</f>
        <v>2</v>
      </c>
      <c r="AS55" s="26"/>
      <c r="AT55" s="27" t="n">
        <v>4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customFormat="false" ht="16" hidden="false" customHeight="false" outlineLevel="0" collapsed="false">
      <c r="A56" s="29" t="s">
        <v>228</v>
      </c>
      <c r="B56" s="30"/>
      <c r="C56" s="30"/>
      <c r="D56" s="30" t="n">
        <v>5755</v>
      </c>
      <c r="E56" s="30"/>
      <c r="F56" s="30"/>
      <c r="G56" s="30" t="n">
        <v>3219</v>
      </c>
      <c r="H56" s="30"/>
      <c r="I56" s="30"/>
      <c r="J56" s="30"/>
      <c r="K56" s="26"/>
      <c r="L56" s="26"/>
      <c r="M56" s="26"/>
      <c r="N56" s="30"/>
      <c r="O56" s="30"/>
      <c r="P56" s="30"/>
      <c r="Q56" s="30"/>
      <c r="R56" s="30" t="n">
        <v>222.3</v>
      </c>
      <c r="S56" s="30" t="n">
        <v>134.8</v>
      </c>
      <c r="T56" s="30" t="n">
        <v>193.77</v>
      </c>
      <c r="U56" s="30"/>
      <c r="V56" s="30" t="n">
        <v>143.53</v>
      </c>
      <c r="W56" s="30" t="n">
        <v>77.98</v>
      </c>
      <c r="X56" s="30"/>
      <c r="Y56" s="30"/>
      <c r="Z56" s="30"/>
      <c r="AA56" s="30"/>
      <c r="AB56" s="30"/>
      <c r="AC56" s="30"/>
      <c r="AD56" s="30"/>
      <c r="AE56" s="26"/>
      <c r="AF56" s="30"/>
      <c r="AG56" s="30"/>
      <c r="AH56" s="30"/>
      <c r="AI56" s="30"/>
      <c r="AJ56" s="30"/>
      <c r="AK56" s="30"/>
      <c r="AL56" s="30" t="n">
        <v>350</v>
      </c>
      <c r="AM56" s="30"/>
      <c r="AN56" s="30"/>
      <c r="AO56" s="26"/>
      <c r="AP56" s="30"/>
      <c r="AQ56" s="30" t="n">
        <v>6820</v>
      </c>
      <c r="AR56" s="30" t="n">
        <v>7660</v>
      </c>
      <c r="AS56" s="30"/>
      <c r="AT56" s="30" t="n">
        <f aca="false">2604.25*3.3</f>
        <v>8594.025</v>
      </c>
      <c r="AU56" s="30"/>
      <c r="AV56" s="30"/>
      <c r="AW56" s="30"/>
      <c r="AX56" s="30"/>
      <c r="AY56" s="30"/>
      <c r="AZ56" s="30"/>
      <c r="BA56" s="26"/>
      <c r="BB56" s="26"/>
      <c r="BC56" s="26"/>
      <c r="BD56" s="30"/>
      <c r="BE56" s="30"/>
      <c r="BF56" s="30"/>
      <c r="BG56" s="30"/>
      <c r="BH56" s="30"/>
      <c r="BI56" s="30"/>
      <c r="BJ56" s="30"/>
      <c r="BK56" s="30"/>
      <c r="BL56" s="26"/>
      <c r="BM56" s="26"/>
      <c r="BN56" s="30"/>
      <c r="BO56" s="30"/>
      <c r="BP56" s="30"/>
      <c r="BQ56" s="26"/>
      <c r="BR56" s="26"/>
      <c r="BS56" s="26"/>
    </row>
    <row r="57" customFormat="false" ht="16" hidden="false" customHeight="false" outlineLevel="0" collapsed="false">
      <c r="A57" s="31" t="s">
        <v>229</v>
      </c>
      <c r="B57" s="32"/>
      <c r="C57" s="32"/>
      <c r="D57" s="32" t="n">
        <v>0</v>
      </c>
      <c r="E57" s="32"/>
      <c r="F57" s="32"/>
      <c r="G57" s="32" t="n">
        <v>0</v>
      </c>
      <c r="H57" s="32"/>
      <c r="I57" s="32"/>
      <c r="J57" s="32"/>
      <c r="K57" s="26"/>
      <c r="L57" s="26"/>
      <c r="M57" s="26"/>
      <c r="N57" s="32"/>
      <c r="O57" s="32"/>
      <c r="P57" s="32"/>
      <c r="Q57" s="32"/>
      <c r="R57" s="32" t="n">
        <v>0</v>
      </c>
      <c r="S57" s="32" t="n">
        <v>0</v>
      </c>
      <c r="T57" s="32" t="n">
        <v>0</v>
      </c>
      <c r="U57" s="32"/>
      <c r="V57" s="32" t="n">
        <v>0</v>
      </c>
      <c r="W57" s="32" t="n">
        <v>0</v>
      </c>
      <c r="X57" s="32"/>
      <c r="Y57" s="32"/>
      <c r="Z57" s="32"/>
      <c r="AA57" s="32"/>
      <c r="AB57" s="32"/>
      <c r="AC57" s="32"/>
      <c r="AD57" s="32"/>
      <c r="AE57" s="26"/>
      <c r="AF57" s="32"/>
      <c r="AG57" s="32"/>
      <c r="AH57" s="32"/>
      <c r="AI57" s="32"/>
      <c r="AJ57" s="32"/>
      <c r="AK57" s="32"/>
      <c r="AL57" s="32" t="n">
        <v>0</v>
      </c>
      <c r="AM57" s="32"/>
      <c r="AN57" s="32"/>
      <c r="AO57" s="26"/>
      <c r="AP57" s="32"/>
      <c r="AQ57" s="32"/>
      <c r="AR57" s="32"/>
      <c r="AS57" s="32"/>
      <c r="AT57" s="32" t="n">
        <v>0</v>
      </c>
      <c r="AU57" s="32"/>
      <c r="AV57" s="32"/>
      <c r="AW57" s="32"/>
      <c r="AX57" s="32"/>
      <c r="AY57" s="32"/>
      <c r="AZ57" s="32"/>
      <c r="BA57" s="26"/>
      <c r="BB57" s="26"/>
      <c r="BC57" s="26"/>
      <c r="BD57" s="32"/>
      <c r="BE57" s="32"/>
      <c r="BF57" s="32"/>
      <c r="BG57" s="32"/>
      <c r="BH57" s="32"/>
      <c r="BI57" s="32"/>
      <c r="BJ57" s="32"/>
      <c r="BK57" s="32"/>
      <c r="BL57" s="26"/>
      <c r="BM57" s="26"/>
      <c r="BN57" s="32"/>
      <c r="BO57" s="32"/>
      <c r="BP57" s="32"/>
      <c r="BQ57" s="26"/>
      <c r="BR57" s="26"/>
      <c r="BS57" s="26"/>
    </row>
    <row r="58" customFormat="false" ht="16" hidden="false" customHeight="false" outlineLevel="0" collapsed="false">
      <c r="A58" s="33" t="s">
        <v>230</v>
      </c>
      <c r="B58" s="34" t="n">
        <f aca="false">(B56*B55)*(1-B57)</f>
        <v>0</v>
      </c>
      <c r="C58" s="34" t="n">
        <f aca="false">(C56*C55)*(1-C57)</f>
        <v>0</v>
      </c>
      <c r="D58" s="34" t="n">
        <f aca="false">(D56*D55)*(1-D57)</f>
        <v>5755</v>
      </c>
      <c r="E58" s="34" t="n">
        <f aca="false">(E56*E55)*(1-E57)</f>
        <v>0</v>
      </c>
      <c r="F58" s="34" t="n">
        <f aca="false">(F56*F55)*(1-F57)</f>
        <v>0</v>
      </c>
      <c r="G58" s="34" t="n">
        <f aca="false">(G56*G55)*(1-G57)</f>
        <v>9657</v>
      </c>
      <c r="H58" s="34" t="n">
        <f aca="false">(H56*H55)*(1-H57)</f>
        <v>0</v>
      </c>
      <c r="I58" s="34" t="n">
        <f aca="false">(I56*I55)*(1-I57)</f>
        <v>0</v>
      </c>
      <c r="J58" s="34" t="n">
        <f aca="false">(J56*J55)*(1-J57)</f>
        <v>0</v>
      </c>
      <c r="K58" s="34" t="n">
        <f aca="false">(K56*K55)*(1-K57)</f>
        <v>0</v>
      </c>
      <c r="L58" s="34" t="n">
        <f aca="false">(L56*L55)*(1-L57)</f>
        <v>0</v>
      </c>
      <c r="M58" s="34" t="n">
        <f aca="false">(M56*M55)*(1-M57)</f>
        <v>0</v>
      </c>
      <c r="N58" s="34" t="n">
        <f aca="false">(N56*N55)*(1-N57)</f>
        <v>0</v>
      </c>
      <c r="O58" s="34" t="n">
        <f aca="false">(O56*O55)*(1-O57)</f>
        <v>0</v>
      </c>
      <c r="P58" s="34" t="n">
        <f aca="false">(P56*P55)*(1-P57)</f>
        <v>0</v>
      </c>
      <c r="Q58" s="34" t="n">
        <f aca="false">(Q56*Q55)*(1-Q57)</f>
        <v>0</v>
      </c>
      <c r="R58" s="34" t="n">
        <f aca="false">(R56*R55)*(1-R57)</f>
        <v>222.3</v>
      </c>
      <c r="S58" s="34" t="n">
        <f aca="false">(S56*S55)*(1-S57)</f>
        <v>134.8</v>
      </c>
      <c r="T58" s="34" t="n">
        <f aca="false">(T56*T55)*(1-T57)</f>
        <v>387.54</v>
      </c>
      <c r="U58" s="34" t="n">
        <f aca="false">(U56*U55)*(1-U57)</f>
        <v>0</v>
      </c>
      <c r="V58" s="34" t="n">
        <f aca="false">(V56*V55)*(1-V57)</f>
        <v>430.59</v>
      </c>
      <c r="W58" s="34" t="n">
        <f aca="false">(W56*W55)*(1-W57)</f>
        <v>1559.6</v>
      </c>
      <c r="X58" s="34" t="n">
        <f aca="false">(X56*X55)*(1-X57)</f>
        <v>0</v>
      </c>
      <c r="Y58" s="34" t="n">
        <f aca="false">(Y56*Y55)*(1-Y57)</f>
        <v>0</v>
      </c>
      <c r="Z58" s="34"/>
      <c r="AA58" s="34" t="n">
        <f aca="false">(AA56*AA55)*(1-AA57)</f>
        <v>0</v>
      </c>
      <c r="AB58" s="34" t="n">
        <f aca="false">(AB56*AB55)*(1-AB57)</f>
        <v>0</v>
      </c>
      <c r="AC58" s="34"/>
      <c r="AD58" s="34" t="n">
        <f aca="false">(AD56*AD55)*(1-AD57)</f>
        <v>0</v>
      </c>
      <c r="AE58" s="34" t="n">
        <f aca="false">(AE56*AE55)*(1-AE57)</f>
        <v>0</v>
      </c>
      <c r="AF58" s="34" t="n">
        <f aca="false">(AF56*AF55)*(1-AF57)</f>
        <v>0</v>
      </c>
      <c r="AG58" s="34" t="n">
        <f aca="false">(AG56*AG55)*(1-AG57)</f>
        <v>0</v>
      </c>
      <c r="AH58" s="34" t="n">
        <f aca="false">(AH56*AH55)*(1-AH57)</f>
        <v>0</v>
      </c>
      <c r="AI58" s="34" t="n">
        <f aca="false">(AI56*AI55)*(1-AI57)</f>
        <v>0</v>
      </c>
      <c r="AJ58" s="34"/>
      <c r="AK58" s="34"/>
      <c r="AL58" s="34" t="n">
        <f aca="false">(AL56*AL55)*(1-AL57)</f>
        <v>350</v>
      </c>
      <c r="AM58" s="34" t="n">
        <f aca="false">(AM56*AM55)*(1-AM57)</f>
        <v>0</v>
      </c>
      <c r="AN58" s="34" t="n">
        <f aca="false">(AN56*AN55)*(1-AN57)</f>
        <v>0</v>
      </c>
      <c r="AO58" s="34" t="n">
        <f aca="false">(AO56*AO55)*(1-AO57)</f>
        <v>0</v>
      </c>
      <c r="AP58" s="34" t="n">
        <f aca="false">(AP56*AP55)*(1-AP57)</f>
        <v>0</v>
      </c>
      <c r="AQ58" s="34" t="n">
        <f aca="false">(AQ56*AQ55)*(1-AQ57)</f>
        <v>34100</v>
      </c>
      <c r="AR58" s="34" t="n">
        <f aca="false">(AR56*AR55)*(1-AR57)</f>
        <v>15320</v>
      </c>
      <c r="AS58" s="34" t="n">
        <f aca="false">(AS56*AS55)*(1-AS57)</f>
        <v>0</v>
      </c>
      <c r="AT58" s="34" t="n">
        <f aca="false">(AT56*AT55)*(1-AT57)</f>
        <v>34376.1</v>
      </c>
      <c r="AU58" s="34" t="n">
        <f aca="false">(AU56*AU55)*(1-AU57)</f>
        <v>0</v>
      </c>
      <c r="AV58" s="34" t="n">
        <f aca="false">(AV56*AV55)*(1-AV57)</f>
        <v>0</v>
      </c>
      <c r="AW58" s="34" t="n">
        <f aca="false">(AW56*AW55)*(1-AW57)</f>
        <v>0</v>
      </c>
      <c r="AX58" s="34" t="n">
        <f aca="false">(AX56*AX55)*(1-AX57)</f>
        <v>0</v>
      </c>
      <c r="AY58" s="34" t="n">
        <f aca="false">(AY56*AY55)*(1-AY57)</f>
        <v>0</v>
      </c>
      <c r="AZ58" s="34" t="n">
        <f aca="false">(AZ56*AZ55)*(1-AZ57)</f>
        <v>0</v>
      </c>
      <c r="BA58" s="34" t="n">
        <f aca="false">(BA56*BA55)*(1-BA57)</f>
        <v>0</v>
      </c>
      <c r="BB58" s="34" t="n">
        <f aca="false">(BB56*BB55)*(1-BB57)</f>
        <v>0</v>
      </c>
      <c r="BC58" s="34" t="n">
        <f aca="false">(BC56*BC55)*(1-BC57)</f>
        <v>0</v>
      </c>
      <c r="BD58" s="34" t="n">
        <f aca="false">(BD56*BD55)*(1-BD57)</f>
        <v>0</v>
      </c>
      <c r="BE58" s="34" t="n">
        <f aca="false">(BE56*BE55)*(1-BE57)</f>
        <v>0</v>
      </c>
      <c r="BF58" s="34" t="n">
        <f aca="false">(BF56*BF55)*(1-BF57)</f>
        <v>0</v>
      </c>
      <c r="BG58" s="34" t="n">
        <f aca="false">(BG56*BG55)*(1-BG57)</f>
        <v>0</v>
      </c>
      <c r="BH58" s="34" t="n">
        <f aca="false">(BH56*BH55)*(1-BH57)</f>
        <v>0</v>
      </c>
      <c r="BI58" s="34" t="n">
        <f aca="false">(BI56*BI55)*(1-BI57)</f>
        <v>0</v>
      </c>
      <c r="BJ58" s="34" t="n">
        <f aca="false">(BJ56*BJ55)*(1-BJ57)</f>
        <v>0</v>
      </c>
      <c r="BK58" s="34" t="n">
        <f aca="false">(BK56*BK55)*(1-BK57)</f>
        <v>0</v>
      </c>
      <c r="BL58" s="34" t="n">
        <f aca="false">(BL56*BL55)*(1-BL57)</f>
        <v>0</v>
      </c>
      <c r="BM58" s="34" t="n">
        <f aca="false">(BM56*BM55)*(1-BM57)</f>
        <v>0</v>
      </c>
      <c r="BN58" s="34" t="n">
        <f aca="false">(BN56*BN55)*(1-BN57)</f>
        <v>0</v>
      </c>
      <c r="BO58" s="34" t="n">
        <f aca="false">(BO56*BO55)*(1-BO57)</f>
        <v>0</v>
      </c>
      <c r="BP58" s="34" t="n">
        <f aca="false">(BP56*BP55)*(1-BP57)</f>
        <v>0</v>
      </c>
      <c r="BQ58" s="34" t="n">
        <f aca="false">(BQ56*BQ55)*(1-BQ57)</f>
        <v>0</v>
      </c>
      <c r="BR58" s="34" t="n">
        <f aca="false">(BR56*BR55)*(1-BR57)</f>
        <v>0</v>
      </c>
      <c r="BS58" s="34" t="n">
        <f aca="false">(BS56*BS55)*(1-BS57)</f>
        <v>0</v>
      </c>
    </row>
    <row r="59" customFormat="false" ht="16" hidden="false" customHeight="false" outlineLevel="0" collapsed="false">
      <c r="A59" s="18" t="s">
        <v>146</v>
      </c>
      <c r="B59" s="14"/>
      <c r="C59" s="14"/>
      <c r="D59" s="14" t="s">
        <v>147</v>
      </c>
      <c r="E59" s="14"/>
      <c r="F59" s="14"/>
      <c r="G59" s="14" t="s">
        <v>147</v>
      </c>
      <c r="H59" s="14"/>
      <c r="I59" s="14"/>
      <c r="J59" s="14"/>
      <c r="K59" s="26"/>
      <c r="L59" s="26"/>
      <c r="M59" s="26"/>
      <c r="N59" s="14"/>
      <c r="O59" s="14"/>
      <c r="P59" s="14"/>
      <c r="Q59" s="14"/>
      <c r="R59" s="14" t="s">
        <v>147</v>
      </c>
      <c r="S59" s="14" t="s">
        <v>147</v>
      </c>
      <c r="T59" s="14" t="s">
        <v>147</v>
      </c>
      <c r="U59" s="14"/>
      <c r="V59" s="14" t="s">
        <v>147</v>
      </c>
      <c r="W59" s="14" t="s">
        <v>147</v>
      </c>
      <c r="X59" s="14"/>
      <c r="Y59" s="14"/>
      <c r="Z59" s="14"/>
      <c r="AA59" s="14"/>
      <c r="AB59" s="14"/>
      <c r="AC59" s="14"/>
      <c r="AD59" s="14"/>
      <c r="AE59" s="26"/>
      <c r="AF59" s="14"/>
      <c r="AG59" s="14"/>
      <c r="AH59" s="14"/>
      <c r="AI59" s="14"/>
      <c r="AJ59" s="14"/>
      <c r="AK59" s="14"/>
      <c r="AL59" s="14"/>
      <c r="AM59" s="14"/>
      <c r="AN59" s="14"/>
      <c r="AO59" s="26"/>
      <c r="AP59" s="14"/>
      <c r="AQ59" s="14" t="s">
        <v>155</v>
      </c>
      <c r="AR59" s="14"/>
      <c r="AS59" s="14"/>
      <c r="AT59" s="14"/>
      <c r="AU59" s="14"/>
      <c r="AV59" s="14"/>
      <c r="AW59" s="14"/>
      <c r="AX59" s="14"/>
      <c r="AY59" s="14"/>
      <c r="AZ59" s="14"/>
      <c r="BA59" s="26"/>
      <c r="BB59" s="26"/>
      <c r="BC59" s="26"/>
      <c r="BD59" s="14"/>
      <c r="BE59" s="14"/>
      <c r="BF59" s="14"/>
      <c r="BG59" s="14"/>
      <c r="BH59" s="14"/>
      <c r="BI59" s="14"/>
      <c r="BJ59" s="14"/>
      <c r="BK59" s="14"/>
      <c r="BL59" s="26"/>
      <c r="BM59" s="26"/>
      <c r="BN59" s="14"/>
      <c r="BO59" s="14"/>
      <c r="BP59" s="14"/>
      <c r="BQ59" s="26"/>
      <c r="BR59" s="26"/>
      <c r="BS59" s="26"/>
    </row>
    <row r="60" customFormat="false" ht="16" hidden="false" customHeight="false" outlineLevel="0" collapsed="false">
      <c r="A60" s="20" t="s">
        <v>162</v>
      </c>
      <c r="B60" s="23"/>
      <c r="C60" s="23"/>
      <c r="D60" s="23" t="s">
        <v>105</v>
      </c>
      <c r="E60" s="23"/>
      <c r="F60" s="23"/>
      <c r="G60" s="23" t="s">
        <v>108</v>
      </c>
      <c r="H60" s="23"/>
      <c r="I60" s="23"/>
      <c r="J60" s="23"/>
      <c r="K60" s="26"/>
      <c r="L60" s="26"/>
      <c r="M60" s="26"/>
      <c r="N60" s="23"/>
      <c r="O60" s="23"/>
      <c r="P60" s="23"/>
      <c r="Q60" s="23"/>
      <c r="R60" s="23" t="s">
        <v>272</v>
      </c>
      <c r="S60" s="23" t="s">
        <v>273</v>
      </c>
      <c r="T60" s="23" t="s">
        <v>233</v>
      </c>
      <c r="U60" s="23"/>
      <c r="V60" s="23" t="s">
        <v>165</v>
      </c>
      <c r="W60" s="23" t="s">
        <v>258</v>
      </c>
      <c r="X60" s="23"/>
      <c r="Y60" s="23"/>
      <c r="Z60" s="23"/>
      <c r="AA60" s="23"/>
      <c r="AB60" s="23"/>
      <c r="AC60" s="23"/>
      <c r="AD60" s="23"/>
      <c r="AE60" s="26"/>
      <c r="AF60" s="23"/>
      <c r="AG60" s="23"/>
      <c r="AH60" s="23"/>
      <c r="AI60" s="23"/>
      <c r="AJ60" s="23"/>
      <c r="AK60" s="23"/>
      <c r="AL60" s="23"/>
      <c r="AM60" s="23"/>
      <c r="AN60" s="23"/>
      <c r="AO60" s="26"/>
      <c r="AP60" s="36"/>
      <c r="AQ60" s="23" t="s">
        <v>170</v>
      </c>
      <c r="AR60" s="23"/>
      <c r="AS60" s="23"/>
      <c r="AT60" s="23"/>
      <c r="AU60" s="23"/>
      <c r="AV60" s="23"/>
      <c r="AW60" s="23"/>
      <c r="AX60" s="23"/>
      <c r="AY60" s="23"/>
      <c r="AZ60" s="23"/>
      <c r="BA60" s="26"/>
      <c r="BB60" s="26"/>
      <c r="BC60" s="26"/>
      <c r="BD60" s="23"/>
      <c r="BE60" s="23"/>
      <c r="BF60" s="23"/>
      <c r="BG60" s="23"/>
      <c r="BH60" s="23"/>
      <c r="BI60" s="23"/>
      <c r="BJ60" s="23"/>
      <c r="BK60" s="23"/>
      <c r="BL60" s="26"/>
      <c r="BM60" s="26"/>
      <c r="BN60" s="23"/>
      <c r="BO60" s="23"/>
      <c r="BP60" s="23"/>
      <c r="BQ60" s="26"/>
      <c r="BR60" s="26"/>
      <c r="BS60" s="26"/>
    </row>
    <row r="61" customFormat="false" ht="16" hidden="false" customHeight="false" outlineLevel="0" collapsed="false">
      <c r="A61" s="25" t="s">
        <v>178</v>
      </c>
      <c r="B61" s="26"/>
      <c r="C61" s="26"/>
      <c r="D61" s="26" t="s">
        <v>237</v>
      </c>
      <c r="E61" s="26"/>
      <c r="F61" s="26"/>
      <c r="G61" s="26" t="s">
        <v>277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 t="s">
        <v>240</v>
      </c>
      <c r="S61" s="26" t="s">
        <v>303</v>
      </c>
      <c r="T61" s="26" t="s">
        <v>243</v>
      </c>
      <c r="U61" s="26"/>
      <c r="V61" s="26" t="s">
        <v>240</v>
      </c>
      <c r="W61" s="26" t="s">
        <v>278</v>
      </c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14" t="s">
        <v>304</v>
      </c>
      <c r="AR61" s="14"/>
      <c r="AS61" s="14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customFormat="false" ht="16" hidden="false" customHeight="false" outlineLevel="0" collapsed="false">
      <c r="A62" s="25" t="s">
        <v>225</v>
      </c>
      <c r="B62" s="27"/>
      <c r="C62" s="27"/>
      <c r="D62" s="27"/>
      <c r="E62" s="27"/>
      <c r="F62" s="27"/>
      <c r="G62" s="27" t="s">
        <v>226</v>
      </c>
      <c r="H62" s="27"/>
      <c r="I62" s="27"/>
      <c r="J62" s="27"/>
      <c r="K62" s="26"/>
      <c r="L62" s="26"/>
      <c r="M62" s="26"/>
      <c r="N62" s="27"/>
      <c r="O62" s="27"/>
      <c r="P62" s="27"/>
      <c r="Q62" s="27"/>
      <c r="R62" s="27" t="s">
        <v>226</v>
      </c>
      <c r="S62" s="27" t="s">
        <v>226</v>
      </c>
      <c r="T62" s="27" t="s">
        <v>226</v>
      </c>
      <c r="U62" s="27"/>
      <c r="V62" s="27" t="s">
        <v>226</v>
      </c>
      <c r="W62" s="27" t="s">
        <v>226</v>
      </c>
      <c r="X62" s="27"/>
      <c r="Y62" s="27"/>
      <c r="Z62" s="27"/>
      <c r="AA62" s="27"/>
      <c r="AB62" s="27"/>
      <c r="AC62" s="27"/>
      <c r="AD62" s="27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6"/>
      <c r="AP62" s="27"/>
      <c r="AQ62" s="27"/>
      <c r="AR62" s="28"/>
      <c r="AS62" s="28"/>
      <c r="AT62" s="27"/>
      <c r="AU62" s="27"/>
      <c r="AV62" s="27"/>
      <c r="AW62" s="27"/>
      <c r="AX62" s="27"/>
      <c r="AY62" s="27"/>
      <c r="AZ62" s="27"/>
      <c r="BA62" s="26"/>
      <c r="BB62" s="26"/>
      <c r="BC62" s="26"/>
      <c r="BD62" s="27"/>
      <c r="BE62" s="27"/>
      <c r="BF62" s="27"/>
      <c r="BG62" s="27"/>
      <c r="BH62" s="27"/>
      <c r="BI62" s="27"/>
      <c r="BJ62" s="27"/>
      <c r="BK62" s="27"/>
      <c r="BL62" s="26"/>
      <c r="BM62" s="26"/>
      <c r="BN62" s="27"/>
      <c r="BO62" s="27"/>
      <c r="BP62" s="27"/>
      <c r="BQ62" s="26"/>
      <c r="BR62" s="26"/>
      <c r="BS62" s="26"/>
    </row>
    <row r="63" customFormat="false" ht="16" hidden="false" customHeight="false" outlineLevel="0" collapsed="false">
      <c r="A63" s="25" t="s">
        <v>227</v>
      </c>
      <c r="B63" s="26"/>
      <c r="C63" s="26"/>
      <c r="D63" s="26" t="n">
        <v>2</v>
      </c>
      <c r="E63" s="26"/>
      <c r="F63" s="26"/>
      <c r="G63" s="26" t="n">
        <v>7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 t="n">
        <v>10</v>
      </c>
      <c r="S63" s="26" t="n">
        <v>3</v>
      </c>
      <c r="T63" s="26" t="n">
        <v>1</v>
      </c>
      <c r="U63" s="26"/>
      <c r="V63" s="26" t="n">
        <v>38</v>
      </c>
      <c r="W63" s="26" t="n">
        <v>3</v>
      </c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 t="n">
        <v>1</v>
      </c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customFormat="false" ht="16" hidden="false" customHeight="false" outlineLevel="0" collapsed="false">
      <c r="A64" s="29" t="s">
        <v>228</v>
      </c>
      <c r="B64" s="30"/>
      <c r="C64" s="30"/>
      <c r="D64" s="30" t="n">
        <v>5755</v>
      </c>
      <c r="E64" s="30"/>
      <c r="F64" s="30"/>
      <c r="G64" s="30" t="n">
        <v>3219</v>
      </c>
      <c r="H64" s="30"/>
      <c r="I64" s="30"/>
      <c r="J64" s="30"/>
      <c r="K64" s="26"/>
      <c r="L64" s="26"/>
      <c r="M64" s="26"/>
      <c r="N64" s="30"/>
      <c r="O64" s="30"/>
      <c r="P64" s="30"/>
      <c r="Q64" s="30"/>
      <c r="R64" s="30" t="n">
        <v>223.3</v>
      </c>
      <c r="S64" s="30" t="n">
        <v>134.8</v>
      </c>
      <c r="T64" s="30" t="n">
        <v>193.77</v>
      </c>
      <c r="U64" s="30"/>
      <c r="V64" s="30" t="n">
        <v>143.53</v>
      </c>
      <c r="W64" s="30" t="n">
        <v>100</v>
      </c>
      <c r="X64" s="30"/>
      <c r="Y64" s="30"/>
      <c r="Z64" s="30"/>
      <c r="AA64" s="30"/>
      <c r="AB64" s="30"/>
      <c r="AC64" s="30"/>
      <c r="AD64" s="30"/>
      <c r="AE64" s="26"/>
      <c r="AF64" s="30"/>
      <c r="AG64" s="30"/>
      <c r="AH64" s="30"/>
      <c r="AI64" s="30"/>
      <c r="AJ64" s="30"/>
      <c r="AK64" s="30"/>
      <c r="AL64" s="30"/>
      <c r="AM64" s="30"/>
      <c r="AN64" s="30"/>
      <c r="AO64" s="26"/>
      <c r="AP64" s="30"/>
      <c r="AQ64" s="30" t="n">
        <v>6820</v>
      </c>
      <c r="AR64" s="30"/>
      <c r="AS64" s="30"/>
      <c r="AT64" s="30"/>
      <c r="AU64" s="30"/>
      <c r="AV64" s="30"/>
      <c r="AW64" s="30"/>
      <c r="AX64" s="30"/>
      <c r="AY64" s="30"/>
      <c r="AZ64" s="30"/>
      <c r="BA64" s="26"/>
      <c r="BB64" s="26"/>
      <c r="BC64" s="26"/>
      <c r="BD64" s="30"/>
      <c r="BE64" s="30"/>
      <c r="BF64" s="30"/>
      <c r="BG64" s="30"/>
      <c r="BH64" s="30"/>
      <c r="BI64" s="30"/>
      <c r="BJ64" s="30"/>
      <c r="BK64" s="30"/>
      <c r="BL64" s="26"/>
      <c r="BM64" s="26"/>
      <c r="BN64" s="30"/>
      <c r="BO64" s="30"/>
      <c r="BP64" s="30"/>
      <c r="BQ64" s="26"/>
      <c r="BR64" s="26"/>
      <c r="BS64" s="26"/>
    </row>
    <row r="65" customFormat="false" ht="16" hidden="false" customHeight="false" outlineLevel="0" collapsed="false">
      <c r="A65" s="31" t="s">
        <v>229</v>
      </c>
      <c r="B65" s="32"/>
      <c r="C65" s="32"/>
      <c r="D65" s="32" t="n">
        <v>0</v>
      </c>
      <c r="E65" s="32"/>
      <c r="F65" s="32"/>
      <c r="G65" s="32" t="n">
        <v>0</v>
      </c>
      <c r="H65" s="32"/>
      <c r="I65" s="32"/>
      <c r="J65" s="32"/>
      <c r="K65" s="26"/>
      <c r="L65" s="26"/>
      <c r="M65" s="26"/>
      <c r="N65" s="32"/>
      <c r="O65" s="32"/>
      <c r="P65" s="32"/>
      <c r="Q65" s="32"/>
      <c r="R65" s="32" t="n">
        <v>0</v>
      </c>
      <c r="S65" s="32" t="n">
        <v>0</v>
      </c>
      <c r="T65" s="32" t="n">
        <v>0</v>
      </c>
      <c r="U65" s="32"/>
      <c r="V65" s="32" t="n">
        <v>0</v>
      </c>
      <c r="W65" s="32" t="n">
        <v>0</v>
      </c>
      <c r="X65" s="32"/>
      <c r="Y65" s="32"/>
      <c r="Z65" s="32"/>
      <c r="AA65" s="32"/>
      <c r="AB65" s="32"/>
      <c r="AC65" s="32"/>
      <c r="AD65" s="32"/>
      <c r="AE65" s="26"/>
      <c r="AF65" s="32"/>
      <c r="AG65" s="32"/>
      <c r="AH65" s="32"/>
      <c r="AI65" s="32"/>
      <c r="AJ65" s="32"/>
      <c r="AK65" s="32"/>
      <c r="AL65" s="32"/>
      <c r="AM65" s="32"/>
      <c r="AN65" s="32"/>
      <c r="AO65" s="26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26"/>
      <c r="BB65" s="26"/>
      <c r="BC65" s="26"/>
      <c r="BD65" s="32"/>
      <c r="BE65" s="32"/>
      <c r="BF65" s="32"/>
      <c r="BG65" s="32"/>
      <c r="BH65" s="32"/>
      <c r="BI65" s="32"/>
      <c r="BJ65" s="32"/>
      <c r="BK65" s="32"/>
      <c r="BL65" s="26"/>
      <c r="BM65" s="26"/>
      <c r="BN65" s="32"/>
      <c r="BO65" s="32"/>
      <c r="BP65" s="32"/>
      <c r="BQ65" s="26"/>
      <c r="BR65" s="26"/>
      <c r="BS65" s="26"/>
    </row>
    <row r="66" customFormat="false" ht="16" hidden="false" customHeight="false" outlineLevel="0" collapsed="false">
      <c r="A66" s="33" t="s">
        <v>230</v>
      </c>
      <c r="B66" s="34" t="n">
        <f aca="false">(B64*B63)*(1-B65)</f>
        <v>0</v>
      </c>
      <c r="C66" s="34" t="n">
        <f aca="false">(C64*C63)*(1-C65)</f>
        <v>0</v>
      </c>
      <c r="D66" s="34" t="n">
        <f aca="false">(D64*D63)*(1-D65)</f>
        <v>11510</v>
      </c>
      <c r="E66" s="34" t="n">
        <f aca="false">(E64*E63)*(1-E65)</f>
        <v>0</v>
      </c>
      <c r="F66" s="34" t="n">
        <f aca="false">(F64*F63)*(1-F65)</f>
        <v>0</v>
      </c>
      <c r="G66" s="34" t="n">
        <f aca="false">(G64*G63)*(1-G65)</f>
        <v>22533</v>
      </c>
      <c r="H66" s="34" t="n">
        <f aca="false">(H64*H63)*(1-H65)</f>
        <v>0</v>
      </c>
      <c r="I66" s="34" t="n">
        <f aca="false">(I64*I63)*(1-I65)</f>
        <v>0</v>
      </c>
      <c r="J66" s="34" t="n">
        <f aca="false">(J64*J63)*(1-J65)</f>
        <v>0</v>
      </c>
      <c r="K66" s="34" t="n">
        <f aca="false">(K64*K63)*(1-K65)</f>
        <v>0</v>
      </c>
      <c r="L66" s="34" t="n">
        <f aca="false">(L64*L63)*(1-L65)</f>
        <v>0</v>
      </c>
      <c r="M66" s="34" t="n">
        <f aca="false">(M64*M63)*(1-M65)</f>
        <v>0</v>
      </c>
      <c r="N66" s="34" t="n">
        <f aca="false">(N64*N63)*(1-N65)</f>
        <v>0</v>
      </c>
      <c r="O66" s="34" t="n">
        <f aca="false">(O64*O63)*(1-O65)</f>
        <v>0</v>
      </c>
      <c r="P66" s="34" t="n">
        <f aca="false">(P64*P63)*(1-P65)</f>
        <v>0</v>
      </c>
      <c r="Q66" s="34" t="n">
        <f aca="false">(Q64*Q63)*(1-Q65)</f>
        <v>0</v>
      </c>
      <c r="R66" s="34" t="n">
        <f aca="false">(R64*R63)*(1-R65)</f>
        <v>2233</v>
      </c>
      <c r="S66" s="34" t="n">
        <f aca="false">(S64*S63)*(1-S65)</f>
        <v>404.4</v>
      </c>
      <c r="T66" s="34" t="n">
        <f aca="false">(T64*T63)*(1-T65)</f>
        <v>193.77</v>
      </c>
      <c r="U66" s="34" t="n">
        <f aca="false">(U64*U63)*(1-U65)</f>
        <v>0</v>
      </c>
      <c r="V66" s="34" t="n">
        <f aca="false">(V64*V63)*(1-V65)</f>
        <v>5454.14</v>
      </c>
      <c r="W66" s="34" t="n">
        <f aca="false">(W64*W63)*(1-W65)</f>
        <v>300</v>
      </c>
      <c r="X66" s="34" t="n">
        <f aca="false">(X64*X63)*(1-X65)</f>
        <v>0</v>
      </c>
      <c r="Y66" s="34" t="n">
        <f aca="false">(Y64*Y63)*(1-Y65)</f>
        <v>0</v>
      </c>
      <c r="Z66" s="34"/>
      <c r="AA66" s="34" t="n">
        <f aca="false">(AA64*AA63)*(1-AA65)</f>
        <v>0</v>
      </c>
      <c r="AB66" s="34" t="n">
        <f aca="false">(AB64*AB63)*(1-AB65)</f>
        <v>0</v>
      </c>
      <c r="AC66" s="34"/>
      <c r="AD66" s="34" t="n">
        <f aca="false">(AD64*AD63)*(1-AD65)</f>
        <v>0</v>
      </c>
      <c r="AE66" s="34" t="n">
        <f aca="false">(AE64*AE63)*(1-AE65)</f>
        <v>0</v>
      </c>
      <c r="AF66" s="34" t="n">
        <f aca="false">(AF64*AF63)*(1-AF65)</f>
        <v>0</v>
      </c>
      <c r="AG66" s="34" t="n">
        <f aca="false">(AG64*AG63)*(1-AG65)</f>
        <v>0</v>
      </c>
      <c r="AH66" s="34" t="n">
        <f aca="false">(AH64*AH63)*(1-AH65)</f>
        <v>0</v>
      </c>
      <c r="AI66" s="34" t="n">
        <f aca="false">(AI64*AI63)*(1-AI65)</f>
        <v>0</v>
      </c>
      <c r="AJ66" s="34"/>
      <c r="AK66" s="34"/>
      <c r="AL66" s="34" t="n">
        <f aca="false">(AL64*AL63)*(1-AL65)</f>
        <v>0</v>
      </c>
      <c r="AM66" s="34" t="n">
        <f aca="false">(AM64*AM63)*(1-AM65)</f>
        <v>0</v>
      </c>
      <c r="AN66" s="34" t="n">
        <f aca="false">(AN64*AN63)*(1-AN65)</f>
        <v>0</v>
      </c>
      <c r="AO66" s="34" t="n">
        <f aca="false">(AO64*AO63)*(1-AO65)</f>
        <v>0</v>
      </c>
      <c r="AP66" s="34" t="n">
        <f aca="false">(AP64*AP63)*(1-AP65)</f>
        <v>0</v>
      </c>
      <c r="AQ66" s="34" t="n">
        <f aca="false">(AQ64*AQ63)*(1-AQ65)</f>
        <v>6820</v>
      </c>
      <c r="AR66" s="34" t="n">
        <f aca="false">(AR64*AR63)*(1-AR65)</f>
        <v>0</v>
      </c>
      <c r="AS66" s="34" t="n">
        <f aca="false">(AS64*AS63)*(1-AS65)</f>
        <v>0</v>
      </c>
      <c r="AT66" s="34" t="n">
        <f aca="false">(AT64*AT63)*(1-AT65)</f>
        <v>0</v>
      </c>
      <c r="AU66" s="34" t="n">
        <f aca="false">(AU64*AU63)*(1-AU65)</f>
        <v>0</v>
      </c>
      <c r="AV66" s="34" t="n">
        <f aca="false">(AV64*AV63)*(1-AV65)</f>
        <v>0</v>
      </c>
      <c r="AW66" s="34" t="n">
        <f aca="false">(AW64*AW63)*(1-AW65)</f>
        <v>0</v>
      </c>
      <c r="AX66" s="34" t="n">
        <f aca="false">(AX64*AX63)*(1-AX65)</f>
        <v>0</v>
      </c>
      <c r="AY66" s="34" t="n">
        <f aca="false">(AY64*AY63)*(1-AY65)</f>
        <v>0</v>
      </c>
      <c r="AZ66" s="34" t="n">
        <f aca="false">(AZ64*AZ63)*(1-AZ65)</f>
        <v>0</v>
      </c>
      <c r="BA66" s="34" t="n">
        <f aca="false">(BA64*BA63)*(1-BA65)</f>
        <v>0</v>
      </c>
      <c r="BB66" s="34" t="n">
        <f aca="false">(BB64*BB63)*(1-BB65)</f>
        <v>0</v>
      </c>
      <c r="BC66" s="34" t="n">
        <f aca="false">(BC64*BC63)*(1-BC65)</f>
        <v>0</v>
      </c>
      <c r="BD66" s="34" t="n">
        <f aca="false">(BD64*BD63)*(1-BD65)</f>
        <v>0</v>
      </c>
      <c r="BE66" s="34" t="n">
        <f aca="false">(BE64*BE63)*(1-BE65)</f>
        <v>0</v>
      </c>
      <c r="BF66" s="34" t="n">
        <f aca="false">(BF64*BF63)*(1-BF65)</f>
        <v>0</v>
      </c>
      <c r="BG66" s="34" t="n">
        <f aca="false">(BG64*BG63)*(1-BG65)</f>
        <v>0</v>
      </c>
      <c r="BH66" s="34" t="n">
        <f aca="false">(BH64*BH63)*(1-BH65)</f>
        <v>0</v>
      </c>
      <c r="BI66" s="34" t="n">
        <f aca="false">(BI64*BI63)*(1-BI65)</f>
        <v>0</v>
      </c>
      <c r="BJ66" s="34" t="n">
        <f aca="false">(BJ64*BJ63)*(1-BJ65)</f>
        <v>0</v>
      </c>
      <c r="BK66" s="34" t="n">
        <f aca="false">(BK64*BK63)*(1-BK65)</f>
        <v>0</v>
      </c>
      <c r="BL66" s="34" t="n">
        <f aca="false">(BL64*BL63)*(1-BL65)</f>
        <v>0</v>
      </c>
      <c r="BM66" s="34" t="n">
        <f aca="false">(BM64*BM63)*(1-BM65)</f>
        <v>0</v>
      </c>
      <c r="BN66" s="34" t="n">
        <f aca="false">(BN64*BN63)*(1-BN65)</f>
        <v>0</v>
      </c>
      <c r="BO66" s="34" t="n">
        <f aca="false">(BO64*BO63)*(1-BO65)</f>
        <v>0</v>
      </c>
      <c r="BP66" s="34" t="n">
        <f aca="false">(BP64*BP63)*(1-BP65)</f>
        <v>0</v>
      </c>
      <c r="BQ66" s="34" t="n">
        <f aca="false">(BQ64*BQ63)*(1-BQ65)</f>
        <v>0</v>
      </c>
      <c r="BR66" s="34" t="n">
        <f aca="false">(BR64*BR63)*(1-BR65)</f>
        <v>0</v>
      </c>
      <c r="BS66" s="34" t="n">
        <f aca="false">(BS64*BS63)*(1-BS65)</f>
        <v>0</v>
      </c>
    </row>
    <row r="67" customFormat="false" ht="16" hidden="false" customHeight="false" outlineLevel="0" collapsed="false">
      <c r="A67" s="18" t="s">
        <v>146</v>
      </c>
      <c r="B67" s="14"/>
      <c r="C67" s="14"/>
      <c r="D67" s="14" t="s">
        <v>147</v>
      </c>
      <c r="E67" s="14"/>
      <c r="F67" s="14"/>
      <c r="G67" s="14"/>
      <c r="H67" s="14"/>
      <c r="I67" s="14"/>
      <c r="J67" s="14"/>
      <c r="K67" s="26"/>
      <c r="L67" s="26"/>
      <c r="M67" s="26"/>
      <c r="N67" s="14"/>
      <c r="O67" s="14"/>
      <c r="P67" s="14"/>
      <c r="Q67" s="14"/>
      <c r="R67" s="14" t="s">
        <v>147</v>
      </c>
      <c r="S67" s="14" t="s">
        <v>150</v>
      </c>
      <c r="T67" s="14"/>
      <c r="U67" s="14"/>
      <c r="V67" s="14" t="s">
        <v>147</v>
      </c>
      <c r="W67" s="14" t="s">
        <v>147</v>
      </c>
      <c r="X67" s="14"/>
      <c r="Y67" s="14"/>
      <c r="Z67" s="14"/>
      <c r="AA67" s="14"/>
      <c r="AB67" s="14"/>
      <c r="AC67" s="14"/>
      <c r="AD67" s="14"/>
      <c r="AE67" s="26"/>
      <c r="AF67" s="14"/>
      <c r="AG67" s="14"/>
      <c r="AH67" s="14"/>
      <c r="AI67" s="14"/>
      <c r="AJ67" s="14"/>
      <c r="AK67" s="14"/>
      <c r="AL67" s="14"/>
      <c r="AM67" s="14"/>
      <c r="AN67" s="14"/>
      <c r="AO67" s="26"/>
      <c r="AP67" s="14"/>
      <c r="AQ67" s="14" t="s">
        <v>155</v>
      </c>
      <c r="AR67" s="14"/>
      <c r="AS67" s="14"/>
      <c r="AT67" s="14"/>
      <c r="AU67" s="14"/>
      <c r="AV67" s="14"/>
      <c r="AW67" s="14"/>
      <c r="AX67" s="14"/>
      <c r="AY67" s="14"/>
      <c r="AZ67" s="14"/>
      <c r="BA67" s="26"/>
      <c r="BB67" s="26"/>
      <c r="BC67" s="26"/>
      <c r="BD67" s="14"/>
      <c r="BE67" s="14"/>
      <c r="BF67" s="14"/>
      <c r="BG67" s="14"/>
      <c r="BH67" s="14"/>
      <c r="BI67" s="14"/>
      <c r="BJ67" s="14"/>
      <c r="BK67" s="14"/>
      <c r="BL67" s="26"/>
      <c r="BM67" s="26"/>
      <c r="BN67" s="14"/>
      <c r="BO67" s="14"/>
      <c r="BP67" s="14"/>
      <c r="BQ67" s="26"/>
      <c r="BR67" s="26"/>
      <c r="BS67" s="26"/>
    </row>
    <row r="68" customFormat="false" ht="16" hidden="false" customHeight="false" outlineLevel="0" collapsed="false">
      <c r="A68" s="20" t="s">
        <v>162</v>
      </c>
      <c r="B68" s="23"/>
      <c r="C68" s="23"/>
      <c r="D68" s="23" t="s">
        <v>105</v>
      </c>
      <c r="E68" s="23"/>
      <c r="F68" s="23"/>
      <c r="G68" s="23"/>
      <c r="H68" s="23"/>
      <c r="I68" s="23"/>
      <c r="J68" s="23"/>
      <c r="K68" s="26"/>
      <c r="L68" s="26"/>
      <c r="M68" s="26"/>
      <c r="N68" s="23"/>
      <c r="O68" s="23"/>
      <c r="P68" s="23"/>
      <c r="Q68" s="23"/>
      <c r="R68" s="23" t="s">
        <v>272</v>
      </c>
      <c r="S68" s="23" t="n">
        <v>110109</v>
      </c>
      <c r="T68" s="23"/>
      <c r="U68" s="23"/>
      <c r="V68" s="0" t="s">
        <v>165</v>
      </c>
      <c r="W68" s="23" t="s">
        <v>258</v>
      </c>
      <c r="X68" s="23"/>
      <c r="Y68" s="23"/>
      <c r="Z68" s="23"/>
      <c r="AA68" s="23"/>
      <c r="AB68" s="23"/>
      <c r="AC68" s="23"/>
      <c r="AD68" s="23"/>
      <c r="AE68" s="26"/>
      <c r="AF68" s="23"/>
      <c r="AG68" s="23"/>
      <c r="AH68" s="23"/>
      <c r="AI68" s="23"/>
      <c r="AJ68" s="23"/>
      <c r="AK68" s="23"/>
      <c r="AL68" s="23"/>
      <c r="AM68" s="23"/>
      <c r="AN68" s="23"/>
      <c r="AO68" s="26"/>
      <c r="AP68" s="36"/>
      <c r="AQ68" s="35" t="s">
        <v>305</v>
      </c>
      <c r="AR68" s="23"/>
      <c r="AS68" s="23"/>
      <c r="AT68" s="23"/>
      <c r="AU68" s="23"/>
      <c r="AV68" s="23"/>
      <c r="AW68" s="23"/>
      <c r="AX68" s="23"/>
      <c r="AY68" s="23"/>
      <c r="AZ68" s="23"/>
      <c r="BA68" s="26"/>
      <c r="BB68" s="26"/>
      <c r="BC68" s="26"/>
      <c r="BD68" s="23"/>
      <c r="BE68" s="23"/>
      <c r="BF68" s="23"/>
      <c r="BG68" s="23"/>
      <c r="BH68" s="23"/>
      <c r="BI68" s="23"/>
      <c r="BJ68" s="23"/>
      <c r="BK68" s="23"/>
      <c r="BL68" s="26"/>
      <c r="BM68" s="26"/>
      <c r="BN68" s="23"/>
      <c r="BO68" s="23"/>
      <c r="BP68" s="23"/>
      <c r="BQ68" s="26"/>
      <c r="BR68" s="26"/>
      <c r="BS68" s="26"/>
    </row>
    <row r="69" customFormat="false" ht="16" hidden="false" customHeight="false" outlineLevel="0" collapsed="false">
      <c r="A69" s="25" t="s">
        <v>178</v>
      </c>
      <c r="B69" s="26"/>
      <c r="C69" s="26"/>
      <c r="D69" s="26" t="s">
        <v>260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 t="s">
        <v>243</v>
      </c>
      <c r="S69" s="26" t="s">
        <v>262</v>
      </c>
      <c r="T69" s="26"/>
      <c r="U69" s="26"/>
      <c r="V69" s="23" t="s">
        <v>306</v>
      </c>
      <c r="W69" s="26" t="s">
        <v>298</v>
      </c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14" t="s">
        <v>289</v>
      </c>
      <c r="AR69" s="14"/>
      <c r="AS69" s="14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customFormat="false" ht="16" hidden="false" customHeight="false" outlineLevel="0" collapsed="false">
      <c r="A70" s="25" t="s">
        <v>225</v>
      </c>
      <c r="B70" s="27"/>
      <c r="C70" s="27"/>
      <c r="D70" s="27" t="s">
        <v>226</v>
      </c>
      <c r="E70" s="27"/>
      <c r="F70" s="27"/>
      <c r="G70" s="27"/>
      <c r="H70" s="27"/>
      <c r="I70" s="27"/>
      <c r="J70" s="27"/>
      <c r="K70" s="26"/>
      <c r="L70" s="26"/>
      <c r="M70" s="26"/>
      <c r="N70" s="27"/>
      <c r="O70" s="27"/>
      <c r="P70" s="27"/>
      <c r="Q70" s="27"/>
      <c r="R70" s="27" t="s">
        <v>226</v>
      </c>
      <c r="S70" s="27" t="s">
        <v>226</v>
      </c>
      <c r="T70" s="27"/>
      <c r="U70" s="27"/>
      <c r="V70" s="27" t="s">
        <v>226</v>
      </c>
      <c r="W70" s="27" t="s">
        <v>226</v>
      </c>
      <c r="X70" s="27"/>
      <c r="Y70" s="27"/>
      <c r="Z70" s="27"/>
      <c r="AA70" s="27"/>
      <c r="AB70" s="27"/>
      <c r="AC70" s="27"/>
      <c r="AD70" s="27"/>
      <c r="AE70" s="26"/>
      <c r="AF70" s="27"/>
      <c r="AG70" s="27"/>
      <c r="AH70" s="27"/>
      <c r="AI70" s="27"/>
      <c r="AJ70" s="27"/>
      <c r="AK70" s="27"/>
      <c r="AL70" s="27"/>
      <c r="AM70" s="27"/>
      <c r="AN70" s="27"/>
      <c r="AO70" s="26"/>
      <c r="AP70" s="27"/>
      <c r="AQ70" s="27"/>
      <c r="AR70" s="28"/>
      <c r="AS70" s="28"/>
      <c r="AT70" s="27"/>
      <c r="AU70" s="27"/>
      <c r="AV70" s="27"/>
      <c r="AW70" s="27"/>
      <c r="AX70" s="27"/>
      <c r="AY70" s="27"/>
      <c r="AZ70" s="27"/>
      <c r="BA70" s="26"/>
      <c r="BB70" s="26"/>
      <c r="BC70" s="26"/>
      <c r="BD70" s="27"/>
      <c r="BE70" s="27"/>
      <c r="BF70" s="27"/>
      <c r="BG70" s="27"/>
      <c r="BH70" s="27"/>
      <c r="BI70" s="27"/>
      <c r="BJ70" s="27"/>
      <c r="BK70" s="27"/>
      <c r="BL70" s="26"/>
      <c r="BM70" s="26"/>
      <c r="BN70" s="27"/>
      <c r="BO70" s="27"/>
      <c r="BP70" s="27"/>
      <c r="BQ70" s="26"/>
      <c r="BR70" s="26"/>
      <c r="BS70" s="26"/>
    </row>
    <row r="71" customFormat="false" ht="16" hidden="false" customHeight="false" outlineLevel="0" collapsed="false">
      <c r="A71" s="25" t="s">
        <v>227</v>
      </c>
      <c r="B71" s="26"/>
      <c r="C71" s="26"/>
      <c r="D71" s="26" t="n">
        <v>1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 t="n">
        <v>6</v>
      </c>
      <c r="S71" s="26" t="n">
        <v>30</v>
      </c>
      <c r="T71" s="26"/>
      <c r="U71" s="26"/>
      <c r="V71" s="26" t="n">
        <v>10</v>
      </c>
      <c r="W71" s="26" t="n">
        <v>13</v>
      </c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 t="n">
        <v>1</v>
      </c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customFormat="false" ht="16" hidden="false" customHeight="false" outlineLevel="0" collapsed="false">
      <c r="A72" s="29" t="s">
        <v>228</v>
      </c>
      <c r="B72" s="30"/>
      <c r="C72" s="30"/>
      <c r="D72" s="30" t="n">
        <v>5755</v>
      </c>
      <c r="E72" s="30"/>
      <c r="F72" s="30"/>
      <c r="G72" s="30"/>
      <c r="H72" s="30"/>
      <c r="I72" s="30"/>
      <c r="J72" s="30"/>
      <c r="K72" s="26"/>
      <c r="L72" s="26"/>
      <c r="M72" s="26"/>
      <c r="N72" s="30"/>
      <c r="O72" s="30"/>
      <c r="P72" s="30"/>
      <c r="Q72" s="30"/>
      <c r="R72" s="30" t="n">
        <v>232.05</v>
      </c>
      <c r="S72" s="30" t="n">
        <v>147</v>
      </c>
      <c r="T72" s="30"/>
      <c r="U72" s="30"/>
      <c r="V72" s="30" t="n">
        <v>143.53</v>
      </c>
      <c r="W72" s="30" t="n">
        <v>100</v>
      </c>
      <c r="X72" s="30"/>
      <c r="Y72" s="30"/>
      <c r="Z72" s="30"/>
      <c r="AA72" s="30"/>
      <c r="AB72" s="30"/>
      <c r="AC72" s="30"/>
      <c r="AD72" s="30"/>
      <c r="AE72" s="26"/>
      <c r="AF72" s="30"/>
      <c r="AG72" s="30"/>
      <c r="AH72" s="30"/>
      <c r="AI72" s="30"/>
      <c r="AJ72" s="30"/>
      <c r="AK72" s="30"/>
      <c r="AL72" s="30"/>
      <c r="AM72" s="30"/>
      <c r="AN72" s="30"/>
      <c r="AO72" s="26"/>
      <c r="AP72" s="30"/>
      <c r="AQ72" s="30" t="n">
        <v>6820</v>
      </c>
      <c r="AR72" s="30"/>
      <c r="AS72" s="30"/>
      <c r="AT72" s="30"/>
      <c r="AU72" s="30"/>
      <c r="AV72" s="30"/>
      <c r="AW72" s="30"/>
      <c r="AX72" s="30"/>
      <c r="AY72" s="30"/>
      <c r="AZ72" s="30"/>
      <c r="BA72" s="26"/>
      <c r="BB72" s="26"/>
      <c r="BC72" s="26"/>
      <c r="BD72" s="30"/>
      <c r="BE72" s="30"/>
      <c r="BF72" s="30"/>
      <c r="BG72" s="30"/>
      <c r="BH72" s="30"/>
      <c r="BI72" s="30"/>
      <c r="BJ72" s="30"/>
      <c r="BK72" s="30"/>
      <c r="BL72" s="26"/>
      <c r="BM72" s="26"/>
      <c r="BN72" s="30"/>
      <c r="BO72" s="30"/>
      <c r="BP72" s="30"/>
      <c r="BQ72" s="26"/>
      <c r="BR72" s="26"/>
      <c r="BS72" s="26"/>
    </row>
    <row r="73" customFormat="false" ht="16" hidden="false" customHeight="false" outlineLevel="0" collapsed="false">
      <c r="A73" s="31" t="s">
        <v>229</v>
      </c>
      <c r="B73" s="32"/>
      <c r="C73" s="32"/>
      <c r="D73" s="32" t="n">
        <v>0</v>
      </c>
      <c r="E73" s="32"/>
      <c r="F73" s="32"/>
      <c r="G73" s="32"/>
      <c r="H73" s="32"/>
      <c r="I73" s="32"/>
      <c r="J73" s="32"/>
      <c r="K73" s="26"/>
      <c r="L73" s="26"/>
      <c r="M73" s="26"/>
      <c r="N73" s="32"/>
      <c r="O73" s="32"/>
      <c r="P73" s="32"/>
      <c r="Q73" s="32"/>
      <c r="R73" s="32" t="n">
        <v>0</v>
      </c>
      <c r="S73" s="32" t="n">
        <v>0</v>
      </c>
      <c r="T73" s="32"/>
      <c r="U73" s="32"/>
      <c r="V73" s="32" t="n">
        <v>0</v>
      </c>
      <c r="W73" s="32" t="n">
        <v>0</v>
      </c>
      <c r="X73" s="32"/>
      <c r="Y73" s="32"/>
      <c r="Z73" s="32"/>
      <c r="AA73" s="32"/>
      <c r="AB73" s="32"/>
      <c r="AC73" s="32"/>
      <c r="AD73" s="32"/>
      <c r="AE73" s="26"/>
      <c r="AF73" s="32"/>
      <c r="AG73" s="32"/>
      <c r="AH73" s="32"/>
      <c r="AI73" s="32"/>
      <c r="AJ73" s="32"/>
      <c r="AK73" s="32"/>
      <c r="AL73" s="32"/>
      <c r="AM73" s="32"/>
      <c r="AN73" s="32"/>
      <c r="AO73" s="26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26"/>
      <c r="BB73" s="26"/>
      <c r="BC73" s="26"/>
      <c r="BD73" s="32"/>
      <c r="BE73" s="32"/>
      <c r="BF73" s="32"/>
      <c r="BG73" s="32"/>
      <c r="BH73" s="32"/>
      <c r="BI73" s="32"/>
      <c r="BJ73" s="32"/>
      <c r="BK73" s="32"/>
      <c r="BL73" s="26"/>
      <c r="BM73" s="26"/>
      <c r="BN73" s="32"/>
      <c r="BO73" s="32"/>
      <c r="BP73" s="32"/>
      <c r="BQ73" s="26"/>
      <c r="BR73" s="26"/>
      <c r="BS73" s="26"/>
    </row>
    <row r="74" customFormat="false" ht="16" hidden="false" customHeight="false" outlineLevel="0" collapsed="false">
      <c r="A74" s="33" t="s">
        <v>230</v>
      </c>
      <c r="B74" s="34" t="n">
        <f aca="false">(B72*B71)*(1-B73)</f>
        <v>0</v>
      </c>
      <c r="C74" s="34" t="n">
        <f aca="false">(C72*C71)*(1-C73)</f>
        <v>0</v>
      </c>
      <c r="D74" s="34" t="n">
        <f aca="false">(D72*D71)*(1-D73)</f>
        <v>5755</v>
      </c>
      <c r="E74" s="34" t="n">
        <f aca="false">(E72*E71)*(1-E73)</f>
        <v>0</v>
      </c>
      <c r="F74" s="34" t="n">
        <f aca="false">(F72*F71)*(1-F73)</f>
        <v>0</v>
      </c>
      <c r="G74" s="34" t="n">
        <f aca="false">(G72*G71)*(1-G73)</f>
        <v>0</v>
      </c>
      <c r="H74" s="34" t="n">
        <f aca="false">(H72*H71)*(1-H73)</f>
        <v>0</v>
      </c>
      <c r="I74" s="34" t="n">
        <f aca="false">(I72*I71)*(1-I73)</f>
        <v>0</v>
      </c>
      <c r="J74" s="34" t="n">
        <f aca="false">(J72*J71)*(1-J73)</f>
        <v>0</v>
      </c>
      <c r="K74" s="34" t="n">
        <f aca="false">(K72*K71)*(1-K73)</f>
        <v>0</v>
      </c>
      <c r="L74" s="34" t="n">
        <f aca="false">(L72*L71)*(1-L73)</f>
        <v>0</v>
      </c>
      <c r="M74" s="34" t="n">
        <f aca="false">(M72*M71)*(1-M73)</f>
        <v>0</v>
      </c>
      <c r="N74" s="34" t="n">
        <f aca="false">(N72*N71)*(1-N73)</f>
        <v>0</v>
      </c>
      <c r="O74" s="34" t="n">
        <f aca="false">(O72*O71)*(1-O73)</f>
        <v>0</v>
      </c>
      <c r="P74" s="34" t="n">
        <f aca="false">(P72*P71)*(1-P73)</f>
        <v>0</v>
      </c>
      <c r="Q74" s="34" t="n">
        <f aca="false">(Q72*Q71)*(1-Q73)</f>
        <v>0</v>
      </c>
      <c r="R74" s="34" t="n">
        <f aca="false">(R72*R71)*(1-R73)</f>
        <v>1392.3</v>
      </c>
      <c r="S74" s="34" t="n">
        <f aca="false">(S72*S71)*(1-S73)</f>
        <v>4410</v>
      </c>
      <c r="T74" s="34" t="n">
        <f aca="false">(T72*T71)*(1-T73)</f>
        <v>0</v>
      </c>
      <c r="U74" s="34" t="n">
        <f aca="false">(U72*U71)*(1-U73)</f>
        <v>0</v>
      </c>
      <c r="V74" s="34" t="n">
        <f aca="false">(V72*V71)*(1-V73)</f>
        <v>1435.3</v>
      </c>
      <c r="W74" s="34" t="n">
        <f aca="false">(W72*W71)*(1-W73)</f>
        <v>1300</v>
      </c>
      <c r="X74" s="34" t="n">
        <f aca="false">(X72*X71)*(1-X73)</f>
        <v>0</v>
      </c>
      <c r="Y74" s="34" t="n">
        <f aca="false">(Y72*Y71)*(1-Y73)</f>
        <v>0</v>
      </c>
      <c r="Z74" s="34"/>
      <c r="AA74" s="34" t="n">
        <f aca="false">(AA72*AA71)*(1-AA73)</f>
        <v>0</v>
      </c>
      <c r="AB74" s="34" t="n">
        <f aca="false">(AB72*AB71)*(1-AB73)</f>
        <v>0</v>
      </c>
      <c r="AC74" s="34"/>
      <c r="AD74" s="34" t="n">
        <f aca="false">(AD72*AD71)*(1-AD73)</f>
        <v>0</v>
      </c>
      <c r="AE74" s="34" t="n">
        <f aca="false">(AE72*AE71)*(1-AE73)</f>
        <v>0</v>
      </c>
      <c r="AF74" s="34" t="n">
        <f aca="false">(AF72*AF71)*(1-AF73)</f>
        <v>0</v>
      </c>
      <c r="AG74" s="34" t="n">
        <f aca="false">(AG72*AG71)*(1-AG73)</f>
        <v>0</v>
      </c>
      <c r="AH74" s="34" t="n">
        <f aca="false">(AH72*AH71)*(1-AH73)</f>
        <v>0</v>
      </c>
      <c r="AI74" s="34" t="n">
        <f aca="false">(AI72*AI71)*(1-AI73)</f>
        <v>0</v>
      </c>
      <c r="AJ74" s="34"/>
      <c r="AK74" s="34"/>
      <c r="AL74" s="34" t="n">
        <f aca="false">(AL72*AL71)*(1-AL73)</f>
        <v>0</v>
      </c>
      <c r="AM74" s="34" t="n">
        <f aca="false">(AM72*AM71)*(1-AM73)</f>
        <v>0</v>
      </c>
      <c r="AN74" s="34" t="n">
        <f aca="false">(AN72*AN71)*(1-AN73)</f>
        <v>0</v>
      </c>
      <c r="AO74" s="34" t="n">
        <f aca="false">(AO72*AO71)*(1-AO73)</f>
        <v>0</v>
      </c>
      <c r="AP74" s="34" t="n">
        <f aca="false">(AP72*AP71)*(1-AP73)</f>
        <v>0</v>
      </c>
      <c r="AQ74" s="34" t="n">
        <f aca="false">(AQ72*AQ71)*(1-AQ73)</f>
        <v>6820</v>
      </c>
      <c r="AR74" s="34" t="n">
        <f aca="false">(AR72*AR71)*(1-AR73)</f>
        <v>0</v>
      </c>
      <c r="AS74" s="34" t="n">
        <f aca="false">(AS72*AS71)*(1-AS73)</f>
        <v>0</v>
      </c>
      <c r="AT74" s="34" t="n">
        <f aca="false">(AT72*AT71)*(1-AT73)</f>
        <v>0</v>
      </c>
      <c r="AU74" s="34" t="n">
        <f aca="false">(AU72*AU71)*(1-AU73)</f>
        <v>0</v>
      </c>
      <c r="AV74" s="34" t="n">
        <f aca="false">(AV72*AV71)*(1-AV73)</f>
        <v>0</v>
      </c>
      <c r="AW74" s="34" t="n">
        <f aca="false">(AW72*AW71)*(1-AW73)</f>
        <v>0</v>
      </c>
      <c r="AX74" s="34" t="n">
        <f aca="false">(AX72*AX71)*(1-AX73)</f>
        <v>0</v>
      </c>
      <c r="AY74" s="34" t="n">
        <f aca="false">(AY72*AY71)*(1-AY73)</f>
        <v>0</v>
      </c>
      <c r="AZ74" s="34" t="n">
        <f aca="false">(AZ72*AZ71)*(1-AZ73)</f>
        <v>0</v>
      </c>
      <c r="BA74" s="34" t="n">
        <f aca="false">(BA72*BA71)*(1-BA73)</f>
        <v>0</v>
      </c>
      <c r="BB74" s="34" t="n">
        <f aca="false">(BB72*BB71)*(1-BB73)</f>
        <v>0</v>
      </c>
      <c r="BC74" s="34" t="n">
        <f aca="false">(BC72*BC71)*(1-BC73)</f>
        <v>0</v>
      </c>
      <c r="BD74" s="34" t="n">
        <f aca="false">(BD72*BD71)*(1-BD73)</f>
        <v>0</v>
      </c>
      <c r="BE74" s="34" t="n">
        <f aca="false">(BE72*BE71)*(1-BE73)</f>
        <v>0</v>
      </c>
      <c r="BF74" s="34" t="n">
        <f aca="false">(BF72*BF71)*(1-BF73)</f>
        <v>0</v>
      </c>
      <c r="BG74" s="34" t="n">
        <f aca="false">(BG72*BG71)*(1-BG73)</f>
        <v>0</v>
      </c>
      <c r="BH74" s="34" t="n">
        <f aca="false">(BH72*BH71)*(1-BH73)</f>
        <v>0</v>
      </c>
      <c r="BI74" s="34" t="n">
        <f aca="false">(BI72*BI71)*(1-BI73)</f>
        <v>0</v>
      </c>
      <c r="BJ74" s="34" t="n">
        <f aca="false">(BJ72*BJ71)*(1-BJ73)</f>
        <v>0</v>
      </c>
      <c r="BK74" s="34" t="n">
        <f aca="false">(BK72*BK71)*(1-BK73)</f>
        <v>0</v>
      </c>
      <c r="BL74" s="34" t="n">
        <f aca="false">(BL72*BL71)*(1-BL73)</f>
        <v>0</v>
      </c>
      <c r="BM74" s="34" t="n">
        <f aca="false">(BM72*BM71)*(1-BM73)</f>
        <v>0</v>
      </c>
      <c r="BN74" s="34" t="n">
        <f aca="false">(BN72*BN71)*(1-BN73)</f>
        <v>0</v>
      </c>
      <c r="BO74" s="34" t="n">
        <f aca="false">(BO72*BO71)*(1-BO73)</f>
        <v>0</v>
      </c>
      <c r="BP74" s="34" t="n">
        <f aca="false">(BP72*BP71)*(1-BP73)</f>
        <v>0</v>
      </c>
      <c r="BQ74" s="34" t="n">
        <f aca="false">(BQ72*BQ71)*(1-BQ73)</f>
        <v>0</v>
      </c>
      <c r="BR74" s="34" t="n">
        <f aca="false">(BR72*BR71)*(1-BR73)</f>
        <v>0</v>
      </c>
      <c r="BS74" s="34" t="n">
        <f aca="false">(BS72*BS71)*(1-BS73)</f>
        <v>0</v>
      </c>
    </row>
    <row r="75" customFormat="false" ht="16" hidden="false" customHeight="false" outlineLevel="0" collapsed="false">
      <c r="A75" s="18" t="s">
        <v>146</v>
      </c>
      <c r="B75" s="14"/>
      <c r="C75" s="14"/>
      <c r="D75" s="14" t="s">
        <v>147</v>
      </c>
      <c r="E75" s="14"/>
      <c r="F75" s="14"/>
      <c r="G75" s="14"/>
      <c r="H75" s="14"/>
      <c r="I75" s="14"/>
      <c r="J75" s="14"/>
      <c r="K75" s="26"/>
      <c r="L75" s="26"/>
      <c r="M75" s="26"/>
      <c r="N75" s="14"/>
      <c r="O75" s="14"/>
      <c r="P75" s="14"/>
      <c r="Q75" s="14"/>
      <c r="R75" s="14" t="s">
        <v>147</v>
      </c>
      <c r="S75" s="14" t="s">
        <v>147</v>
      </c>
      <c r="T75" s="14"/>
      <c r="U75" s="14"/>
      <c r="V75" s="14" t="s">
        <v>147</v>
      </c>
      <c r="W75" s="14" t="s">
        <v>147</v>
      </c>
      <c r="X75" s="14"/>
      <c r="Y75" s="14"/>
      <c r="Z75" s="14"/>
      <c r="AA75" s="14"/>
      <c r="AB75" s="14"/>
      <c r="AC75" s="14"/>
      <c r="AD75" s="14"/>
      <c r="AE75" s="26"/>
      <c r="AF75" s="14"/>
      <c r="AG75" s="14"/>
      <c r="AH75" s="14"/>
      <c r="AI75" s="14"/>
      <c r="AJ75" s="14"/>
      <c r="AK75" s="14"/>
      <c r="AL75" s="14"/>
      <c r="AM75" s="14"/>
      <c r="AN75" s="14"/>
      <c r="AO75" s="26"/>
      <c r="AP75" s="14"/>
      <c r="AQ75" s="14" t="s">
        <v>155</v>
      </c>
      <c r="AR75" s="14"/>
      <c r="AS75" s="14"/>
      <c r="AT75" s="14"/>
      <c r="AU75" s="14"/>
      <c r="AV75" s="14"/>
      <c r="AW75" s="14"/>
      <c r="AX75" s="14"/>
      <c r="AY75" s="14"/>
      <c r="AZ75" s="14"/>
      <c r="BA75" s="26"/>
      <c r="BB75" s="26"/>
      <c r="BC75" s="26"/>
      <c r="BD75" s="14"/>
      <c r="BE75" s="14"/>
      <c r="BF75" s="14"/>
      <c r="BG75" s="14"/>
      <c r="BH75" s="14"/>
      <c r="BI75" s="14"/>
      <c r="BJ75" s="14"/>
      <c r="BK75" s="14"/>
      <c r="BL75" s="26"/>
      <c r="BM75" s="26"/>
      <c r="BN75" s="14"/>
      <c r="BO75" s="14"/>
      <c r="BP75" s="14"/>
      <c r="BQ75" s="26"/>
      <c r="BR75" s="26"/>
      <c r="BS75" s="26"/>
    </row>
    <row r="76" customFormat="false" ht="16" hidden="false" customHeight="false" outlineLevel="0" collapsed="false">
      <c r="A76" s="20" t="s">
        <v>162</v>
      </c>
      <c r="B76" s="23"/>
      <c r="C76" s="23"/>
      <c r="D76" s="23" t="s">
        <v>105</v>
      </c>
      <c r="E76" s="23"/>
      <c r="F76" s="23"/>
      <c r="G76" s="23"/>
      <c r="H76" s="23"/>
      <c r="I76" s="23"/>
      <c r="J76" s="23"/>
      <c r="K76" s="26"/>
      <c r="L76" s="26"/>
      <c r="M76" s="26"/>
      <c r="N76" s="23"/>
      <c r="O76" s="23"/>
      <c r="P76" s="23"/>
      <c r="Q76" s="23"/>
      <c r="R76" s="23" t="s">
        <v>272</v>
      </c>
      <c r="S76" s="23" t="s">
        <v>273</v>
      </c>
      <c r="T76" s="23"/>
      <c r="U76" s="23"/>
      <c r="V76" s="23" t="s">
        <v>165</v>
      </c>
      <c r="W76" s="23" t="s">
        <v>258</v>
      </c>
      <c r="X76" s="23"/>
      <c r="Y76" s="23"/>
      <c r="Z76" s="23"/>
      <c r="AA76" s="23"/>
      <c r="AB76" s="23"/>
      <c r="AC76" s="23"/>
      <c r="AD76" s="23"/>
      <c r="AE76" s="26"/>
      <c r="AF76" s="23"/>
      <c r="AG76" s="23"/>
      <c r="AH76" s="23"/>
      <c r="AI76" s="23"/>
      <c r="AJ76" s="23"/>
      <c r="AK76" s="23"/>
      <c r="AL76" s="23"/>
      <c r="AM76" s="23"/>
      <c r="AN76" s="23"/>
      <c r="AO76" s="26"/>
      <c r="AP76" s="36"/>
      <c r="AQ76" s="23" t="s">
        <v>170</v>
      </c>
      <c r="AR76" s="23"/>
      <c r="AS76" s="23"/>
      <c r="AT76" s="23"/>
      <c r="AU76" s="23"/>
      <c r="AV76" s="23"/>
      <c r="AW76" s="23"/>
      <c r="AX76" s="23"/>
      <c r="AY76" s="23"/>
      <c r="AZ76" s="23"/>
      <c r="BA76" s="26"/>
      <c r="BB76" s="26"/>
      <c r="BC76" s="26"/>
      <c r="BD76" s="23"/>
      <c r="BE76" s="23"/>
      <c r="BF76" s="23"/>
      <c r="BG76" s="23"/>
      <c r="BH76" s="23"/>
      <c r="BI76" s="23"/>
      <c r="BJ76" s="23"/>
      <c r="BK76" s="23"/>
      <c r="BL76" s="26"/>
      <c r="BM76" s="26"/>
      <c r="BN76" s="23"/>
      <c r="BO76" s="23"/>
      <c r="BP76" s="23"/>
      <c r="BQ76" s="26"/>
      <c r="BR76" s="26"/>
      <c r="BS76" s="26"/>
    </row>
    <row r="77" customFormat="false" ht="16" hidden="false" customHeight="false" outlineLevel="0" collapsed="false">
      <c r="A77" s="25" t="s">
        <v>178</v>
      </c>
      <c r="B77" s="26"/>
      <c r="C77" s="26"/>
      <c r="D77" s="26" t="s">
        <v>277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 t="s">
        <v>300</v>
      </c>
      <c r="S77" s="26" t="s">
        <v>307</v>
      </c>
      <c r="T77" s="26"/>
      <c r="U77" s="26"/>
      <c r="V77" s="26" t="s">
        <v>283</v>
      </c>
      <c r="W77" s="38" t="s">
        <v>308</v>
      </c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14" t="s">
        <v>309</v>
      </c>
      <c r="AR77" s="14"/>
      <c r="AS77" s="14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customFormat="false" ht="16" hidden="false" customHeight="false" outlineLevel="0" collapsed="false">
      <c r="A78" s="25" t="s">
        <v>225</v>
      </c>
      <c r="B78" s="27"/>
      <c r="C78" s="27"/>
      <c r="D78" s="27" t="s">
        <v>226</v>
      </c>
      <c r="E78" s="27"/>
      <c r="F78" s="27"/>
      <c r="G78" s="27"/>
      <c r="H78" s="27"/>
      <c r="I78" s="27"/>
      <c r="J78" s="27"/>
      <c r="K78" s="26"/>
      <c r="L78" s="26"/>
      <c r="M78" s="26"/>
      <c r="N78" s="27"/>
      <c r="O78" s="27"/>
      <c r="P78" s="27"/>
      <c r="Q78" s="27"/>
      <c r="R78" s="27" t="s">
        <v>226</v>
      </c>
      <c r="S78" s="27" t="s">
        <v>226</v>
      </c>
      <c r="T78" s="27"/>
      <c r="U78" s="27"/>
      <c r="V78" s="27" t="s">
        <v>226</v>
      </c>
      <c r="W78" s="27" t="s">
        <v>226</v>
      </c>
      <c r="X78" s="27"/>
      <c r="Y78" s="27"/>
      <c r="Z78" s="27"/>
      <c r="AA78" s="27"/>
      <c r="AB78" s="27"/>
      <c r="AC78" s="27"/>
      <c r="AD78" s="27"/>
      <c r="AE78" s="26"/>
      <c r="AF78" s="27"/>
      <c r="AG78" s="27"/>
      <c r="AH78" s="27"/>
      <c r="AI78" s="27"/>
      <c r="AJ78" s="27"/>
      <c r="AK78" s="27"/>
      <c r="AL78" s="27"/>
      <c r="AM78" s="27"/>
      <c r="AN78" s="27"/>
      <c r="AO78" s="26"/>
      <c r="AP78" s="27"/>
      <c r="AQ78" s="27"/>
      <c r="AR78" s="28"/>
      <c r="AS78" s="28"/>
      <c r="AT78" s="27"/>
      <c r="AU78" s="27"/>
      <c r="AV78" s="27"/>
      <c r="AW78" s="27"/>
      <c r="AX78" s="27"/>
      <c r="AY78" s="27"/>
      <c r="AZ78" s="27"/>
      <c r="BA78" s="26"/>
      <c r="BB78" s="26"/>
      <c r="BC78" s="26"/>
      <c r="BD78" s="27"/>
      <c r="BE78" s="27"/>
      <c r="BF78" s="27"/>
      <c r="BG78" s="27"/>
      <c r="BH78" s="27"/>
      <c r="BI78" s="27"/>
      <c r="BJ78" s="27"/>
      <c r="BK78" s="27"/>
      <c r="BL78" s="26"/>
      <c r="BM78" s="26"/>
      <c r="BN78" s="27"/>
      <c r="BO78" s="27"/>
      <c r="BP78" s="27"/>
      <c r="BQ78" s="26"/>
      <c r="BR78" s="26"/>
      <c r="BS78" s="26"/>
    </row>
    <row r="79" customFormat="false" ht="16" hidden="false" customHeight="false" outlineLevel="0" collapsed="false">
      <c r="A79" s="25" t="s">
        <v>227</v>
      </c>
      <c r="B79" s="26"/>
      <c r="C79" s="26"/>
      <c r="D79" s="26" t="n">
        <v>10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 t="n">
        <v>1</v>
      </c>
      <c r="S79" s="26" t="n">
        <v>4</v>
      </c>
      <c r="T79" s="26"/>
      <c r="U79" s="26"/>
      <c r="V79" s="26" t="n">
        <v>2</v>
      </c>
      <c r="W79" s="26" t="n">
        <v>4</v>
      </c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 t="n">
        <v>1</v>
      </c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customFormat="false" ht="16" hidden="false" customHeight="false" outlineLevel="0" collapsed="false">
      <c r="A80" s="29" t="s">
        <v>228</v>
      </c>
      <c r="B80" s="30"/>
      <c r="C80" s="30"/>
      <c r="D80" s="30" t="n">
        <v>6043</v>
      </c>
      <c r="E80" s="30"/>
      <c r="F80" s="30"/>
      <c r="G80" s="30"/>
      <c r="H80" s="30"/>
      <c r="I80" s="30"/>
      <c r="J80" s="30"/>
      <c r="K80" s="26"/>
      <c r="L80" s="26"/>
      <c r="M80" s="26"/>
      <c r="N80" s="30"/>
      <c r="O80" s="30"/>
      <c r="P80" s="30"/>
      <c r="Q80" s="30"/>
      <c r="R80" s="30" t="n">
        <v>284</v>
      </c>
      <c r="S80" s="30" t="n">
        <v>134.8</v>
      </c>
      <c r="T80" s="30"/>
      <c r="U80" s="30"/>
      <c r="V80" s="30" t="n">
        <v>153</v>
      </c>
      <c r="W80" s="30" t="n">
        <v>100</v>
      </c>
      <c r="X80" s="30"/>
      <c r="Y80" s="30"/>
      <c r="Z80" s="30"/>
      <c r="AA80" s="30"/>
      <c r="AB80" s="30"/>
      <c r="AC80" s="30"/>
      <c r="AD80" s="30"/>
      <c r="AE80" s="26"/>
      <c r="AF80" s="30"/>
      <c r="AG80" s="30"/>
      <c r="AH80" s="30"/>
      <c r="AI80" s="30"/>
      <c r="AJ80" s="30"/>
      <c r="AK80" s="30"/>
      <c r="AL80" s="30"/>
      <c r="AM80" s="30"/>
      <c r="AN80" s="30"/>
      <c r="AO80" s="26"/>
      <c r="AP80" s="30"/>
      <c r="AQ80" s="30" t="n">
        <v>6820</v>
      </c>
      <c r="AR80" s="30"/>
      <c r="AS80" s="30"/>
      <c r="AT80" s="30"/>
      <c r="AU80" s="30"/>
      <c r="AV80" s="30"/>
      <c r="AW80" s="30"/>
      <c r="AX80" s="30"/>
      <c r="AY80" s="30"/>
      <c r="AZ80" s="30"/>
      <c r="BA80" s="26"/>
      <c r="BB80" s="26"/>
      <c r="BC80" s="26"/>
      <c r="BD80" s="30"/>
      <c r="BE80" s="30"/>
      <c r="BF80" s="30"/>
      <c r="BG80" s="30"/>
      <c r="BH80" s="30"/>
      <c r="BI80" s="30"/>
      <c r="BJ80" s="30"/>
      <c r="BK80" s="30"/>
      <c r="BL80" s="26"/>
      <c r="BM80" s="26"/>
      <c r="BN80" s="30"/>
      <c r="BO80" s="30"/>
      <c r="BP80" s="30"/>
      <c r="BQ80" s="26"/>
      <c r="BR80" s="26"/>
      <c r="BS80" s="26"/>
    </row>
    <row r="81" customFormat="false" ht="16" hidden="false" customHeight="false" outlineLevel="0" collapsed="false">
      <c r="A81" s="31" t="s">
        <v>229</v>
      </c>
      <c r="B81" s="32"/>
      <c r="C81" s="32"/>
      <c r="D81" s="32" t="n">
        <v>0</v>
      </c>
      <c r="E81" s="32"/>
      <c r="F81" s="32"/>
      <c r="G81" s="32"/>
      <c r="H81" s="32"/>
      <c r="I81" s="32"/>
      <c r="J81" s="32"/>
      <c r="K81" s="26"/>
      <c r="L81" s="26"/>
      <c r="M81" s="26"/>
      <c r="N81" s="32"/>
      <c r="O81" s="32"/>
      <c r="P81" s="32"/>
      <c r="Q81" s="32"/>
      <c r="R81" s="32" t="n">
        <v>0</v>
      </c>
      <c r="S81" s="32" t="n">
        <v>0</v>
      </c>
      <c r="T81" s="32"/>
      <c r="U81" s="32"/>
      <c r="V81" s="32" t="n">
        <v>0</v>
      </c>
      <c r="W81" s="32" t="n">
        <v>0</v>
      </c>
      <c r="X81" s="32"/>
      <c r="Y81" s="32"/>
      <c r="Z81" s="32"/>
      <c r="AA81" s="32"/>
      <c r="AB81" s="32"/>
      <c r="AC81" s="32"/>
      <c r="AD81" s="32"/>
      <c r="AE81" s="26"/>
      <c r="AF81" s="32"/>
      <c r="AG81" s="32"/>
      <c r="AH81" s="32"/>
      <c r="AI81" s="32"/>
      <c r="AJ81" s="32"/>
      <c r="AK81" s="32"/>
      <c r="AL81" s="32"/>
      <c r="AM81" s="32"/>
      <c r="AN81" s="32"/>
      <c r="AO81" s="26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26"/>
      <c r="BB81" s="26"/>
      <c r="BC81" s="26"/>
      <c r="BD81" s="32"/>
      <c r="BE81" s="32"/>
      <c r="BF81" s="32"/>
      <c r="BG81" s="32"/>
      <c r="BH81" s="32"/>
      <c r="BI81" s="32"/>
      <c r="BJ81" s="32"/>
      <c r="BK81" s="32"/>
      <c r="BL81" s="26"/>
      <c r="BM81" s="26"/>
      <c r="BN81" s="32"/>
      <c r="BO81" s="32"/>
      <c r="BP81" s="32"/>
      <c r="BQ81" s="26"/>
      <c r="BR81" s="26"/>
      <c r="BS81" s="26"/>
    </row>
    <row r="82" customFormat="false" ht="16" hidden="false" customHeight="false" outlineLevel="0" collapsed="false">
      <c r="A82" s="33" t="s">
        <v>230</v>
      </c>
      <c r="B82" s="34" t="n">
        <f aca="false">(B80*B79)*(1-B81)</f>
        <v>0</v>
      </c>
      <c r="C82" s="34" t="n">
        <f aca="false">(C80*C79)*(1-C81)</f>
        <v>0</v>
      </c>
      <c r="D82" s="34" t="n">
        <f aca="false">(D80*D79)*(1-D81)</f>
        <v>60430</v>
      </c>
      <c r="E82" s="34" t="n">
        <f aca="false">(E80*E79)*(1-E81)</f>
        <v>0</v>
      </c>
      <c r="F82" s="34" t="n">
        <f aca="false">(F80*F79)*(1-F81)</f>
        <v>0</v>
      </c>
      <c r="G82" s="34" t="n">
        <f aca="false">(G80*G79)*(1-G81)</f>
        <v>0</v>
      </c>
      <c r="H82" s="34" t="n">
        <f aca="false">(H80*H79)*(1-H81)</f>
        <v>0</v>
      </c>
      <c r="I82" s="34" t="n">
        <f aca="false">(I80*I79)*(1-I81)</f>
        <v>0</v>
      </c>
      <c r="J82" s="34" t="n">
        <f aca="false">(J80*J79)*(1-J81)</f>
        <v>0</v>
      </c>
      <c r="K82" s="34" t="n">
        <f aca="false">(K80*K79)*(1-K81)</f>
        <v>0</v>
      </c>
      <c r="L82" s="34" t="n">
        <f aca="false">(L80*L79)*(1-L81)</f>
        <v>0</v>
      </c>
      <c r="M82" s="34" t="n">
        <f aca="false">(M80*M79)*(1-M81)</f>
        <v>0</v>
      </c>
      <c r="N82" s="34" t="n">
        <f aca="false">(N80*N79)*(1-N81)</f>
        <v>0</v>
      </c>
      <c r="O82" s="34" t="n">
        <f aca="false">(O80*O79)*(1-O81)</f>
        <v>0</v>
      </c>
      <c r="P82" s="34" t="n">
        <f aca="false">(P80*P79)*(1-P81)</f>
        <v>0</v>
      </c>
      <c r="Q82" s="34" t="n">
        <f aca="false">(Q80*Q79)*(1-Q81)</f>
        <v>0</v>
      </c>
      <c r="R82" s="34" t="n">
        <f aca="false">(R80*R79)*(1-R81)</f>
        <v>284</v>
      </c>
      <c r="S82" s="34" t="n">
        <f aca="false">(S80*S79)*(1-S81)</f>
        <v>539.2</v>
      </c>
      <c r="T82" s="34" t="n">
        <f aca="false">(T80*T79)*(1-T81)</f>
        <v>0</v>
      </c>
      <c r="U82" s="34" t="n">
        <f aca="false">(U80*U79)*(1-U81)</f>
        <v>0</v>
      </c>
      <c r="V82" s="34" t="n">
        <f aca="false">(V80*V79)*(1-V81)</f>
        <v>306</v>
      </c>
      <c r="W82" s="34" t="n">
        <f aca="false">(W80*W79)*(1-W81)</f>
        <v>400</v>
      </c>
      <c r="X82" s="34" t="n">
        <f aca="false">(X80*X79)*(1-X81)</f>
        <v>0</v>
      </c>
      <c r="Y82" s="34" t="n">
        <f aca="false">(Y80*Y79)*(1-Y81)</f>
        <v>0</v>
      </c>
      <c r="Z82" s="34"/>
      <c r="AA82" s="34" t="n">
        <f aca="false">(AA80*AA79)*(1-AA81)</f>
        <v>0</v>
      </c>
      <c r="AB82" s="34" t="n">
        <f aca="false">(AB80*AB79)*(1-AB81)</f>
        <v>0</v>
      </c>
      <c r="AC82" s="34"/>
      <c r="AD82" s="34" t="n">
        <f aca="false">(AD80*AD79)*(1-AD81)</f>
        <v>0</v>
      </c>
      <c r="AE82" s="34" t="n">
        <f aca="false">(AE80*AE79)*(1-AE81)</f>
        <v>0</v>
      </c>
      <c r="AF82" s="34" t="n">
        <f aca="false">(AF80*AF79)*(1-AF81)</f>
        <v>0</v>
      </c>
      <c r="AG82" s="34" t="n">
        <f aca="false">(AG80*AG79)*(1-AG81)</f>
        <v>0</v>
      </c>
      <c r="AH82" s="34" t="n">
        <f aca="false">(AH80*AH79)*(1-AH81)</f>
        <v>0</v>
      </c>
      <c r="AI82" s="34" t="n">
        <f aca="false">(AI80*AI79)*(1-AI81)</f>
        <v>0</v>
      </c>
      <c r="AJ82" s="34"/>
      <c r="AK82" s="34"/>
      <c r="AL82" s="34" t="n">
        <f aca="false">(AL80*AL79)*(1-AL81)</f>
        <v>0</v>
      </c>
      <c r="AM82" s="34" t="n">
        <f aca="false">(AM80*AM79)*(1-AM81)</f>
        <v>0</v>
      </c>
      <c r="AN82" s="34" t="n">
        <f aca="false">(AN80*AN79)*(1-AN81)</f>
        <v>0</v>
      </c>
      <c r="AO82" s="34" t="n">
        <f aca="false">(AO80*AO79)*(1-AO81)</f>
        <v>0</v>
      </c>
      <c r="AP82" s="34" t="n">
        <f aca="false">(AP80*AP79)*(1-AP81)</f>
        <v>0</v>
      </c>
      <c r="AQ82" s="34" t="n">
        <f aca="false">(AQ80*AQ79)*(1-AQ81)</f>
        <v>6820</v>
      </c>
      <c r="AR82" s="34" t="n">
        <f aca="false">(AR80*AR79)*(1-AR81)</f>
        <v>0</v>
      </c>
      <c r="AS82" s="34" t="n">
        <f aca="false">(AS80*AS79)*(1-AS81)</f>
        <v>0</v>
      </c>
      <c r="AT82" s="34" t="n">
        <f aca="false">(AT80*AT79)*(1-AT81)</f>
        <v>0</v>
      </c>
      <c r="AU82" s="34" t="n">
        <f aca="false">(AU80*AU79)*(1-AU81)</f>
        <v>0</v>
      </c>
      <c r="AV82" s="34" t="n">
        <f aca="false">(AV80*AV79)*(1-AV81)</f>
        <v>0</v>
      </c>
      <c r="AW82" s="34" t="n">
        <f aca="false">(AW80*AW79)*(1-AW81)</f>
        <v>0</v>
      </c>
      <c r="AX82" s="34" t="n">
        <f aca="false">(AX80*AX79)*(1-AX81)</f>
        <v>0</v>
      </c>
      <c r="AY82" s="34" t="n">
        <f aca="false">(AY80*AY79)*(1-AY81)</f>
        <v>0</v>
      </c>
      <c r="AZ82" s="34" t="n">
        <f aca="false">(AZ80*AZ79)*(1-AZ81)</f>
        <v>0</v>
      </c>
      <c r="BA82" s="34" t="n">
        <f aca="false">(BA80*BA79)*(1-BA81)</f>
        <v>0</v>
      </c>
      <c r="BB82" s="34" t="n">
        <f aca="false">(BB80*BB79)*(1-BB81)</f>
        <v>0</v>
      </c>
      <c r="BC82" s="34" t="n">
        <f aca="false">(BC80*BC79)*(1-BC81)</f>
        <v>0</v>
      </c>
      <c r="BD82" s="34" t="n">
        <f aca="false">(BD80*BD79)*(1-BD81)</f>
        <v>0</v>
      </c>
      <c r="BE82" s="34" t="n">
        <f aca="false">(BE80*BE79)*(1-BE81)</f>
        <v>0</v>
      </c>
      <c r="BF82" s="34" t="n">
        <f aca="false">(BF80*BF79)*(1-BF81)</f>
        <v>0</v>
      </c>
      <c r="BG82" s="34" t="n">
        <f aca="false">(BG80*BG79)*(1-BG81)</f>
        <v>0</v>
      </c>
      <c r="BH82" s="34" t="n">
        <f aca="false">(BH80*BH79)*(1-BH81)</f>
        <v>0</v>
      </c>
      <c r="BI82" s="34" t="n">
        <f aca="false">(BI80*BI79)*(1-BI81)</f>
        <v>0</v>
      </c>
      <c r="BJ82" s="34" t="n">
        <f aca="false">(BJ80*BJ79)*(1-BJ81)</f>
        <v>0</v>
      </c>
      <c r="BK82" s="34" t="n">
        <f aca="false">(BK80*BK79)*(1-BK81)</f>
        <v>0</v>
      </c>
      <c r="BL82" s="34" t="n">
        <f aca="false">(BL80*BL79)*(1-BL81)</f>
        <v>0</v>
      </c>
      <c r="BM82" s="34" t="n">
        <f aca="false">(BM80*BM79)*(1-BM81)</f>
        <v>0</v>
      </c>
      <c r="BN82" s="34" t="n">
        <f aca="false">(BN80*BN79)*(1-BN81)</f>
        <v>0</v>
      </c>
      <c r="BO82" s="34" t="n">
        <f aca="false">(BO80*BO79)*(1-BO81)</f>
        <v>0</v>
      </c>
      <c r="BP82" s="34" t="n">
        <f aca="false">(BP80*BP79)*(1-BP81)</f>
        <v>0</v>
      </c>
      <c r="BQ82" s="34" t="n">
        <f aca="false">(BQ80*BQ79)*(1-BQ81)</f>
        <v>0</v>
      </c>
      <c r="BR82" s="34" t="n">
        <f aca="false">(BR80*BR79)*(1-BR81)</f>
        <v>0</v>
      </c>
      <c r="BS82" s="34" t="n">
        <f aca="false">(BS80*BS79)*(1-BS81)</f>
        <v>0</v>
      </c>
    </row>
    <row r="83" customFormat="false" ht="16" hidden="false" customHeight="false" outlineLevel="0" collapsed="false">
      <c r="A83" s="18" t="s">
        <v>146</v>
      </c>
      <c r="B83" s="14"/>
      <c r="C83" s="14"/>
      <c r="D83" s="14"/>
      <c r="E83" s="14"/>
      <c r="F83" s="14"/>
      <c r="G83" s="14"/>
      <c r="H83" s="14"/>
      <c r="I83" s="14"/>
      <c r="J83" s="14"/>
      <c r="K83" s="26"/>
      <c r="L83" s="26"/>
      <c r="M83" s="26"/>
      <c r="N83" s="14"/>
      <c r="O83" s="14"/>
      <c r="P83" s="14"/>
      <c r="Q83" s="14"/>
      <c r="R83" s="14"/>
      <c r="S83" s="14" t="s">
        <v>147</v>
      </c>
      <c r="T83" s="14"/>
      <c r="U83" s="14"/>
      <c r="V83" s="14" t="s">
        <v>147</v>
      </c>
      <c r="W83" s="14" t="s">
        <v>147</v>
      </c>
      <c r="X83" s="14"/>
      <c r="Y83" s="14"/>
      <c r="Z83" s="14"/>
      <c r="AA83" s="14"/>
      <c r="AB83" s="14"/>
      <c r="AC83" s="14"/>
      <c r="AD83" s="14"/>
      <c r="AE83" s="26"/>
      <c r="AF83" s="14"/>
      <c r="AG83" s="14"/>
      <c r="AH83" s="14"/>
      <c r="AI83" s="14"/>
      <c r="AJ83" s="14"/>
      <c r="AK83" s="14"/>
      <c r="AL83" s="14"/>
      <c r="AM83" s="14"/>
      <c r="AN83" s="14"/>
      <c r="AO83" s="26"/>
      <c r="AP83" s="14"/>
      <c r="AQ83" s="14" t="s">
        <v>155</v>
      </c>
      <c r="AR83" s="14"/>
      <c r="AS83" s="14"/>
      <c r="AT83" s="14"/>
      <c r="AU83" s="14"/>
      <c r="AV83" s="14"/>
      <c r="AW83" s="14"/>
      <c r="AX83" s="14"/>
      <c r="AY83" s="14"/>
      <c r="AZ83" s="14"/>
      <c r="BA83" s="26"/>
      <c r="BB83" s="26"/>
      <c r="BC83" s="26"/>
      <c r="BD83" s="14"/>
      <c r="BE83" s="14"/>
      <c r="BF83" s="14"/>
      <c r="BG83" s="14"/>
      <c r="BH83" s="14"/>
      <c r="BI83" s="14"/>
      <c r="BJ83" s="14"/>
      <c r="BK83" s="14"/>
      <c r="BL83" s="26"/>
      <c r="BM83" s="26"/>
      <c r="BN83" s="14"/>
      <c r="BO83" s="14"/>
      <c r="BP83" s="14"/>
      <c r="BQ83" s="26"/>
      <c r="BR83" s="26"/>
      <c r="BS83" s="26"/>
    </row>
    <row r="84" customFormat="false" ht="16" hidden="false" customHeight="false" outlineLevel="0" collapsed="false">
      <c r="A84" s="20" t="s">
        <v>162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  <c r="L84" s="26"/>
      <c r="M84" s="26"/>
      <c r="N84" s="23"/>
      <c r="O84" s="23"/>
      <c r="P84" s="23"/>
      <c r="Q84" s="23"/>
      <c r="R84" s="23"/>
      <c r="S84" s="23" t="s">
        <v>273</v>
      </c>
      <c r="T84" s="23"/>
      <c r="U84" s="23"/>
      <c r="V84" s="23" t="s">
        <v>165</v>
      </c>
      <c r="W84" s="23" t="s">
        <v>258</v>
      </c>
      <c r="X84" s="23"/>
      <c r="Y84" s="23"/>
      <c r="Z84" s="23"/>
      <c r="AA84" s="23"/>
      <c r="AB84" s="23"/>
      <c r="AC84" s="23"/>
      <c r="AD84" s="23"/>
      <c r="AE84" s="26"/>
      <c r="AF84" s="23"/>
      <c r="AG84" s="23"/>
      <c r="AH84" s="23"/>
      <c r="AI84" s="23"/>
      <c r="AJ84" s="23"/>
      <c r="AK84" s="23"/>
      <c r="AL84" s="23"/>
      <c r="AM84" s="23"/>
      <c r="AN84" s="23"/>
      <c r="AO84" s="26"/>
      <c r="AP84" s="36"/>
      <c r="AQ84" s="23" t="s">
        <v>170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6"/>
      <c r="BB84" s="26"/>
      <c r="BC84" s="26"/>
      <c r="BD84" s="23"/>
      <c r="BE84" s="23"/>
      <c r="BF84" s="23"/>
      <c r="BG84" s="23"/>
      <c r="BH84" s="23"/>
      <c r="BI84" s="23"/>
      <c r="BJ84" s="23"/>
      <c r="BK84" s="23"/>
      <c r="BL84" s="26"/>
      <c r="BM84" s="26"/>
      <c r="BN84" s="23"/>
      <c r="BO84" s="23"/>
      <c r="BP84" s="23"/>
      <c r="BQ84" s="26"/>
      <c r="BR84" s="26"/>
      <c r="BS84" s="26"/>
    </row>
    <row r="85" customFormat="false" ht="16" hidden="false" customHeight="false" outlineLevel="0" collapsed="false">
      <c r="A85" s="25" t="s">
        <v>178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 t="s">
        <v>310</v>
      </c>
      <c r="T85" s="26"/>
      <c r="U85" s="26"/>
      <c r="V85" s="26" t="s">
        <v>311</v>
      </c>
      <c r="W85" s="38" t="s">
        <v>312</v>
      </c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14" t="s">
        <v>296</v>
      </c>
      <c r="AR85" s="14"/>
      <c r="AS85" s="14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customFormat="false" ht="16" hidden="false" customHeight="false" outlineLevel="0" collapsed="false">
      <c r="A86" s="25" t="s">
        <v>225</v>
      </c>
      <c r="B86" s="27"/>
      <c r="C86" s="27"/>
      <c r="D86" s="27"/>
      <c r="E86" s="27"/>
      <c r="F86" s="27"/>
      <c r="G86" s="27"/>
      <c r="H86" s="27"/>
      <c r="I86" s="27"/>
      <c r="J86" s="27"/>
      <c r="K86" s="26"/>
      <c r="L86" s="26"/>
      <c r="M86" s="26"/>
      <c r="N86" s="27"/>
      <c r="O86" s="27"/>
      <c r="P86" s="27"/>
      <c r="Q86" s="27"/>
      <c r="R86" s="27"/>
      <c r="S86" s="27" t="s">
        <v>226</v>
      </c>
      <c r="T86" s="27"/>
      <c r="U86" s="27"/>
      <c r="V86" s="27" t="s">
        <v>226</v>
      </c>
      <c r="W86" s="27" t="s">
        <v>226</v>
      </c>
      <c r="X86" s="27"/>
      <c r="Y86" s="27"/>
      <c r="Z86" s="27"/>
      <c r="AA86" s="27"/>
      <c r="AB86" s="27"/>
      <c r="AC86" s="27"/>
      <c r="AD86" s="27"/>
      <c r="AE86" s="26"/>
      <c r="AF86" s="27"/>
      <c r="AG86" s="27"/>
      <c r="AH86" s="27"/>
      <c r="AI86" s="27"/>
      <c r="AJ86" s="27"/>
      <c r="AK86" s="27"/>
      <c r="AL86" s="27"/>
      <c r="AM86" s="27"/>
      <c r="AN86" s="27"/>
      <c r="AO86" s="26"/>
      <c r="AP86" s="27"/>
      <c r="AQ86" s="27"/>
      <c r="AR86" s="28"/>
      <c r="AS86" s="28"/>
      <c r="AT86" s="27"/>
      <c r="AU86" s="27"/>
      <c r="AV86" s="27"/>
      <c r="AW86" s="27"/>
      <c r="AX86" s="27"/>
      <c r="AY86" s="27"/>
      <c r="AZ86" s="27"/>
      <c r="BA86" s="26"/>
      <c r="BB86" s="26"/>
      <c r="BC86" s="26"/>
      <c r="BD86" s="27"/>
      <c r="BE86" s="27"/>
      <c r="BF86" s="27"/>
      <c r="BG86" s="27"/>
      <c r="BH86" s="27"/>
      <c r="BI86" s="27"/>
      <c r="BJ86" s="27"/>
      <c r="BK86" s="27"/>
      <c r="BL86" s="26"/>
      <c r="BM86" s="26"/>
      <c r="BN86" s="27"/>
      <c r="BO86" s="27"/>
      <c r="BP86" s="27"/>
      <c r="BQ86" s="26"/>
      <c r="BR86" s="26"/>
      <c r="BS86" s="26"/>
    </row>
    <row r="87" customFormat="false" ht="16" hidden="false" customHeight="false" outlineLevel="0" collapsed="false">
      <c r="A87" s="25" t="s">
        <v>227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 t="n">
        <v>8</v>
      </c>
      <c r="T87" s="26"/>
      <c r="U87" s="26"/>
      <c r="V87" s="26" t="n">
        <v>3</v>
      </c>
      <c r="W87" s="26" t="n">
        <v>10</v>
      </c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 t="n">
        <f aca="false">2+1</f>
        <v>3</v>
      </c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customFormat="false" ht="16" hidden="false" customHeight="false" outlineLevel="0" collapsed="false">
      <c r="A88" s="29" t="s">
        <v>228</v>
      </c>
      <c r="B88" s="30"/>
      <c r="C88" s="30"/>
      <c r="D88" s="30"/>
      <c r="E88" s="30"/>
      <c r="F88" s="30"/>
      <c r="G88" s="30"/>
      <c r="H88" s="30"/>
      <c r="I88" s="30"/>
      <c r="J88" s="30"/>
      <c r="K88" s="26"/>
      <c r="L88" s="26"/>
      <c r="M88" s="26"/>
      <c r="N88" s="30"/>
      <c r="O88" s="30"/>
      <c r="P88" s="30"/>
      <c r="Q88" s="30"/>
      <c r="R88" s="30"/>
      <c r="S88" s="30" t="n">
        <v>134.8</v>
      </c>
      <c r="T88" s="30"/>
      <c r="U88" s="30"/>
      <c r="V88" s="30" t="n">
        <v>153</v>
      </c>
      <c r="W88" s="30" t="n">
        <v>100</v>
      </c>
      <c r="X88" s="30"/>
      <c r="Y88" s="30"/>
      <c r="Z88" s="30"/>
      <c r="AA88" s="30"/>
      <c r="AB88" s="30"/>
      <c r="AC88" s="30"/>
      <c r="AD88" s="30"/>
      <c r="AE88" s="26"/>
      <c r="AF88" s="30"/>
      <c r="AG88" s="30"/>
      <c r="AH88" s="30"/>
      <c r="AI88" s="30"/>
      <c r="AJ88" s="30"/>
      <c r="AK88" s="30"/>
      <c r="AL88" s="30"/>
      <c r="AM88" s="30"/>
      <c r="AN88" s="30"/>
      <c r="AO88" s="26"/>
      <c r="AP88" s="30"/>
      <c r="AQ88" s="30" t="n">
        <v>6820</v>
      </c>
      <c r="AR88" s="30"/>
      <c r="AS88" s="30"/>
      <c r="AT88" s="30"/>
      <c r="AU88" s="30"/>
      <c r="AV88" s="30"/>
      <c r="AW88" s="30"/>
      <c r="AX88" s="30"/>
      <c r="AY88" s="30"/>
      <c r="AZ88" s="30"/>
      <c r="BA88" s="26"/>
      <c r="BB88" s="26"/>
      <c r="BC88" s="26"/>
      <c r="BD88" s="30"/>
      <c r="BE88" s="30"/>
      <c r="BF88" s="30"/>
      <c r="BG88" s="30"/>
      <c r="BH88" s="30"/>
      <c r="BI88" s="30"/>
      <c r="BJ88" s="30"/>
      <c r="BK88" s="30"/>
      <c r="BL88" s="26"/>
      <c r="BM88" s="26"/>
      <c r="BN88" s="30"/>
      <c r="BO88" s="30"/>
      <c r="BP88" s="30"/>
      <c r="BQ88" s="26"/>
      <c r="BR88" s="26"/>
      <c r="BS88" s="26"/>
    </row>
    <row r="89" customFormat="false" ht="16" hidden="false" customHeight="false" outlineLevel="0" collapsed="false">
      <c r="A89" s="31" t="s">
        <v>229</v>
      </c>
      <c r="B89" s="32"/>
      <c r="C89" s="32"/>
      <c r="D89" s="32"/>
      <c r="E89" s="32"/>
      <c r="F89" s="32"/>
      <c r="G89" s="32"/>
      <c r="H89" s="32"/>
      <c r="I89" s="32"/>
      <c r="J89" s="32"/>
      <c r="K89" s="26"/>
      <c r="L89" s="26"/>
      <c r="M89" s="26"/>
      <c r="N89" s="32"/>
      <c r="O89" s="32"/>
      <c r="P89" s="32"/>
      <c r="Q89" s="32"/>
      <c r="R89" s="32"/>
      <c r="S89" s="32" t="n">
        <v>0</v>
      </c>
      <c r="T89" s="32"/>
      <c r="U89" s="32"/>
      <c r="V89" s="32" t="n">
        <v>0</v>
      </c>
      <c r="W89" s="32" t="n">
        <v>0</v>
      </c>
      <c r="X89" s="32"/>
      <c r="Y89" s="32"/>
      <c r="Z89" s="32"/>
      <c r="AA89" s="32"/>
      <c r="AB89" s="32"/>
      <c r="AC89" s="32"/>
      <c r="AD89" s="32"/>
      <c r="AE89" s="26"/>
      <c r="AF89" s="32"/>
      <c r="AG89" s="32"/>
      <c r="AH89" s="32"/>
      <c r="AI89" s="32"/>
      <c r="AJ89" s="32"/>
      <c r="AK89" s="32"/>
      <c r="AL89" s="32"/>
      <c r="AM89" s="32"/>
      <c r="AN89" s="32"/>
      <c r="AO89" s="26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26"/>
      <c r="BB89" s="26"/>
      <c r="BC89" s="26"/>
      <c r="BD89" s="32"/>
      <c r="BE89" s="32"/>
      <c r="BF89" s="32"/>
      <c r="BG89" s="32"/>
      <c r="BH89" s="32"/>
      <c r="BI89" s="32"/>
      <c r="BJ89" s="32"/>
      <c r="BK89" s="32"/>
      <c r="BL89" s="26"/>
      <c r="BM89" s="26"/>
      <c r="BN89" s="32"/>
      <c r="BO89" s="32"/>
      <c r="BP89" s="32"/>
      <c r="BQ89" s="26"/>
      <c r="BR89" s="26"/>
      <c r="BS89" s="26"/>
    </row>
    <row r="90" customFormat="false" ht="16" hidden="false" customHeight="false" outlineLevel="0" collapsed="false">
      <c r="A90" s="33" t="s">
        <v>230</v>
      </c>
      <c r="B90" s="34" t="n">
        <f aca="false">(B88*B87)*(1-B89)</f>
        <v>0</v>
      </c>
      <c r="C90" s="34" t="n">
        <f aca="false">(C88*C87)*(1-C89)</f>
        <v>0</v>
      </c>
      <c r="D90" s="34" t="n">
        <f aca="false">(D88*D87)*(1-D89)</f>
        <v>0</v>
      </c>
      <c r="E90" s="34" t="n">
        <f aca="false">(E88*E87)*(1-E89)</f>
        <v>0</v>
      </c>
      <c r="F90" s="34" t="n">
        <f aca="false">(F88*F87)*(1-F89)</f>
        <v>0</v>
      </c>
      <c r="G90" s="34" t="n">
        <f aca="false">(G88*G87)*(1-G89)</f>
        <v>0</v>
      </c>
      <c r="H90" s="34" t="n">
        <f aca="false">(H88*H87)*(1-H89)</f>
        <v>0</v>
      </c>
      <c r="I90" s="34" t="n">
        <f aca="false">(I88*I87)*(1-I89)</f>
        <v>0</v>
      </c>
      <c r="J90" s="34" t="n">
        <f aca="false">(J88*J87)*(1-J89)</f>
        <v>0</v>
      </c>
      <c r="K90" s="34" t="n">
        <f aca="false">(K88*K87)*(1-K89)</f>
        <v>0</v>
      </c>
      <c r="L90" s="34" t="n">
        <f aca="false">(L88*L87)*(1-L89)</f>
        <v>0</v>
      </c>
      <c r="M90" s="34" t="n">
        <f aca="false">(M88*M87)*(1-M89)</f>
        <v>0</v>
      </c>
      <c r="N90" s="34" t="n">
        <f aca="false">(N88*N87)*(1-N89)</f>
        <v>0</v>
      </c>
      <c r="O90" s="34" t="n">
        <f aca="false">(O88*O87)*(1-O89)</f>
        <v>0</v>
      </c>
      <c r="P90" s="34" t="n">
        <f aca="false">(P88*P87)*(1-P89)</f>
        <v>0</v>
      </c>
      <c r="Q90" s="34" t="n">
        <f aca="false">(Q88*Q87)*(1-Q89)</f>
        <v>0</v>
      </c>
      <c r="R90" s="34" t="n">
        <f aca="false">(R88*R87)*(1-R89)</f>
        <v>0</v>
      </c>
      <c r="S90" s="34" t="n">
        <f aca="false">(S88*S87)*(1-S89)</f>
        <v>1078.4</v>
      </c>
      <c r="T90" s="34" t="n">
        <f aca="false">(T88*T87)*(1-T89)</f>
        <v>0</v>
      </c>
      <c r="U90" s="34" t="n">
        <f aca="false">(U88*U87)*(1-U89)</f>
        <v>0</v>
      </c>
      <c r="V90" s="34" t="n">
        <f aca="false">(V88*V87)*(1-V89)</f>
        <v>459</v>
      </c>
      <c r="W90" s="34" t="n">
        <f aca="false">(W88*W87)*(1-W89)</f>
        <v>1000</v>
      </c>
      <c r="X90" s="34" t="n">
        <f aca="false">(X88*X87)*(1-X89)</f>
        <v>0</v>
      </c>
      <c r="Y90" s="34" t="n">
        <f aca="false">(Y88*Y87)*(1-Y89)</f>
        <v>0</v>
      </c>
      <c r="Z90" s="34"/>
      <c r="AA90" s="34" t="n">
        <f aca="false">(AA88*AA87)*(1-AA89)</f>
        <v>0</v>
      </c>
      <c r="AB90" s="34" t="n">
        <f aca="false">(AB88*AB87)*(1-AB89)</f>
        <v>0</v>
      </c>
      <c r="AC90" s="34"/>
      <c r="AD90" s="34" t="n">
        <f aca="false">(AD88*AD87)*(1-AD89)</f>
        <v>0</v>
      </c>
      <c r="AE90" s="34" t="n">
        <f aca="false">(AE88*AE87)*(1-AE89)</f>
        <v>0</v>
      </c>
      <c r="AF90" s="34" t="n">
        <f aca="false">(AF88*AF87)*(1-AF89)</f>
        <v>0</v>
      </c>
      <c r="AG90" s="34" t="n">
        <f aca="false">(AG88*AG87)*(1-AG89)</f>
        <v>0</v>
      </c>
      <c r="AH90" s="34" t="n">
        <f aca="false">(AH88*AH87)*(1-AH89)</f>
        <v>0</v>
      </c>
      <c r="AI90" s="34" t="n">
        <f aca="false">(AI88*AI87)*(1-AI89)</f>
        <v>0</v>
      </c>
      <c r="AJ90" s="34"/>
      <c r="AK90" s="34"/>
      <c r="AL90" s="34" t="n">
        <f aca="false">(AL88*AL87)*(1-AL89)</f>
        <v>0</v>
      </c>
      <c r="AM90" s="34" t="n">
        <f aca="false">(AM88*AM87)*(1-AM89)</f>
        <v>0</v>
      </c>
      <c r="AN90" s="34" t="n">
        <f aca="false">(AN88*AN87)*(1-AN89)</f>
        <v>0</v>
      </c>
      <c r="AO90" s="34" t="n">
        <f aca="false">(AO88*AO87)*(1-AO89)</f>
        <v>0</v>
      </c>
      <c r="AP90" s="34" t="n">
        <f aca="false">(AP88*AP87)*(1-AP89)</f>
        <v>0</v>
      </c>
      <c r="AQ90" s="34" t="n">
        <f aca="false">(AQ88*AQ87)*(1-AQ89)</f>
        <v>20460</v>
      </c>
      <c r="AR90" s="34" t="n">
        <f aca="false">(AR88*AR87)*(1-AR89)</f>
        <v>0</v>
      </c>
      <c r="AS90" s="34" t="n">
        <f aca="false">(AS88*AS87)*(1-AS89)</f>
        <v>0</v>
      </c>
      <c r="AT90" s="34" t="n">
        <f aca="false">(AT88*AT87)*(1-AT89)</f>
        <v>0</v>
      </c>
      <c r="AU90" s="34" t="n">
        <f aca="false">(AU88*AU87)*(1-AU89)</f>
        <v>0</v>
      </c>
      <c r="AV90" s="34" t="n">
        <f aca="false">(AV88*AV87)*(1-AV89)</f>
        <v>0</v>
      </c>
      <c r="AW90" s="34" t="n">
        <f aca="false">(AW88*AW87)*(1-AW89)</f>
        <v>0</v>
      </c>
      <c r="AX90" s="34" t="n">
        <f aca="false">(AX88*AX87)*(1-AX89)</f>
        <v>0</v>
      </c>
      <c r="AY90" s="34" t="n">
        <f aca="false">(AY88*AY87)*(1-AY89)</f>
        <v>0</v>
      </c>
      <c r="AZ90" s="34" t="n">
        <f aca="false">(AZ88*AZ87)*(1-AZ89)</f>
        <v>0</v>
      </c>
      <c r="BA90" s="34" t="n">
        <f aca="false">(BA88*BA87)*(1-BA89)</f>
        <v>0</v>
      </c>
      <c r="BB90" s="34" t="n">
        <f aca="false">(BB88*BB87)*(1-BB89)</f>
        <v>0</v>
      </c>
      <c r="BC90" s="34" t="n">
        <f aca="false">(BC88*BC87)*(1-BC89)</f>
        <v>0</v>
      </c>
      <c r="BD90" s="34" t="n">
        <f aca="false">(BD88*BD87)*(1-BD89)</f>
        <v>0</v>
      </c>
      <c r="BE90" s="34" t="n">
        <f aca="false">(BE88*BE87)*(1-BE89)</f>
        <v>0</v>
      </c>
      <c r="BF90" s="34" t="n">
        <f aca="false">(BF88*BF87)*(1-BF89)</f>
        <v>0</v>
      </c>
      <c r="BG90" s="34" t="n">
        <f aca="false">(BG88*BG87)*(1-BG89)</f>
        <v>0</v>
      </c>
      <c r="BH90" s="34" t="n">
        <f aca="false">(BH88*BH87)*(1-BH89)</f>
        <v>0</v>
      </c>
      <c r="BI90" s="34" t="n">
        <f aca="false">(BI88*BI87)*(1-BI89)</f>
        <v>0</v>
      </c>
      <c r="BJ90" s="34" t="n">
        <f aca="false">(BJ88*BJ87)*(1-BJ89)</f>
        <v>0</v>
      </c>
      <c r="BK90" s="34" t="n">
        <f aca="false">(BK88*BK87)*(1-BK89)</f>
        <v>0</v>
      </c>
      <c r="BL90" s="34" t="n">
        <f aca="false">(BL88*BL87)*(1-BL89)</f>
        <v>0</v>
      </c>
      <c r="BM90" s="34" t="n">
        <f aca="false">(BM88*BM87)*(1-BM89)</f>
        <v>0</v>
      </c>
      <c r="BN90" s="34" t="n">
        <f aca="false">(BN88*BN87)*(1-BN89)</f>
        <v>0</v>
      </c>
      <c r="BO90" s="34" t="n">
        <f aca="false">(BO88*BO87)*(1-BO89)</f>
        <v>0</v>
      </c>
      <c r="BP90" s="34" t="n">
        <f aca="false">(BP88*BP87)*(1-BP89)</f>
        <v>0</v>
      </c>
      <c r="BQ90" s="34" t="n">
        <f aca="false">(BQ88*BQ87)*(1-BQ89)</f>
        <v>0</v>
      </c>
      <c r="BR90" s="34" t="n">
        <f aca="false">(BR88*BR87)*(1-BR89)</f>
        <v>0</v>
      </c>
      <c r="BS90" s="34" t="n">
        <f aca="false">(BS88*BS87)*(1-BS89)</f>
        <v>0</v>
      </c>
    </row>
    <row r="91" customFormat="false" ht="16" hidden="false" customHeight="false" outlineLevel="0" collapsed="false">
      <c r="A91" s="18" t="s">
        <v>146</v>
      </c>
      <c r="B91" s="14"/>
      <c r="C91" s="14"/>
      <c r="D91" s="14"/>
      <c r="E91" s="14"/>
      <c r="F91" s="14"/>
      <c r="G91" s="14"/>
      <c r="H91" s="14"/>
      <c r="I91" s="14"/>
      <c r="J91" s="14"/>
      <c r="K91" s="26"/>
      <c r="L91" s="26"/>
      <c r="M91" s="26"/>
      <c r="N91" s="14"/>
      <c r="O91" s="14"/>
      <c r="P91" s="14"/>
      <c r="Q91" s="14"/>
      <c r="R91" s="14"/>
      <c r="S91" s="14" t="s">
        <v>147</v>
      </c>
      <c r="T91" s="14"/>
      <c r="U91" s="14"/>
      <c r="V91" s="14" t="s">
        <v>147</v>
      </c>
      <c r="W91" s="14" t="s">
        <v>147</v>
      </c>
      <c r="X91" s="14"/>
      <c r="Y91" s="14"/>
      <c r="Z91" s="14"/>
      <c r="AA91" s="14"/>
      <c r="AB91" s="14"/>
      <c r="AC91" s="14"/>
      <c r="AD91" s="14"/>
      <c r="AE91" s="26"/>
      <c r="AF91" s="14"/>
      <c r="AG91" s="14"/>
      <c r="AH91" s="14"/>
      <c r="AI91" s="14"/>
      <c r="AJ91" s="14"/>
      <c r="AK91" s="14"/>
      <c r="AL91" s="14"/>
      <c r="AM91" s="14"/>
      <c r="AN91" s="14"/>
      <c r="AO91" s="26"/>
      <c r="AP91" s="14"/>
      <c r="AQ91" s="14" t="s">
        <v>155</v>
      </c>
      <c r="AR91" s="14"/>
      <c r="AS91" s="14"/>
      <c r="AT91" s="14"/>
      <c r="AU91" s="14"/>
      <c r="AV91" s="14"/>
      <c r="AW91" s="14"/>
      <c r="AX91" s="14"/>
      <c r="AY91" s="14"/>
      <c r="AZ91" s="14"/>
      <c r="BA91" s="26"/>
      <c r="BB91" s="26"/>
      <c r="BC91" s="26"/>
      <c r="BD91" s="14"/>
      <c r="BE91" s="14"/>
      <c r="BF91" s="14"/>
      <c r="BG91" s="14"/>
      <c r="BH91" s="14"/>
      <c r="BI91" s="14"/>
      <c r="BJ91" s="14"/>
      <c r="BK91" s="14"/>
      <c r="BL91" s="26"/>
      <c r="BM91" s="26"/>
      <c r="BN91" s="14"/>
      <c r="BO91" s="14"/>
      <c r="BP91" s="14"/>
      <c r="BQ91" s="26"/>
      <c r="BR91" s="26"/>
      <c r="BS91" s="26"/>
    </row>
    <row r="92" customFormat="false" ht="16" hidden="false" customHeight="false" outlineLevel="0" collapsed="false">
      <c r="A92" s="20" t="s">
        <v>162</v>
      </c>
      <c r="B92" s="23"/>
      <c r="C92" s="23"/>
      <c r="D92" s="23"/>
      <c r="E92" s="23"/>
      <c r="F92" s="23"/>
      <c r="G92" s="23"/>
      <c r="H92" s="23"/>
      <c r="I92" s="23"/>
      <c r="J92" s="23"/>
      <c r="K92" s="26"/>
      <c r="L92" s="26"/>
      <c r="M92" s="26"/>
      <c r="N92" s="23"/>
      <c r="O92" s="23"/>
      <c r="P92" s="23"/>
      <c r="Q92" s="23"/>
      <c r="R92" s="23"/>
      <c r="S92" s="23" t="s">
        <v>273</v>
      </c>
      <c r="T92" s="23"/>
      <c r="U92" s="23"/>
      <c r="V92" s="23" t="s">
        <v>291</v>
      </c>
      <c r="W92" s="23" t="s">
        <v>258</v>
      </c>
      <c r="X92" s="23"/>
      <c r="Y92" s="23"/>
      <c r="Z92" s="23"/>
      <c r="AA92" s="23"/>
      <c r="AB92" s="23"/>
      <c r="AC92" s="23"/>
      <c r="AD92" s="23"/>
      <c r="AE92" s="26"/>
      <c r="AF92" s="23"/>
      <c r="AG92" s="23"/>
      <c r="AH92" s="23"/>
      <c r="AI92" s="23"/>
      <c r="AJ92" s="23"/>
      <c r="AK92" s="23"/>
      <c r="AL92" s="23"/>
      <c r="AM92" s="23"/>
      <c r="AN92" s="23"/>
      <c r="AO92" s="26"/>
      <c r="AP92" s="36"/>
      <c r="AQ92" s="35" t="s">
        <v>305</v>
      </c>
      <c r="AR92" s="23"/>
      <c r="AS92" s="23"/>
      <c r="AT92" s="23"/>
      <c r="AU92" s="23"/>
      <c r="AV92" s="23"/>
      <c r="AW92" s="23"/>
      <c r="AX92" s="23"/>
      <c r="AY92" s="23"/>
      <c r="AZ92" s="23"/>
      <c r="BA92" s="26"/>
      <c r="BB92" s="26"/>
      <c r="BC92" s="26"/>
      <c r="BD92" s="23"/>
      <c r="BE92" s="23"/>
      <c r="BF92" s="23"/>
      <c r="BG92" s="23"/>
      <c r="BH92" s="23"/>
      <c r="BI92" s="23"/>
      <c r="BJ92" s="23"/>
      <c r="BK92" s="23"/>
      <c r="BL92" s="26"/>
      <c r="BM92" s="26"/>
      <c r="BN92" s="23"/>
      <c r="BO92" s="23"/>
      <c r="BP92" s="23"/>
      <c r="BQ92" s="26"/>
      <c r="BR92" s="26"/>
      <c r="BS92" s="26"/>
    </row>
    <row r="93" customFormat="false" ht="16" hidden="false" customHeight="false" outlineLevel="0" collapsed="false">
      <c r="A93" s="25" t="s">
        <v>178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7" t="s">
        <v>294</v>
      </c>
      <c r="T93" s="26"/>
      <c r="U93" s="26"/>
      <c r="V93" s="26" t="s">
        <v>307</v>
      </c>
      <c r="W93" s="38" t="s">
        <v>246</v>
      </c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14" t="s">
        <v>313</v>
      </c>
      <c r="AR93" s="14"/>
      <c r="AS93" s="14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customFormat="false" ht="16" hidden="false" customHeight="false" outlineLevel="0" collapsed="false">
      <c r="A94" s="25" t="s">
        <v>225</v>
      </c>
      <c r="B94" s="27"/>
      <c r="C94" s="27"/>
      <c r="D94" s="27"/>
      <c r="E94" s="27"/>
      <c r="F94" s="27"/>
      <c r="G94" s="27"/>
      <c r="H94" s="27"/>
      <c r="I94" s="27"/>
      <c r="J94" s="27"/>
      <c r="K94" s="26"/>
      <c r="L94" s="26"/>
      <c r="M94" s="26"/>
      <c r="N94" s="27"/>
      <c r="O94" s="27"/>
      <c r="P94" s="27"/>
      <c r="Q94" s="27"/>
      <c r="R94" s="27"/>
      <c r="S94" s="27" t="s">
        <v>226</v>
      </c>
      <c r="T94" s="27"/>
      <c r="U94" s="27"/>
      <c r="V94" s="27" t="s">
        <v>226</v>
      </c>
      <c r="W94" s="27" t="s">
        <v>226</v>
      </c>
      <c r="X94" s="27"/>
      <c r="Y94" s="27"/>
      <c r="Z94" s="27"/>
      <c r="AA94" s="27"/>
      <c r="AB94" s="27"/>
      <c r="AC94" s="27"/>
      <c r="AD94" s="27"/>
      <c r="AE94" s="26"/>
      <c r="AF94" s="27"/>
      <c r="AG94" s="27"/>
      <c r="AH94" s="27"/>
      <c r="AI94" s="27"/>
      <c r="AJ94" s="27"/>
      <c r="AK94" s="27"/>
      <c r="AL94" s="27"/>
      <c r="AM94" s="27"/>
      <c r="AN94" s="27"/>
      <c r="AO94" s="26"/>
      <c r="AP94" s="27"/>
      <c r="AQ94" s="27"/>
      <c r="AR94" s="28"/>
      <c r="AS94" s="28"/>
      <c r="AT94" s="27"/>
      <c r="AU94" s="27"/>
      <c r="AV94" s="27"/>
      <c r="AW94" s="27"/>
      <c r="AX94" s="27"/>
      <c r="AY94" s="27"/>
      <c r="AZ94" s="27"/>
      <c r="BA94" s="26"/>
      <c r="BB94" s="26"/>
      <c r="BC94" s="26"/>
      <c r="BD94" s="27"/>
      <c r="BE94" s="27"/>
      <c r="BF94" s="27"/>
      <c r="BG94" s="27"/>
      <c r="BH94" s="27"/>
      <c r="BI94" s="27"/>
      <c r="BJ94" s="27"/>
      <c r="BK94" s="27"/>
      <c r="BL94" s="26"/>
      <c r="BM94" s="26"/>
      <c r="BN94" s="27"/>
      <c r="BO94" s="27"/>
      <c r="BP94" s="27"/>
      <c r="BQ94" s="26"/>
      <c r="BR94" s="26"/>
      <c r="BS94" s="26"/>
    </row>
    <row r="95" customFormat="false" ht="16" hidden="false" customHeight="false" outlineLevel="0" collapsed="false">
      <c r="A95" s="25" t="s">
        <v>227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 t="n">
        <v>2</v>
      </c>
      <c r="T95" s="26"/>
      <c r="U95" s="26"/>
      <c r="V95" s="26" t="n">
        <v>3</v>
      </c>
      <c r="W95" s="26" t="n">
        <v>5</v>
      </c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 t="n">
        <v>1</v>
      </c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  <row r="96" customFormat="false" ht="16" hidden="false" customHeight="false" outlineLevel="0" collapsed="false">
      <c r="A96" s="29" t="s">
        <v>228</v>
      </c>
      <c r="B96" s="30"/>
      <c r="C96" s="30"/>
      <c r="D96" s="30"/>
      <c r="E96" s="30"/>
      <c r="F96" s="30"/>
      <c r="G96" s="30"/>
      <c r="H96" s="30"/>
      <c r="I96" s="30"/>
      <c r="J96" s="30"/>
      <c r="K96" s="26"/>
      <c r="L96" s="26"/>
      <c r="M96" s="26"/>
      <c r="N96" s="30"/>
      <c r="O96" s="30"/>
      <c r="P96" s="30"/>
      <c r="Q96" s="30"/>
      <c r="R96" s="30"/>
      <c r="S96" s="30" t="n">
        <v>134.8</v>
      </c>
      <c r="T96" s="30"/>
      <c r="U96" s="30"/>
      <c r="V96" s="30" t="n">
        <v>153</v>
      </c>
      <c r="W96" s="30" t="n">
        <v>130</v>
      </c>
      <c r="X96" s="30"/>
      <c r="Y96" s="30"/>
      <c r="Z96" s="30"/>
      <c r="AA96" s="30"/>
      <c r="AB96" s="30"/>
      <c r="AC96" s="30"/>
      <c r="AD96" s="30"/>
      <c r="AE96" s="26"/>
      <c r="AF96" s="30"/>
      <c r="AG96" s="30"/>
      <c r="AH96" s="30"/>
      <c r="AI96" s="30"/>
      <c r="AJ96" s="30"/>
      <c r="AK96" s="30"/>
      <c r="AL96" s="30"/>
      <c r="AM96" s="30"/>
      <c r="AN96" s="30"/>
      <c r="AO96" s="26"/>
      <c r="AP96" s="30"/>
      <c r="AQ96" s="30" t="n">
        <v>6820</v>
      </c>
      <c r="AR96" s="30"/>
      <c r="AS96" s="30"/>
      <c r="AT96" s="30"/>
      <c r="AU96" s="30"/>
      <c r="AV96" s="30"/>
      <c r="AW96" s="30"/>
      <c r="AX96" s="30"/>
      <c r="AY96" s="30"/>
      <c r="AZ96" s="30"/>
      <c r="BA96" s="26"/>
      <c r="BB96" s="26"/>
      <c r="BC96" s="26"/>
      <c r="BD96" s="30"/>
      <c r="BE96" s="30"/>
      <c r="BF96" s="30"/>
      <c r="BG96" s="30"/>
      <c r="BH96" s="30"/>
      <c r="BI96" s="30"/>
      <c r="BJ96" s="30"/>
      <c r="BK96" s="30"/>
      <c r="BL96" s="26"/>
      <c r="BM96" s="26"/>
      <c r="BN96" s="30"/>
      <c r="BO96" s="30"/>
      <c r="BP96" s="30"/>
      <c r="BQ96" s="26"/>
      <c r="BR96" s="26"/>
      <c r="BS96" s="26"/>
    </row>
    <row r="97" customFormat="false" ht="16" hidden="false" customHeight="false" outlineLevel="0" collapsed="false">
      <c r="A97" s="31" t="s">
        <v>229</v>
      </c>
      <c r="B97" s="32"/>
      <c r="C97" s="32"/>
      <c r="D97" s="32"/>
      <c r="E97" s="32"/>
      <c r="F97" s="32"/>
      <c r="G97" s="32"/>
      <c r="H97" s="32"/>
      <c r="I97" s="32"/>
      <c r="J97" s="32"/>
      <c r="K97" s="26"/>
      <c r="L97" s="26"/>
      <c r="M97" s="26"/>
      <c r="N97" s="32"/>
      <c r="O97" s="32"/>
      <c r="P97" s="32"/>
      <c r="Q97" s="32"/>
      <c r="R97" s="32"/>
      <c r="S97" s="32" t="n">
        <v>0</v>
      </c>
      <c r="T97" s="32"/>
      <c r="U97" s="32"/>
      <c r="V97" s="32" t="n">
        <v>0</v>
      </c>
      <c r="W97" s="32" t="n">
        <v>0</v>
      </c>
      <c r="X97" s="32"/>
      <c r="Y97" s="32"/>
      <c r="Z97" s="32"/>
      <c r="AA97" s="32"/>
      <c r="AB97" s="32"/>
      <c r="AC97" s="32"/>
      <c r="AD97" s="32"/>
      <c r="AE97" s="26"/>
      <c r="AF97" s="32"/>
      <c r="AG97" s="32"/>
      <c r="AH97" s="32"/>
      <c r="AI97" s="32"/>
      <c r="AJ97" s="32"/>
      <c r="AK97" s="32"/>
      <c r="AL97" s="32"/>
      <c r="AM97" s="32"/>
      <c r="AN97" s="32"/>
      <c r="AO97" s="26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26"/>
      <c r="BB97" s="26"/>
      <c r="BC97" s="26"/>
      <c r="BD97" s="32"/>
      <c r="BE97" s="32"/>
      <c r="BF97" s="32"/>
      <c r="BG97" s="32"/>
      <c r="BH97" s="32"/>
      <c r="BI97" s="32"/>
      <c r="BJ97" s="32"/>
      <c r="BK97" s="32"/>
      <c r="BL97" s="26"/>
      <c r="BM97" s="26"/>
      <c r="BN97" s="32"/>
      <c r="BO97" s="32"/>
      <c r="BP97" s="32"/>
      <c r="BQ97" s="26"/>
      <c r="BR97" s="26"/>
      <c r="BS97" s="26"/>
    </row>
    <row r="98" customFormat="false" ht="16" hidden="false" customHeight="false" outlineLevel="0" collapsed="false">
      <c r="A98" s="33" t="s">
        <v>230</v>
      </c>
      <c r="B98" s="34" t="n">
        <f aca="false">(B96*B95)*(1-B97)</f>
        <v>0</v>
      </c>
      <c r="C98" s="34" t="n">
        <f aca="false">(C96*C95)*(1-C97)</f>
        <v>0</v>
      </c>
      <c r="D98" s="34" t="n">
        <f aca="false">(D96*D95)*(1-D97)</f>
        <v>0</v>
      </c>
      <c r="E98" s="34" t="n">
        <f aca="false">(E96*E95)*(1-E97)</f>
        <v>0</v>
      </c>
      <c r="F98" s="34" t="n">
        <f aca="false">(F96*F95)*(1-F97)</f>
        <v>0</v>
      </c>
      <c r="G98" s="34" t="n">
        <f aca="false">(G96*G95)*(1-G97)</f>
        <v>0</v>
      </c>
      <c r="H98" s="34" t="n">
        <f aca="false">(H96*H95)*(1-H97)</f>
        <v>0</v>
      </c>
      <c r="I98" s="34" t="n">
        <f aca="false">(I96*I95)*(1-I97)</f>
        <v>0</v>
      </c>
      <c r="J98" s="34" t="n">
        <f aca="false">(J96*J95)*(1-J97)</f>
        <v>0</v>
      </c>
      <c r="K98" s="34" t="n">
        <f aca="false">(K96*K95)*(1-K97)</f>
        <v>0</v>
      </c>
      <c r="L98" s="34" t="n">
        <f aca="false">(L96*L95)*(1-L97)</f>
        <v>0</v>
      </c>
      <c r="M98" s="34" t="n">
        <f aca="false">(M96*M95)*(1-M97)</f>
        <v>0</v>
      </c>
      <c r="N98" s="34" t="n">
        <f aca="false">(N96*N95)*(1-N97)</f>
        <v>0</v>
      </c>
      <c r="O98" s="34" t="n">
        <f aca="false">(O96*O95)*(1-O97)</f>
        <v>0</v>
      </c>
      <c r="P98" s="34" t="n">
        <f aca="false">(P96*P95)*(1-P97)</f>
        <v>0</v>
      </c>
      <c r="Q98" s="34" t="n">
        <f aca="false">(Q96*Q95)*(1-Q97)</f>
        <v>0</v>
      </c>
      <c r="R98" s="34" t="n">
        <f aca="false">(R96*R95)*(1-R97)</f>
        <v>0</v>
      </c>
      <c r="S98" s="34" t="n">
        <f aca="false">(S96*S95)*(1-S97)</f>
        <v>269.6</v>
      </c>
      <c r="T98" s="34" t="n">
        <f aca="false">(T96*T95)*(1-T97)</f>
        <v>0</v>
      </c>
      <c r="U98" s="34" t="n">
        <f aca="false">(U96*U95)*(1-U97)</f>
        <v>0</v>
      </c>
      <c r="V98" s="34" t="n">
        <f aca="false">(V96*V95)*(1-V97)</f>
        <v>459</v>
      </c>
      <c r="W98" s="34" t="n">
        <f aca="false">(W96*W95)*(1-W97)</f>
        <v>650</v>
      </c>
      <c r="X98" s="34" t="n">
        <f aca="false">(X96*X95)*(1-X97)</f>
        <v>0</v>
      </c>
      <c r="Y98" s="34" t="n">
        <f aca="false">(Y96*Y95)*(1-Y97)</f>
        <v>0</v>
      </c>
      <c r="Z98" s="34"/>
      <c r="AA98" s="34" t="n">
        <f aca="false">(AA96*AA95)*(1-AA97)</f>
        <v>0</v>
      </c>
      <c r="AB98" s="34" t="n">
        <f aca="false">(AB96*AB95)*(1-AB97)</f>
        <v>0</v>
      </c>
      <c r="AC98" s="34"/>
      <c r="AD98" s="34" t="n">
        <f aca="false">(AD96*AD95)*(1-AD97)</f>
        <v>0</v>
      </c>
      <c r="AE98" s="34" t="n">
        <f aca="false">(AE96*AE95)*(1-AE97)</f>
        <v>0</v>
      </c>
      <c r="AF98" s="34" t="n">
        <f aca="false">(AF96*AF95)*(1-AF97)</f>
        <v>0</v>
      </c>
      <c r="AG98" s="34" t="n">
        <f aca="false">(AG96*AG95)*(1-AG97)</f>
        <v>0</v>
      </c>
      <c r="AH98" s="34" t="n">
        <f aca="false">(AH96*AH95)*(1-AH97)</f>
        <v>0</v>
      </c>
      <c r="AI98" s="34" t="n">
        <f aca="false">(AI96*AI95)*(1-AI97)</f>
        <v>0</v>
      </c>
      <c r="AJ98" s="34"/>
      <c r="AK98" s="34"/>
      <c r="AL98" s="34" t="n">
        <f aca="false">(AL96*AL95)*(1-AL97)</f>
        <v>0</v>
      </c>
      <c r="AM98" s="34" t="n">
        <f aca="false">(AM96*AM95)*(1-AM97)</f>
        <v>0</v>
      </c>
      <c r="AN98" s="34" t="n">
        <f aca="false">(AN96*AN95)*(1-AN97)</f>
        <v>0</v>
      </c>
      <c r="AO98" s="34" t="n">
        <f aca="false">(AO96*AO95)*(1-AO97)</f>
        <v>0</v>
      </c>
      <c r="AP98" s="34" t="n">
        <f aca="false">(AP96*AP95)*(1-AP97)</f>
        <v>0</v>
      </c>
      <c r="AQ98" s="34" t="n">
        <f aca="false">(AQ96*AQ95)*(1-AQ97)</f>
        <v>6820</v>
      </c>
      <c r="AR98" s="34" t="n">
        <f aca="false">(AR96*AR95)*(1-AR97)</f>
        <v>0</v>
      </c>
      <c r="AS98" s="34" t="n">
        <f aca="false">(AS96*AS95)*(1-AS97)</f>
        <v>0</v>
      </c>
      <c r="AT98" s="34" t="n">
        <f aca="false">(AT96*AT95)*(1-AT97)</f>
        <v>0</v>
      </c>
      <c r="AU98" s="34" t="n">
        <f aca="false">(AU96*AU95)*(1-AU97)</f>
        <v>0</v>
      </c>
      <c r="AV98" s="34" t="n">
        <f aca="false">(AV96*AV95)*(1-AV97)</f>
        <v>0</v>
      </c>
      <c r="AW98" s="34" t="n">
        <f aca="false">(AW96*AW95)*(1-AW97)</f>
        <v>0</v>
      </c>
      <c r="AX98" s="34" t="n">
        <f aca="false">(AX96*AX95)*(1-AX97)</f>
        <v>0</v>
      </c>
      <c r="AY98" s="34" t="n">
        <f aca="false">(AY96*AY95)*(1-AY97)</f>
        <v>0</v>
      </c>
      <c r="AZ98" s="34" t="n">
        <f aca="false">(AZ96*AZ95)*(1-AZ97)</f>
        <v>0</v>
      </c>
      <c r="BA98" s="34" t="n">
        <f aca="false">(BA96*BA95)*(1-BA97)</f>
        <v>0</v>
      </c>
      <c r="BB98" s="34" t="n">
        <f aca="false">(BB96*BB95)*(1-BB97)</f>
        <v>0</v>
      </c>
      <c r="BC98" s="34" t="n">
        <f aca="false">(BC96*BC95)*(1-BC97)</f>
        <v>0</v>
      </c>
      <c r="BD98" s="34" t="n">
        <f aca="false">(BD96*BD95)*(1-BD97)</f>
        <v>0</v>
      </c>
      <c r="BE98" s="34" t="n">
        <f aca="false">(BE96*BE95)*(1-BE97)</f>
        <v>0</v>
      </c>
      <c r="BF98" s="34" t="n">
        <f aca="false">(BF96*BF95)*(1-BF97)</f>
        <v>0</v>
      </c>
      <c r="BG98" s="34" t="n">
        <f aca="false">(BG96*BG95)*(1-BG97)</f>
        <v>0</v>
      </c>
      <c r="BH98" s="34" t="n">
        <f aca="false">(BH96*BH95)*(1-BH97)</f>
        <v>0</v>
      </c>
      <c r="BI98" s="34" t="n">
        <f aca="false">(BI96*BI95)*(1-BI97)</f>
        <v>0</v>
      </c>
      <c r="BJ98" s="34" t="n">
        <f aca="false">(BJ96*BJ95)*(1-BJ97)</f>
        <v>0</v>
      </c>
      <c r="BK98" s="34" t="n">
        <f aca="false">(BK96*BK95)*(1-BK97)</f>
        <v>0</v>
      </c>
      <c r="BL98" s="34" t="n">
        <f aca="false">(BL96*BL95)*(1-BL97)</f>
        <v>0</v>
      </c>
      <c r="BM98" s="34" t="n">
        <f aca="false">(BM96*BM95)*(1-BM97)</f>
        <v>0</v>
      </c>
      <c r="BN98" s="34" t="n">
        <f aca="false">(BN96*BN95)*(1-BN97)</f>
        <v>0</v>
      </c>
      <c r="BO98" s="34" t="n">
        <f aca="false">(BO96*BO95)*(1-BO97)</f>
        <v>0</v>
      </c>
      <c r="BP98" s="34" t="n">
        <f aca="false">(BP96*BP95)*(1-BP97)</f>
        <v>0</v>
      </c>
      <c r="BQ98" s="34" t="n">
        <f aca="false">(BQ96*BQ95)*(1-BQ97)</f>
        <v>0</v>
      </c>
      <c r="BR98" s="34" t="n">
        <f aca="false">(BR96*BR95)*(1-BR97)</f>
        <v>0</v>
      </c>
      <c r="BS98" s="34" t="n">
        <f aca="false">(BS96*BS95)*(1-BS97)</f>
        <v>0</v>
      </c>
    </row>
    <row r="99" customFormat="false" ht="16" hidden="false" customHeight="false" outlineLevel="0" collapsed="false">
      <c r="A99" s="18" t="s">
        <v>146</v>
      </c>
      <c r="B99" s="14"/>
      <c r="C99" s="14"/>
      <c r="D99" s="14"/>
      <c r="E99" s="14"/>
      <c r="F99" s="14"/>
      <c r="G99" s="14"/>
      <c r="H99" s="14"/>
      <c r="I99" s="14"/>
      <c r="J99" s="14"/>
      <c r="K99" s="26"/>
      <c r="L99" s="26"/>
      <c r="M99" s="26"/>
      <c r="N99" s="14"/>
      <c r="O99" s="14"/>
      <c r="P99" s="14"/>
      <c r="Q99" s="14"/>
      <c r="R99" s="14"/>
      <c r="S99" s="14" t="s">
        <v>147</v>
      </c>
      <c r="T99" s="14"/>
      <c r="U99" s="14"/>
      <c r="V99" s="14" t="s">
        <v>147</v>
      </c>
      <c r="W99" s="14" t="s">
        <v>147</v>
      </c>
      <c r="X99" s="14"/>
      <c r="Y99" s="14"/>
      <c r="Z99" s="14"/>
      <c r="AA99" s="14"/>
      <c r="AB99" s="14"/>
      <c r="AC99" s="14"/>
      <c r="AD99" s="14"/>
      <c r="AE99" s="26"/>
      <c r="AF99" s="14"/>
      <c r="AG99" s="14"/>
      <c r="AH99" s="14"/>
      <c r="AI99" s="14"/>
      <c r="AJ99" s="14"/>
      <c r="AK99" s="14"/>
      <c r="AL99" s="14"/>
      <c r="AM99" s="14"/>
      <c r="AN99" s="14"/>
      <c r="AO99" s="26"/>
      <c r="AP99" s="14"/>
      <c r="AQ99" s="14" t="s">
        <v>155</v>
      </c>
      <c r="AR99" s="14"/>
      <c r="AS99" s="14"/>
      <c r="AT99" s="14"/>
      <c r="AU99" s="14"/>
      <c r="AV99" s="14"/>
      <c r="AW99" s="14"/>
      <c r="AX99" s="14"/>
      <c r="AY99" s="14"/>
      <c r="AZ99" s="14"/>
      <c r="BA99" s="26"/>
      <c r="BB99" s="26"/>
      <c r="BC99" s="26"/>
      <c r="BD99" s="14"/>
      <c r="BE99" s="14"/>
      <c r="BF99" s="14"/>
      <c r="BG99" s="14"/>
      <c r="BH99" s="14"/>
      <c r="BI99" s="14"/>
      <c r="BJ99" s="14"/>
      <c r="BK99" s="14"/>
      <c r="BL99" s="26"/>
      <c r="BM99" s="26"/>
      <c r="BN99" s="14"/>
      <c r="BO99" s="14"/>
      <c r="BP99" s="14"/>
      <c r="BQ99" s="26"/>
      <c r="BR99" s="26"/>
      <c r="BS99" s="26"/>
    </row>
    <row r="100" customFormat="false" ht="16" hidden="false" customHeight="false" outlineLevel="0" collapsed="false">
      <c r="A100" s="20" t="s">
        <v>162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6"/>
      <c r="L100" s="26"/>
      <c r="M100" s="26"/>
      <c r="N100" s="23"/>
      <c r="O100" s="23"/>
      <c r="P100" s="23"/>
      <c r="Q100" s="23"/>
      <c r="R100" s="23"/>
      <c r="S100" s="23" t="s">
        <v>273</v>
      </c>
      <c r="T100" s="23"/>
      <c r="U100" s="23"/>
      <c r="V100" s="23" t="s">
        <v>165</v>
      </c>
      <c r="W100" s="23" t="s">
        <v>258</v>
      </c>
      <c r="X100" s="23"/>
      <c r="Y100" s="23"/>
      <c r="Z100" s="23"/>
      <c r="AA100" s="23"/>
      <c r="AB100" s="23"/>
      <c r="AC100" s="23"/>
      <c r="AD100" s="23"/>
      <c r="AE100" s="26"/>
      <c r="AF100" s="23"/>
      <c r="AG100" s="23"/>
      <c r="AH100" s="23"/>
      <c r="AI100" s="23"/>
      <c r="AJ100" s="23"/>
      <c r="AK100" s="23"/>
      <c r="AL100" s="23"/>
      <c r="AM100" s="23"/>
      <c r="AN100" s="23"/>
      <c r="AO100" s="26"/>
      <c r="AP100" s="36"/>
      <c r="AQ100" s="23" t="s">
        <v>170</v>
      </c>
      <c r="AR100" s="23"/>
      <c r="AS100" s="23"/>
      <c r="AT100" s="23"/>
      <c r="AU100" s="23"/>
      <c r="AV100" s="23"/>
      <c r="AW100" s="23"/>
      <c r="AX100" s="23"/>
      <c r="AY100" s="23"/>
      <c r="AZ100" s="23"/>
      <c r="BA100" s="26"/>
      <c r="BB100" s="26"/>
      <c r="BC100" s="26"/>
      <c r="BD100" s="23"/>
      <c r="BE100" s="23"/>
      <c r="BF100" s="23"/>
      <c r="BG100" s="23"/>
      <c r="BH100" s="23"/>
      <c r="BI100" s="23"/>
      <c r="BJ100" s="23"/>
      <c r="BK100" s="23"/>
      <c r="BL100" s="26"/>
      <c r="BM100" s="26"/>
      <c r="BN100" s="23"/>
      <c r="BO100" s="23"/>
      <c r="BP100" s="23"/>
      <c r="BQ100" s="26"/>
      <c r="BR100" s="26"/>
      <c r="BS100" s="26"/>
    </row>
    <row r="101" customFormat="false" ht="16" hidden="false" customHeight="false" outlineLevel="0" collapsed="false">
      <c r="A101" s="25" t="s">
        <v>178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 t="s">
        <v>294</v>
      </c>
      <c r="T101" s="26"/>
      <c r="U101" s="26"/>
      <c r="V101" s="26" t="s">
        <v>243</v>
      </c>
      <c r="W101" s="38" t="s">
        <v>303</v>
      </c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14" t="s">
        <v>314</v>
      </c>
      <c r="AR101" s="14"/>
      <c r="AS101" s="14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</row>
    <row r="102" customFormat="false" ht="16" hidden="false" customHeight="false" outlineLevel="0" collapsed="false">
      <c r="A102" s="25" t="s">
        <v>225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6"/>
      <c r="L102" s="26"/>
      <c r="M102" s="26"/>
      <c r="N102" s="27"/>
      <c r="O102" s="27"/>
      <c r="P102" s="27"/>
      <c r="Q102" s="27"/>
      <c r="R102" s="27"/>
      <c r="S102" s="27" t="s">
        <v>226</v>
      </c>
      <c r="T102" s="27"/>
      <c r="U102" s="27"/>
      <c r="V102" s="27" t="s">
        <v>226</v>
      </c>
      <c r="W102" s="27" t="s">
        <v>226</v>
      </c>
      <c r="X102" s="27"/>
      <c r="Y102" s="27"/>
      <c r="Z102" s="27"/>
      <c r="AA102" s="27"/>
      <c r="AB102" s="27"/>
      <c r="AC102" s="27"/>
      <c r="AD102" s="27"/>
      <c r="AE102" s="26"/>
      <c r="AF102" s="27"/>
      <c r="AG102" s="27"/>
      <c r="AH102" s="27"/>
      <c r="AI102" s="27"/>
      <c r="AJ102" s="27"/>
      <c r="AK102" s="27"/>
      <c r="AL102" s="27"/>
      <c r="AM102" s="27"/>
      <c r="AN102" s="27"/>
      <c r="AO102" s="26"/>
      <c r="AP102" s="27"/>
      <c r="AQ102" s="27"/>
      <c r="AR102" s="28"/>
      <c r="AS102" s="28"/>
      <c r="AT102" s="27"/>
      <c r="AU102" s="27"/>
      <c r="AV102" s="27"/>
      <c r="AW102" s="27"/>
      <c r="AX102" s="27"/>
      <c r="AY102" s="27"/>
      <c r="AZ102" s="27"/>
      <c r="BA102" s="26"/>
      <c r="BB102" s="26"/>
      <c r="BC102" s="26"/>
      <c r="BD102" s="27"/>
      <c r="BE102" s="27"/>
      <c r="BF102" s="27"/>
      <c r="BG102" s="27"/>
      <c r="BH102" s="27"/>
      <c r="BI102" s="27"/>
      <c r="BJ102" s="27"/>
      <c r="BK102" s="27"/>
      <c r="BL102" s="26"/>
      <c r="BM102" s="26"/>
      <c r="BN102" s="27"/>
      <c r="BO102" s="27"/>
      <c r="BP102" s="27"/>
      <c r="BQ102" s="26"/>
      <c r="BR102" s="26"/>
      <c r="BS102" s="26"/>
    </row>
    <row r="103" customFormat="false" ht="16" hidden="false" customHeight="false" outlineLevel="0" collapsed="false">
      <c r="A103" s="25" t="s">
        <v>227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 t="n">
        <v>1</v>
      </c>
      <c r="T103" s="26"/>
      <c r="U103" s="26"/>
      <c r="V103" s="26" t="n">
        <v>30</v>
      </c>
      <c r="W103" s="26" t="n">
        <v>2</v>
      </c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 t="n">
        <f aca="false">2+1</f>
        <v>3</v>
      </c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</row>
    <row r="104" customFormat="false" ht="16" hidden="false" customHeight="false" outlineLevel="0" collapsed="false">
      <c r="A104" s="29" t="s">
        <v>228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26"/>
      <c r="L104" s="26"/>
      <c r="M104" s="26"/>
      <c r="N104" s="30"/>
      <c r="O104" s="30"/>
      <c r="P104" s="30"/>
      <c r="Q104" s="30"/>
      <c r="R104" s="30"/>
      <c r="S104" s="30" t="n">
        <v>134.8</v>
      </c>
      <c r="T104" s="30"/>
      <c r="U104" s="30"/>
      <c r="V104" s="30" t="n">
        <v>153</v>
      </c>
      <c r="W104" s="30" t="n">
        <v>130</v>
      </c>
      <c r="X104" s="30"/>
      <c r="Y104" s="30"/>
      <c r="Z104" s="30"/>
      <c r="AA104" s="30"/>
      <c r="AB104" s="30"/>
      <c r="AC104" s="30"/>
      <c r="AD104" s="30"/>
      <c r="AE104" s="26"/>
      <c r="AF104" s="30"/>
      <c r="AG104" s="30"/>
      <c r="AH104" s="30"/>
      <c r="AI104" s="30"/>
      <c r="AJ104" s="30"/>
      <c r="AK104" s="30"/>
      <c r="AL104" s="30"/>
      <c r="AM104" s="30"/>
      <c r="AN104" s="30"/>
      <c r="AO104" s="26"/>
      <c r="AP104" s="30"/>
      <c r="AQ104" s="30" t="n">
        <v>6820</v>
      </c>
      <c r="AR104" s="30"/>
      <c r="AS104" s="30"/>
      <c r="AT104" s="30"/>
      <c r="AU104" s="30"/>
      <c r="AV104" s="30"/>
      <c r="AW104" s="30"/>
      <c r="AX104" s="30"/>
      <c r="AY104" s="30"/>
      <c r="AZ104" s="30"/>
      <c r="BA104" s="26"/>
      <c r="BB104" s="26"/>
      <c r="BC104" s="26"/>
      <c r="BD104" s="30"/>
      <c r="BE104" s="30"/>
      <c r="BF104" s="30"/>
      <c r="BG104" s="30"/>
      <c r="BH104" s="30"/>
      <c r="BI104" s="30"/>
      <c r="BJ104" s="30"/>
      <c r="BK104" s="30"/>
      <c r="BL104" s="26"/>
      <c r="BM104" s="26"/>
      <c r="BN104" s="30"/>
      <c r="BO104" s="30"/>
      <c r="BP104" s="30"/>
      <c r="BQ104" s="26"/>
      <c r="BR104" s="26"/>
      <c r="BS104" s="26"/>
    </row>
    <row r="105" customFormat="false" ht="16" hidden="false" customHeight="false" outlineLevel="0" collapsed="false">
      <c r="A105" s="31" t="s">
        <v>229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26"/>
      <c r="L105" s="26"/>
      <c r="M105" s="26"/>
      <c r="N105" s="32"/>
      <c r="O105" s="32"/>
      <c r="P105" s="32"/>
      <c r="Q105" s="32"/>
      <c r="R105" s="32"/>
      <c r="S105" s="32" t="n">
        <v>0</v>
      </c>
      <c r="T105" s="32"/>
      <c r="U105" s="32"/>
      <c r="V105" s="32" t="n">
        <v>0</v>
      </c>
      <c r="W105" s="32" t="n">
        <v>0</v>
      </c>
      <c r="X105" s="32"/>
      <c r="Y105" s="32"/>
      <c r="Z105" s="32"/>
      <c r="AA105" s="32"/>
      <c r="AB105" s="32"/>
      <c r="AC105" s="32"/>
      <c r="AD105" s="32"/>
      <c r="AE105" s="26"/>
      <c r="AF105" s="32"/>
      <c r="AG105" s="32"/>
      <c r="AH105" s="32"/>
      <c r="AI105" s="32"/>
      <c r="AJ105" s="32"/>
      <c r="AK105" s="32"/>
      <c r="AL105" s="32"/>
      <c r="AM105" s="32"/>
      <c r="AN105" s="32"/>
      <c r="AO105" s="26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26"/>
      <c r="BB105" s="26"/>
      <c r="BC105" s="26"/>
      <c r="BD105" s="32"/>
      <c r="BE105" s="32"/>
      <c r="BF105" s="32"/>
      <c r="BG105" s="32"/>
      <c r="BH105" s="32"/>
      <c r="BI105" s="32"/>
      <c r="BJ105" s="32"/>
      <c r="BK105" s="32"/>
      <c r="BL105" s="26"/>
      <c r="BM105" s="26"/>
      <c r="BN105" s="32"/>
      <c r="BO105" s="32"/>
      <c r="BP105" s="32"/>
      <c r="BQ105" s="26"/>
      <c r="BR105" s="26"/>
      <c r="BS105" s="26"/>
    </row>
    <row r="106" customFormat="false" ht="16" hidden="false" customHeight="false" outlineLevel="0" collapsed="false">
      <c r="A106" s="33" t="s">
        <v>230</v>
      </c>
      <c r="B106" s="34" t="n">
        <f aca="false">(B104*B103)*(1-B105)</f>
        <v>0</v>
      </c>
      <c r="C106" s="34" t="n">
        <f aca="false">(C104*C103)*(1-C105)</f>
        <v>0</v>
      </c>
      <c r="D106" s="34" t="n">
        <f aca="false">(D104*D103)*(1-D105)</f>
        <v>0</v>
      </c>
      <c r="E106" s="34" t="n">
        <f aca="false">(E104*E103)*(1-E105)</f>
        <v>0</v>
      </c>
      <c r="F106" s="34" t="n">
        <f aca="false">(F104*F103)*(1-F105)</f>
        <v>0</v>
      </c>
      <c r="G106" s="34" t="n">
        <f aca="false">(G104*G103)*(1-G105)</f>
        <v>0</v>
      </c>
      <c r="H106" s="34" t="n">
        <f aca="false">(H104*H103)*(1-H105)</f>
        <v>0</v>
      </c>
      <c r="I106" s="34" t="n">
        <f aca="false">(I104*I103)*(1-I105)</f>
        <v>0</v>
      </c>
      <c r="J106" s="34" t="n">
        <f aca="false">(J104*J103)*(1-J105)</f>
        <v>0</v>
      </c>
      <c r="K106" s="34" t="n">
        <f aca="false">(K104*K103)*(1-K105)</f>
        <v>0</v>
      </c>
      <c r="L106" s="34" t="n">
        <f aca="false">(L104*L103)*(1-L105)</f>
        <v>0</v>
      </c>
      <c r="M106" s="34" t="n">
        <f aca="false">(M104*M103)*(1-M105)</f>
        <v>0</v>
      </c>
      <c r="N106" s="34" t="n">
        <f aca="false">(N104*N103)*(1-N105)</f>
        <v>0</v>
      </c>
      <c r="O106" s="34" t="n">
        <f aca="false">(O104*O103)*(1-O105)</f>
        <v>0</v>
      </c>
      <c r="P106" s="34" t="n">
        <f aca="false">(P104*P103)*(1-P105)</f>
        <v>0</v>
      </c>
      <c r="Q106" s="34" t="n">
        <f aca="false">(Q104*Q103)*(1-Q105)</f>
        <v>0</v>
      </c>
      <c r="R106" s="34" t="n">
        <f aca="false">(R104*R103)*(1-R105)</f>
        <v>0</v>
      </c>
      <c r="S106" s="34" t="n">
        <f aca="false">(S104*S103)*(1-S105)</f>
        <v>134.8</v>
      </c>
      <c r="T106" s="34" t="n">
        <f aca="false">(T104*T103)*(1-T105)</f>
        <v>0</v>
      </c>
      <c r="U106" s="34" t="n">
        <f aca="false">(U104*U103)*(1-U105)</f>
        <v>0</v>
      </c>
      <c r="V106" s="34" t="n">
        <f aca="false">(V104*V103)*(1-V105)</f>
        <v>4590</v>
      </c>
      <c r="W106" s="34" t="n">
        <f aca="false">(W104*W103)*(1-W105)</f>
        <v>260</v>
      </c>
      <c r="X106" s="34" t="n">
        <f aca="false">(X104*X103)*(1-X105)</f>
        <v>0</v>
      </c>
      <c r="Y106" s="34" t="n">
        <f aca="false">(Y104*Y103)*(1-Y105)</f>
        <v>0</v>
      </c>
      <c r="Z106" s="34"/>
      <c r="AA106" s="34" t="n">
        <f aca="false">(AA104*AA103)*(1-AA105)</f>
        <v>0</v>
      </c>
      <c r="AB106" s="34" t="n">
        <f aca="false">(AB104*AB103)*(1-AB105)</f>
        <v>0</v>
      </c>
      <c r="AC106" s="34"/>
      <c r="AD106" s="34" t="n">
        <f aca="false">(AD104*AD103)*(1-AD105)</f>
        <v>0</v>
      </c>
      <c r="AE106" s="34" t="n">
        <f aca="false">(AE104*AE103)*(1-AE105)</f>
        <v>0</v>
      </c>
      <c r="AF106" s="34" t="n">
        <f aca="false">(AF104*AF103)*(1-AF105)</f>
        <v>0</v>
      </c>
      <c r="AG106" s="34" t="n">
        <f aca="false">(AG104*AG103)*(1-AG105)</f>
        <v>0</v>
      </c>
      <c r="AH106" s="34" t="n">
        <f aca="false">(AH104*AH103)*(1-AH105)</f>
        <v>0</v>
      </c>
      <c r="AI106" s="34" t="n">
        <f aca="false">(AI104*AI103)*(1-AI105)</f>
        <v>0</v>
      </c>
      <c r="AJ106" s="34"/>
      <c r="AK106" s="34"/>
      <c r="AL106" s="34" t="n">
        <f aca="false">(AL104*AL103)*(1-AL105)</f>
        <v>0</v>
      </c>
      <c r="AM106" s="34" t="n">
        <f aca="false">(AM104*AM103)*(1-AM105)</f>
        <v>0</v>
      </c>
      <c r="AN106" s="34" t="n">
        <f aca="false">(AN104*AN103)*(1-AN105)</f>
        <v>0</v>
      </c>
      <c r="AO106" s="34" t="n">
        <f aca="false">(AO104*AO103)*(1-AO105)</f>
        <v>0</v>
      </c>
      <c r="AP106" s="34" t="n">
        <f aca="false">(AP104*AP103)*(1-AP105)</f>
        <v>0</v>
      </c>
      <c r="AQ106" s="34" t="n">
        <f aca="false">(AQ104*AQ103)*(1-AQ105)</f>
        <v>20460</v>
      </c>
      <c r="AR106" s="34" t="n">
        <f aca="false">(AR104*AR103)*(1-AR105)</f>
        <v>0</v>
      </c>
      <c r="AS106" s="34" t="n">
        <f aca="false">(AS104*AS103)*(1-AS105)</f>
        <v>0</v>
      </c>
      <c r="AT106" s="34" t="n">
        <f aca="false">(AT104*AT103)*(1-AT105)</f>
        <v>0</v>
      </c>
      <c r="AU106" s="34" t="n">
        <f aca="false">(AU104*AU103)*(1-AU105)</f>
        <v>0</v>
      </c>
      <c r="AV106" s="34" t="n">
        <f aca="false">(AV104*AV103)*(1-AV105)</f>
        <v>0</v>
      </c>
      <c r="AW106" s="34" t="n">
        <f aca="false">(AW104*AW103)*(1-AW105)</f>
        <v>0</v>
      </c>
      <c r="AX106" s="34" t="n">
        <f aca="false">(AX104*AX103)*(1-AX105)</f>
        <v>0</v>
      </c>
      <c r="AY106" s="34" t="n">
        <f aca="false">(AY104*AY103)*(1-AY105)</f>
        <v>0</v>
      </c>
      <c r="AZ106" s="34" t="n">
        <f aca="false">(AZ104*AZ103)*(1-AZ105)</f>
        <v>0</v>
      </c>
      <c r="BA106" s="34" t="n">
        <f aca="false">(BA104*BA103)*(1-BA105)</f>
        <v>0</v>
      </c>
      <c r="BB106" s="34" t="n">
        <f aca="false">(BB104*BB103)*(1-BB105)</f>
        <v>0</v>
      </c>
      <c r="BC106" s="34" t="n">
        <f aca="false">(BC104*BC103)*(1-BC105)</f>
        <v>0</v>
      </c>
      <c r="BD106" s="34" t="n">
        <f aca="false">(BD104*BD103)*(1-BD105)</f>
        <v>0</v>
      </c>
      <c r="BE106" s="34" t="n">
        <f aca="false">(BE104*BE103)*(1-BE105)</f>
        <v>0</v>
      </c>
      <c r="BF106" s="34" t="n">
        <f aca="false">(BF104*BF103)*(1-BF105)</f>
        <v>0</v>
      </c>
      <c r="BG106" s="34" t="n">
        <f aca="false">(BG104*BG103)*(1-BG105)</f>
        <v>0</v>
      </c>
      <c r="BH106" s="34" t="n">
        <f aca="false">(BH104*BH103)*(1-BH105)</f>
        <v>0</v>
      </c>
      <c r="BI106" s="34" t="n">
        <f aca="false">(BI104*BI103)*(1-BI105)</f>
        <v>0</v>
      </c>
      <c r="BJ106" s="34" t="n">
        <f aca="false">(BJ104*BJ103)*(1-BJ105)</f>
        <v>0</v>
      </c>
      <c r="BK106" s="34" t="n">
        <f aca="false">(BK104*BK103)*(1-BK105)</f>
        <v>0</v>
      </c>
      <c r="BL106" s="34" t="n">
        <f aca="false">(BL104*BL103)*(1-BL105)</f>
        <v>0</v>
      </c>
      <c r="BM106" s="34" t="n">
        <f aca="false">(BM104*BM103)*(1-BM105)</f>
        <v>0</v>
      </c>
      <c r="BN106" s="34" t="n">
        <f aca="false">(BN104*BN103)*(1-BN105)</f>
        <v>0</v>
      </c>
      <c r="BO106" s="34" t="n">
        <f aca="false">(BO104*BO103)*(1-BO105)</f>
        <v>0</v>
      </c>
      <c r="BP106" s="34" t="n">
        <f aca="false">(BP104*BP103)*(1-BP105)</f>
        <v>0</v>
      </c>
      <c r="BQ106" s="34" t="n">
        <f aca="false">(BQ104*BQ103)*(1-BQ105)</f>
        <v>0</v>
      </c>
      <c r="BR106" s="34" t="n">
        <f aca="false">(BR104*BR103)*(1-BR105)</f>
        <v>0</v>
      </c>
      <c r="BS106" s="34" t="n">
        <f aca="false">(BS104*BS103)*(1-BS105)</f>
        <v>0</v>
      </c>
    </row>
    <row r="107" customFormat="false" ht="16" hidden="false" customHeight="false" outlineLevel="0" collapsed="false">
      <c r="A107" s="18" t="s">
        <v>146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26"/>
      <c r="L107" s="26"/>
      <c r="M107" s="26"/>
      <c r="N107" s="14"/>
      <c r="O107" s="14"/>
      <c r="P107" s="14"/>
      <c r="Q107" s="14"/>
      <c r="R107" s="14"/>
      <c r="S107" s="14" t="s">
        <v>147</v>
      </c>
      <c r="T107" s="14"/>
      <c r="U107" s="14"/>
      <c r="V107" s="14" t="s">
        <v>147</v>
      </c>
      <c r="W107" s="14" t="s">
        <v>147</v>
      </c>
      <c r="X107" s="14"/>
      <c r="Y107" s="14"/>
      <c r="Z107" s="14"/>
      <c r="AA107" s="14"/>
      <c r="AB107" s="14"/>
      <c r="AC107" s="14"/>
      <c r="AD107" s="14"/>
      <c r="AE107" s="26"/>
      <c r="AF107" s="14"/>
      <c r="AG107" s="14"/>
      <c r="AH107" s="14"/>
      <c r="AI107" s="14"/>
      <c r="AJ107" s="14"/>
      <c r="AK107" s="14"/>
      <c r="AL107" s="14"/>
      <c r="AM107" s="14"/>
      <c r="AN107" s="14"/>
      <c r="AO107" s="26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26"/>
      <c r="BB107" s="26"/>
      <c r="BC107" s="26"/>
      <c r="BD107" s="14"/>
      <c r="BE107" s="14"/>
      <c r="BF107" s="14"/>
      <c r="BG107" s="14"/>
      <c r="BH107" s="14"/>
      <c r="BI107" s="14"/>
      <c r="BJ107" s="14"/>
      <c r="BK107" s="14"/>
      <c r="BL107" s="26"/>
      <c r="BM107" s="26"/>
      <c r="BN107" s="14"/>
      <c r="BO107" s="14"/>
      <c r="BP107" s="14"/>
      <c r="BQ107" s="26"/>
      <c r="BR107" s="26"/>
      <c r="BS107" s="26"/>
    </row>
    <row r="108" customFormat="false" ht="16" hidden="false" customHeight="false" outlineLevel="0" collapsed="false">
      <c r="A108" s="20" t="s">
        <v>162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6"/>
      <c r="L108" s="26"/>
      <c r="M108" s="26"/>
      <c r="N108" s="23"/>
      <c r="O108" s="23"/>
      <c r="P108" s="23"/>
      <c r="Q108" s="23"/>
      <c r="R108" s="23"/>
      <c r="S108" s="23" t="s">
        <v>273</v>
      </c>
      <c r="T108" s="23"/>
      <c r="U108" s="23"/>
      <c r="V108" s="23" t="s">
        <v>165</v>
      </c>
      <c r="W108" s="23" t="s">
        <v>315</v>
      </c>
      <c r="X108" s="23"/>
      <c r="Y108" s="23"/>
      <c r="Z108" s="23"/>
      <c r="AA108" s="23"/>
      <c r="AB108" s="23"/>
      <c r="AC108" s="23"/>
      <c r="AD108" s="23"/>
      <c r="AE108" s="26"/>
      <c r="AF108" s="23"/>
      <c r="AG108" s="23"/>
      <c r="AH108" s="23"/>
      <c r="AI108" s="23"/>
      <c r="AJ108" s="23"/>
      <c r="AK108" s="23"/>
      <c r="AL108" s="23"/>
      <c r="AM108" s="23"/>
      <c r="AN108" s="23"/>
      <c r="AO108" s="26"/>
      <c r="AP108" s="36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6"/>
      <c r="BB108" s="26"/>
      <c r="BC108" s="26"/>
      <c r="BD108" s="23"/>
      <c r="BE108" s="23"/>
      <c r="BF108" s="23"/>
      <c r="BG108" s="23"/>
      <c r="BH108" s="23"/>
      <c r="BI108" s="23"/>
      <c r="BJ108" s="23"/>
      <c r="BK108" s="23"/>
      <c r="BL108" s="26"/>
      <c r="BM108" s="26"/>
      <c r="BN108" s="23"/>
      <c r="BO108" s="23"/>
      <c r="BP108" s="23"/>
      <c r="BQ108" s="26"/>
      <c r="BR108" s="26"/>
      <c r="BS108" s="26"/>
    </row>
    <row r="109" customFormat="false" ht="16" hidden="false" customHeight="false" outlineLevel="0" collapsed="false">
      <c r="A109" s="25" t="s">
        <v>178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 t="s">
        <v>316</v>
      </c>
      <c r="T109" s="26"/>
      <c r="U109" s="26"/>
      <c r="V109" s="26" t="s">
        <v>300</v>
      </c>
      <c r="W109" s="26" t="s">
        <v>193</v>
      </c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14"/>
      <c r="AR109" s="14"/>
      <c r="AS109" s="14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</row>
    <row r="110" customFormat="false" ht="16" hidden="false" customHeight="false" outlineLevel="0" collapsed="false">
      <c r="A110" s="25" t="s">
        <v>225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6"/>
      <c r="L110" s="26"/>
      <c r="M110" s="26"/>
      <c r="N110" s="27"/>
      <c r="O110" s="27"/>
      <c r="P110" s="27"/>
      <c r="Q110" s="27"/>
      <c r="R110" s="27"/>
      <c r="S110" s="27" t="s">
        <v>226</v>
      </c>
      <c r="T110" s="27"/>
      <c r="U110" s="27"/>
      <c r="V110" s="27" t="s">
        <v>226</v>
      </c>
      <c r="W110" s="27"/>
      <c r="X110" s="27"/>
      <c r="Y110" s="27"/>
      <c r="Z110" s="27"/>
      <c r="AA110" s="27"/>
      <c r="AB110" s="27"/>
      <c r="AC110" s="27"/>
      <c r="AD110" s="27"/>
      <c r="AE110" s="26"/>
      <c r="AF110" s="27"/>
      <c r="AG110" s="27"/>
      <c r="AH110" s="27"/>
      <c r="AI110" s="27"/>
      <c r="AJ110" s="27"/>
      <c r="AK110" s="27"/>
      <c r="AL110" s="27"/>
      <c r="AM110" s="27"/>
      <c r="AN110" s="27"/>
      <c r="AO110" s="26"/>
      <c r="AP110" s="27"/>
      <c r="AQ110" s="27"/>
      <c r="AR110" s="28"/>
      <c r="AS110" s="28"/>
      <c r="AT110" s="27"/>
      <c r="AU110" s="27"/>
      <c r="AV110" s="27"/>
      <c r="AW110" s="27"/>
      <c r="AX110" s="27"/>
      <c r="AY110" s="27"/>
      <c r="AZ110" s="27"/>
      <c r="BA110" s="26"/>
      <c r="BB110" s="26"/>
      <c r="BC110" s="26"/>
      <c r="BD110" s="27"/>
      <c r="BE110" s="27"/>
      <c r="BF110" s="27"/>
      <c r="BG110" s="27"/>
      <c r="BH110" s="27"/>
      <c r="BI110" s="27"/>
      <c r="BJ110" s="27"/>
      <c r="BK110" s="27"/>
      <c r="BL110" s="26"/>
      <c r="BM110" s="26"/>
      <c r="BN110" s="27"/>
      <c r="BO110" s="27"/>
      <c r="BP110" s="27"/>
      <c r="BQ110" s="26"/>
      <c r="BR110" s="26"/>
      <c r="BS110" s="26"/>
    </row>
    <row r="111" customFormat="false" ht="16" hidden="false" customHeight="false" outlineLevel="0" collapsed="false">
      <c r="A111" s="25" t="s">
        <v>227</v>
      </c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 t="n">
        <v>5</v>
      </c>
      <c r="T111" s="26"/>
      <c r="U111" s="26"/>
      <c r="V111" s="26" t="n">
        <v>3</v>
      </c>
      <c r="W111" s="26" t="n">
        <v>1</v>
      </c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</row>
    <row r="112" customFormat="false" ht="16" hidden="false" customHeight="false" outlineLevel="0" collapsed="false">
      <c r="A112" s="29" t="s">
        <v>228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26"/>
      <c r="L112" s="26"/>
      <c r="M112" s="26"/>
      <c r="N112" s="30"/>
      <c r="O112" s="30"/>
      <c r="P112" s="30"/>
      <c r="Q112" s="30"/>
      <c r="R112" s="30"/>
      <c r="S112" s="30" t="n">
        <v>134.8</v>
      </c>
      <c r="T112" s="30"/>
      <c r="U112" s="30"/>
      <c r="V112" s="30" t="n">
        <v>168</v>
      </c>
      <c r="W112" s="30" t="n">
        <v>133.77</v>
      </c>
      <c r="X112" s="30"/>
      <c r="Y112" s="30"/>
      <c r="Z112" s="30"/>
      <c r="AA112" s="30"/>
      <c r="AB112" s="30"/>
      <c r="AC112" s="30"/>
      <c r="AD112" s="30"/>
      <c r="AE112" s="26"/>
      <c r="AF112" s="30"/>
      <c r="AG112" s="30"/>
      <c r="AH112" s="30"/>
      <c r="AI112" s="30"/>
      <c r="AJ112" s="30"/>
      <c r="AK112" s="30"/>
      <c r="AL112" s="30"/>
      <c r="AM112" s="30"/>
      <c r="AN112" s="30"/>
      <c r="AO112" s="26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26"/>
      <c r="BB112" s="26"/>
      <c r="BC112" s="26"/>
      <c r="BD112" s="30"/>
      <c r="BE112" s="30"/>
      <c r="BF112" s="30"/>
      <c r="BG112" s="30"/>
      <c r="BH112" s="30"/>
      <c r="BI112" s="30"/>
      <c r="BJ112" s="30"/>
      <c r="BK112" s="30"/>
      <c r="BL112" s="26"/>
      <c r="BM112" s="26"/>
      <c r="BN112" s="30"/>
      <c r="BO112" s="30"/>
      <c r="BP112" s="30"/>
      <c r="BQ112" s="26"/>
      <c r="BR112" s="26"/>
      <c r="BS112" s="26"/>
    </row>
    <row r="113" customFormat="false" ht="16" hidden="false" customHeight="false" outlineLevel="0" collapsed="false">
      <c r="A113" s="31" t="s">
        <v>229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26"/>
      <c r="L113" s="26"/>
      <c r="M113" s="26"/>
      <c r="N113" s="32"/>
      <c r="O113" s="32"/>
      <c r="P113" s="32"/>
      <c r="Q113" s="32"/>
      <c r="R113" s="32"/>
      <c r="S113" s="32" t="n">
        <v>0</v>
      </c>
      <c r="T113" s="32"/>
      <c r="U113" s="32"/>
      <c r="V113" s="32" t="n">
        <v>0</v>
      </c>
      <c r="W113" s="32" t="n">
        <v>0</v>
      </c>
      <c r="X113" s="32"/>
      <c r="Y113" s="32"/>
      <c r="Z113" s="32"/>
      <c r="AA113" s="32"/>
      <c r="AB113" s="32"/>
      <c r="AC113" s="32"/>
      <c r="AD113" s="32"/>
      <c r="AE113" s="26"/>
      <c r="AF113" s="32"/>
      <c r="AG113" s="32"/>
      <c r="AH113" s="32"/>
      <c r="AI113" s="32"/>
      <c r="AJ113" s="32"/>
      <c r="AK113" s="32"/>
      <c r="AL113" s="32"/>
      <c r="AM113" s="32"/>
      <c r="AN113" s="32"/>
      <c r="AO113" s="26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26"/>
      <c r="BB113" s="26"/>
      <c r="BC113" s="26"/>
      <c r="BD113" s="32"/>
      <c r="BE113" s="32"/>
      <c r="BF113" s="32"/>
      <c r="BG113" s="32"/>
      <c r="BH113" s="32"/>
      <c r="BI113" s="32"/>
      <c r="BJ113" s="32"/>
      <c r="BK113" s="32"/>
      <c r="BL113" s="26"/>
      <c r="BM113" s="26"/>
      <c r="BN113" s="32"/>
      <c r="BO113" s="32"/>
      <c r="BP113" s="32"/>
      <c r="BQ113" s="26"/>
      <c r="BR113" s="26"/>
      <c r="BS113" s="26"/>
    </row>
    <row r="114" customFormat="false" ht="16" hidden="false" customHeight="false" outlineLevel="0" collapsed="false">
      <c r="A114" s="33" t="s">
        <v>230</v>
      </c>
      <c r="B114" s="34" t="n">
        <f aca="false">(B112*B111)*(1-B113)</f>
        <v>0</v>
      </c>
      <c r="C114" s="34" t="n">
        <f aca="false">(C112*C111)*(1-C113)</f>
        <v>0</v>
      </c>
      <c r="D114" s="34" t="n">
        <f aca="false">(D112*D111)*(1-D113)</f>
        <v>0</v>
      </c>
      <c r="E114" s="34" t="n">
        <f aca="false">(E112*E111)*(1-E113)</f>
        <v>0</v>
      </c>
      <c r="F114" s="34" t="n">
        <f aca="false">(F112*F111)*(1-F113)</f>
        <v>0</v>
      </c>
      <c r="G114" s="34" t="n">
        <f aca="false">(G112*G111)*(1-G113)</f>
        <v>0</v>
      </c>
      <c r="H114" s="34" t="n">
        <f aca="false">(H112*H111)*(1-H113)</f>
        <v>0</v>
      </c>
      <c r="I114" s="34" t="n">
        <f aca="false">(I112*I111)*(1-I113)</f>
        <v>0</v>
      </c>
      <c r="J114" s="34" t="n">
        <f aca="false">(J112*J111)*(1-J113)</f>
        <v>0</v>
      </c>
      <c r="K114" s="34" t="n">
        <f aca="false">(K112*K111)*(1-K113)</f>
        <v>0</v>
      </c>
      <c r="L114" s="34" t="n">
        <f aca="false">(L112*L111)*(1-L113)</f>
        <v>0</v>
      </c>
      <c r="M114" s="34" t="n">
        <f aca="false">(M112*M111)*(1-M113)</f>
        <v>0</v>
      </c>
      <c r="N114" s="34" t="n">
        <f aca="false">(N112*N111)*(1-N113)</f>
        <v>0</v>
      </c>
      <c r="O114" s="34" t="n">
        <f aca="false">(O112*O111)*(1-O113)</f>
        <v>0</v>
      </c>
      <c r="P114" s="34" t="n">
        <f aca="false">(P112*P111)*(1-P113)</f>
        <v>0</v>
      </c>
      <c r="Q114" s="34" t="n">
        <f aca="false">(Q112*Q111)*(1-Q113)</f>
        <v>0</v>
      </c>
      <c r="R114" s="34" t="n">
        <f aca="false">(R112*R111)*(1-R113)</f>
        <v>0</v>
      </c>
      <c r="S114" s="34" t="n">
        <f aca="false">(S112*S111)*(1-S113)</f>
        <v>674</v>
      </c>
      <c r="T114" s="34" t="n">
        <f aca="false">(T112*T111)*(1-T113)</f>
        <v>0</v>
      </c>
      <c r="U114" s="34" t="n">
        <f aca="false">(U112*U111)*(1-U113)</f>
        <v>0</v>
      </c>
      <c r="V114" s="34" t="n">
        <f aca="false">(V112*V111)*(1-V113)</f>
        <v>504</v>
      </c>
      <c r="W114" s="34" t="n">
        <f aca="false">(W112*W111)*(1-W113)</f>
        <v>133.77</v>
      </c>
      <c r="X114" s="34" t="n">
        <f aca="false">(X112*X111)*(1-X113)</f>
        <v>0</v>
      </c>
      <c r="Y114" s="34" t="n">
        <f aca="false">(Y112*Y111)*(1-Y113)</f>
        <v>0</v>
      </c>
      <c r="Z114" s="34"/>
      <c r="AA114" s="34" t="n">
        <f aca="false">(AA112*AA111)*(1-AA113)</f>
        <v>0</v>
      </c>
      <c r="AB114" s="34" t="n">
        <f aca="false">(AB112*AB111)*(1-AB113)</f>
        <v>0</v>
      </c>
      <c r="AC114" s="34"/>
      <c r="AD114" s="34" t="n">
        <f aca="false">(AD112*AD111)*(1-AD113)</f>
        <v>0</v>
      </c>
      <c r="AE114" s="34" t="n">
        <f aca="false">(AE112*AE111)*(1-AE113)</f>
        <v>0</v>
      </c>
      <c r="AF114" s="34" t="n">
        <f aca="false">(AF112*AF111)*(1-AF113)</f>
        <v>0</v>
      </c>
      <c r="AG114" s="34" t="n">
        <f aca="false">(AG112*AG111)*(1-AG113)</f>
        <v>0</v>
      </c>
      <c r="AH114" s="34" t="n">
        <f aca="false">(AH112*AH111)*(1-AH113)</f>
        <v>0</v>
      </c>
      <c r="AI114" s="34" t="n">
        <f aca="false">(AI112*AI111)*(1-AI113)</f>
        <v>0</v>
      </c>
      <c r="AJ114" s="34"/>
      <c r="AK114" s="34"/>
      <c r="AL114" s="34" t="n">
        <f aca="false">(AL112*AL111)*(1-AL113)</f>
        <v>0</v>
      </c>
      <c r="AM114" s="34" t="n">
        <f aca="false">(AM112*AM111)*(1-AM113)</f>
        <v>0</v>
      </c>
      <c r="AN114" s="34" t="n">
        <f aca="false">(AN112*AN111)*(1-AN113)</f>
        <v>0</v>
      </c>
      <c r="AO114" s="34" t="n">
        <f aca="false">(AO112*AO111)*(1-AO113)</f>
        <v>0</v>
      </c>
      <c r="AP114" s="34" t="n">
        <f aca="false">(AP112*AP111)*(1-AP113)</f>
        <v>0</v>
      </c>
      <c r="AQ114" s="34" t="n">
        <f aca="false">(AQ112*AQ111)*(1-AQ113)</f>
        <v>0</v>
      </c>
      <c r="AR114" s="34" t="n">
        <f aca="false">(AR112*AR111)*(1-AR113)</f>
        <v>0</v>
      </c>
      <c r="AS114" s="34" t="n">
        <f aca="false">(AS112*AS111)*(1-AS113)</f>
        <v>0</v>
      </c>
      <c r="AT114" s="34" t="n">
        <f aca="false">(AT112*AT111)*(1-AT113)</f>
        <v>0</v>
      </c>
      <c r="AU114" s="34" t="n">
        <f aca="false">(AU112*AU111)*(1-AU113)</f>
        <v>0</v>
      </c>
      <c r="AV114" s="34" t="n">
        <f aca="false">(AV112*AV111)*(1-AV113)</f>
        <v>0</v>
      </c>
      <c r="AW114" s="34" t="n">
        <f aca="false">(AW112*AW111)*(1-AW113)</f>
        <v>0</v>
      </c>
      <c r="AX114" s="34" t="n">
        <f aca="false">(AX112*AX111)*(1-AX113)</f>
        <v>0</v>
      </c>
      <c r="AY114" s="34" t="n">
        <f aca="false">(AY112*AY111)*(1-AY113)</f>
        <v>0</v>
      </c>
      <c r="AZ114" s="34" t="n">
        <f aca="false">(AZ112*AZ111)*(1-AZ113)</f>
        <v>0</v>
      </c>
      <c r="BA114" s="34" t="n">
        <f aca="false">(BA112*BA111)*(1-BA113)</f>
        <v>0</v>
      </c>
      <c r="BB114" s="34" t="n">
        <f aca="false">(BB112*BB111)*(1-BB113)</f>
        <v>0</v>
      </c>
      <c r="BC114" s="34" t="n">
        <f aca="false">(BC112*BC111)*(1-BC113)</f>
        <v>0</v>
      </c>
      <c r="BD114" s="34" t="n">
        <f aca="false">(BD112*BD111)*(1-BD113)</f>
        <v>0</v>
      </c>
      <c r="BE114" s="34" t="n">
        <f aca="false">(BE112*BE111)*(1-BE113)</f>
        <v>0</v>
      </c>
      <c r="BF114" s="34" t="n">
        <f aca="false">(BF112*BF111)*(1-BF113)</f>
        <v>0</v>
      </c>
      <c r="BG114" s="34" t="n">
        <f aca="false">(BG112*BG111)*(1-BG113)</f>
        <v>0</v>
      </c>
      <c r="BH114" s="34" t="n">
        <f aca="false">(BH112*BH111)*(1-BH113)</f>
        <v>0</v>
      </c>
      <c r="BI114" s="34" t="n">
        <f aca="false">(BI112*BI111)*(1-BI113)</f>
        <v>0</v>
      </c>
      <c r="BJ114" s="34" t="n">
        <f aca="false">(BJ112*BJ111)*(1-BJ113)</f>
        <v>0</v>
      </c>
      <c r="BK114" s="34" t="n">
        <f aca="false">(BK112*BK111)*(1-BK113)</f>
        <v>0</v>
      </c>
      <c r="BL114" s="34" t="n">
        <f aca="false">(BL112*BL111)*(1-BL113)</f>
        <v>0</v>
      </c>
      <c r="BM114" s="34" t="n">
        <f aca="false">(BM112*BM111)*(1-BM113)</f>
        <v>0</v>
      </c>
      <c r="BN114" s="34" t="n">
        <f aca="false">(BN112*BN111)*(1-BN113)</f>
        <v>0</v>
      </c>
      <c r="BO114" s="34" t="n">
        <f aca="false">(BO112*BO111)*(1-BO113)</f>
        <v>0</v>
      </c>
      <c r="BP114" s="34" t="n">
        <f aca="false">(BP112*BP111)*(1-BP113)</f>
        <v>0</v>
      </c>
      <c r="BQ114" s="34" t="n">
        <f aca="false">(BQ112*BQ111)*(1-BQ113)</f>
        <v>0</v>
      </c>
      <c r="BR114" s="34" t="n">
        <f aca="false">(BR112*BR111)*(1-BR113)</f>
        <v>0</v>
      </c>
      <c r="BS114" s="34" t="n">
        <f aca="false">(BS112*BS111)*(1-BS113)</f>
        <v>0</v>
      </c>
    </row>
    <row r="115" customFormat="false" ht="16" hidden="false" customHeight="false" outlineLevel="0" collapsed="false">
      <c r="A115" s="18" t="s">
        <v>146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26"/>
      <c r="L115" s="26"/>
      <c r="M115" s="26"/>
      <c r="N115" s="14"/>
      <c r="O115" s="14"/>
      <c r="P115" s="14"/>
      <c r="Q115" s="14"/>
      <c r="R115" s="14"/>
      <c r="S115" s="14" t="s">
        <v>147</v>
      </c>
      <c r="T115" s="14"/>
      <c r="U115" s="14"/>
      <c r="V115" s="14"/>
      <c r="W115" s="14" t="s">
        <v>150</v>
      </c>
      <c r="X115" s="14"/>
      <c r="Y115" s="14"/>
      <c r="Z115" s="14"/>
      <c r="AA115" s="14"/>
      <c r="AB115" s="14"/>
      <c r="AC115" s="14"/>
      <c r="AD115" s="14"/>
      <c r="AE115" s="26"/>
      <c r="AF115" s="14"/>
      <c r="AG115" s="14"/>
      <c r="AH115" s="14"/>
      <c r="AI115" s="14"/>
      <c r="AJ115" s="14"/>
      <c r="AK115" s="14"/>
      <c r="AL115" s="14"/>
      <c r="AM115" s="14"/>
      <c r="AN115" s="14"/>
      <c r="AO115" s="26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26"/>
      <c r="BB115" s="26"/>
      <c r="BC115" s="26"/>
      <c r="BD115" s="14"/>
      <c r="BE115" s="14"/>
      <c r="BF115" s="14"/>
      <c r="BG115" s="14"/>
      <c r="BH115" s="14"/>
      <c r="BI115" s="14"/>
      <c r="BJ115" s="14"/>
      <c r="BK115" s="14"/>
      <c r="BL115" s="26"/>
      <c r="BM115" s="26"/>
      <c r="BN115" s="14"/>
      <c r="BO115" s="14"/>
      <c r="BP115" s="14"/>
      <c r="BQ115" s="26"/>
      <c r="BR115" s="26"/>
      <c r="BS115" s="26"/>
    </row>
    <row r="116" customFormat="false" ht="16" hidden="false" customHeight="false" outlineLevel="0" collapsed="false">
      <c r="A116" s="20" t="s">
        <v>162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6"/>
      <c r="L116" s="26"/>
      <c r="M116" s="26"/>
      <c r="N116" s="23"/>
      <c r="O116" s="23"/>
      <c r="P116" s="23"/>
      <c r="Q116" s="23"/>
      <c r="R116" s="23"/>
      <c r="S116" s="23" t="s">
        <v>273</v>
      </c>
      <c r="T116" s="23"/>
      <c r="U116" s="23"/>
      <c r="V116" s="23"/>
      <c r="W116" s="23" t="n">
        <v>110111</v>
      </c>
      <c r="X116" s="23"/>
      <c r="Y116" s="23"/>
      <c r="Z116" s="23"/>
      <c r="AA116" s="23"/>
      <c r="AB116" s="23"/>
      <c r="AC116" s="23"/>
      <c r="AD116" s="23"/>
      <c r="AE116" s="26"/>
      <c r="AF116" s="23"/>
      <c r="AG116" s="23"/>
      <c r="AH116" s="23"/>
      <c r="AI116" s="23"/>
      <c r="AJ116" s="23"/>
      <c r="AK116" s="23"/>
      <c r="AL116" s="23"/>
      <c r="AM116" s="23"/>
      <c r="AN116" s="23"/>
      <c r="AO116" s="26"/>
      <c r="AP116" s="36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6"/>
      <c r="BB116" s="26"/>
      <c r="BC116" s="26"/>
      <c r="BD116" s="23"/>
      <c r="BE116" s="23"/>
      <c r="BF116" s="23"/>
      <c r="BG116" s="23"/>
      <c r="BH116" s="23"/>
      <c r="BI116" s="23"/>
      <c r="BJ116" s="23"/>
      <c r="BK116" s="23"/>
      <c r="BL116" s="26"/>
      <c r="BM116" s="26"/>
      <c r="BN116" s="23"/>
      <c r="BO116" s="23"/>
      <c r="BP116" s="23"/>
      <c r="BQ116" s="26"/>
      <c r="BR116" s="26"/>
      <c r="BS116" s="26"/>
    </row>
    <row r="117" customFormat="false" ht="16" hidden="false" customHeight="false" outlineLevel="0" collapsed="false">
      <c r="A117" s="25" t="s">
        <v>178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 t="s">
        <v>299</v>
      </c>
      <c r="T117" s="26"/>
      <c r="U117" s="26"/>
      <c r="V117" s="26"/>
      <c r="W117" s="26" t="s">
        <v>262</v>
      </c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14"/>
      <c r="AR117" s="14"/>
      <c r="AS117" s="14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</row>
    <row r="118" customFormat="false" ht="16" hidden="false" customHeight="false" outlineLevel="0" collapsed="false">
      <c r="A118" s="25" t="s">
        <v>225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6"/>
      <c r="L118" s="26"/>
      <c r="M118" s="26"/>
      <c r="N118" s="27"/>
      <c r="O118" s="27"/>
      <c r="P118" s="27"/>
      <c r="Q118" s="27"/>
      <c r="R118" s="27"/>
      <c r="S118" s="27" t="s">
        <v>226</v>
      </c>
      <c r="T118" s="27"/>
      <c r="U118" s="27"/>
      <c r="V118" s="27"/>
      <c r="W118" s="27" t="s">
        <v>226</v>
      </c>
      <c r="X118" s="27"/>
      <c r="Y118" s="27"/>
      <c r="Z118" s="27"/>
      <c r="AA118" s="27"/>
      <c r="AB118" s="27"/>
      <c r="AC118" s="27"/>
      <c r="AD118" s="27"/>
      <c r="AE118" s="26"/>
      <c r="AF118" s="27"/>
      <c r="AG118" s="27"/>
      <c r="AH118" s="27"/>
      <c r="AI118" s="27"/>
      <c r="AJ118" s="27"/>
      <c r="AK118" s="27"/>
      <c r="AL118" s="27"/>
      <c r="AM118" s="27"/>
      <c r="AN118" s="27"/>
      <c r="AO118" s="26"/>
      <c r="AP118" s="27"/>
      <c r="AQ118" s="27"/>
      <c r="AR118" s="28"/>
      <c r="AS118" s="28"/>
      <c r="AT118" s="27"/>
      <c r="AU118" s="27"/>
      <c r="AV118" s="27"/>
      <c r="AW118" s="27"/>
      <c r="AX118" s="27"/>
      <c r="AY118" s="27"/>
      <c r="AZ118" s="27"/>
      <c r="BA118" s="26"/>
      <c r="BB118" s="26"/>
      <c r="BC118" s="26"/>
      <c r="BD118" s="27"/>
      <c r="BE118" s="27"/>
      <c r="BF118" s="27"/>
      <c r="BG118" s="27"/>
      <c r="BH118" s="27"/>
      <c r="BI118" s="27"/>
      <c r="BJ118" s="27"/>
      <c r="BK118" s="27"/>
      <c r="BL118" s="26"/>
      <c r="BM118" s="26"/>
      <c r="BN118" s="27"/>
      <c r="BO118" s="27"/>
      <c r="BP118" s="27"/>
      <c r="BQ118" s="26"/>
      <c r="BR118" s="26"/>
      <c r="BS118" s="26"/>
    </row>
    <row r="119" customFormat="false" ht="16" hidden="false" customHeight="false" outlineLevel="0" collapsed="false">
      <c r="A119" s="25" t="s">
        <v>227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 t="n">
        <v>1</v>
      </c>
      <c r="T119" s="26"/>
      <c r="U119" s="26"/>
      <c r="V119" s="26"/>
      <c r="W119" s="26" t="n">
        <v>40</v>
      </c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</row>
    <row r="120" customFormat="false" ht="16" hidden="false" customHeight="false" outlineLevel="0" collapsed="false">
      <c r="A120" s="29" t="s">
        <v>228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26"/>
      <c r="L120" s="26"/>
      <c r="M120" s="26"/>
      <c r="N120" s="30"/>
      <c r="O120" s="30"/>
      <c r="P120" s="30"/>
      <c r="Q120" s="30"/>
      <c r="R120" s="30"/>
      <c r="S120" s="30" t="n">
        <v>194.8</v>
      </c>
      <c r="T120" s="30"/>
      <c r="U120" s="30"/>
      <c r="V120" s="30"/>
      <c r="W120" s="30" t="n">
        <v>91</v>
      </c>
      <c r="X120" s="30"/>
      <c r="Y120" s="30"/>
      <c r="Z120" s="30"/>
      <c r="AA120" s="30"/>
      <c r="AB120" s="30"/>
      <c r="AC120" s="30"/>
      <c r="AD120" s="30"/>
      <c r="AE120" s="26"/>
      <c r="AF120" s="30"/>
      <c r="AG120" s="30"/>
      <c r="AH120" s="30"/>
      <c r="AI120" s="30"/>
      <c r="AJ120" s="30"/>
      <c r="AK120" s="30"/>
      <c r="AL120" s="30"/>
      <c r="AM120" s="30"/>
      <c r="AN120" s="30"/>
      <c r="AO120" s="26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26"/>
      <c r="BB120" s="26"/>
      <c r="BC120" s="26"/>
      <c r="BD120" s="30"/>
      <c r="BE120" s="30"/>
      <c r="BF120" s="30"/>
      <c r="BG120" s="30"/>
      <c r="BH120" s="30"/>
      <c r="BI120" s="30"/>
      <c r="BJ120" s="30"/>
      <c r="BK120" s="30"/>
      <c r="BL120" s="26"/>
      <c r="BM120" s="26"/>
      <c r="BN120" s="30"/>
      <c r="BO120" s="30"/>
      <c r="BP120" s="30"/>
      <c r="BQ120" s="26"/>
      <c r="BR120" s="26"/>
      <c r="BS120" s="26"/>
    </row>
    <row r="121" customFormat="false" ht="16" hidden="false" customHeight="false" outlineLevel="0" collapsed="false">
      <c r="A121" s="31" t="s">
        <v>229</v>
      </c>
      <c r="B121" s="32"/>
      <c r="C121" s="32"/>
      <c r="D121" s="32"/>
      <c r="E121" s="32"/>
      <c r="F121" s="32"/>
      <c r="G121" s="32"/>
      <c r="H121" s="32"/>
      <c r="I121" s="32"/>
      <c r="J121" s="32"/>
      <c r="K121" s="26"/>
      <c r="L121" s="26"/>
      <c r="M121" s="26"/>
      <c r="N121" s="32"/>
      <c r="O121" s="32"/>
      <c r="P121" s="32"/>
      <c r="Q121" s="32"/>
      <c r="R121" s="32"/>
      <c r="S121" s="32" t="n">
        <v>0</v>
      </c>
      <c r="T121" s="32"/>
      <c r="U121" s="32"/>
      <c r="V121" s="32"/>
      <c r="W121" s="32" t="n">
        <v>0</v>
      </c>
      <c r="X121" s="32"/>
      <c r="Y121" s="32"/>
      <c r="Z121" s="32"/>
      <c r="AA121" s="32"/>
      <c r="AB121" s="32"/>
      <c r="AC121" s="32"/>
      <c r="AD121" s="32"/>
      <c r="AE121" s="26"/>
      <c r="AF121" s="32"/>
      <c r="AG121" s="32"/>
      <c r="AH121" s="32"/>
      <c r="AI121" s="32"/>
      <c r="AJ121" s="32"/>
      <c r="AK121" s="32"/>
      <c r="AL121" s="32"/>
      <c r="AM121" s="32"/>
      <c r="AN121" s="32"/>
      <c r="AO121" s="26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26"/>
      <c r="BB121" s="26"/>
      <c r="BC121" s="26"/>
      <c r="BD121" s="32"/>
      <c r="BE121" s="32"/>
      <c r="BF121" s="32"/>
      <c r="BG121" s="32"/>
      <c r="BH121" s="32"/>
      <c r="BI121" s="32"/>
      <c r="BJ121" s="32"/>
      <c r="BK121" s="32"/>
      <c r="BL121" s="26"/>
      <c r="BM121" s="26"/>
      <c r="BN121" s="32"/>
      <c r="BO121" s="32"/>
      <c r="BP121" s="32"/>
      <c r="BQ121" s="26"/>
      <c r="BR121" s="26"/>
      <c r="BS121" s="26"/>
    </row>
    <row r="122" customFormat="false" ht="16" hidden="false" customHeight="false" outlineLevel="0" collapsed="false">
      <c r="A122" s="33" t="s">
        <v>230</v>
      </c>
      <c r="B122" s="34" t="n">
        <f aca="false">(B120*B119)*(1-B121)</f>
        <v>0</v>
      </c>
      <c r="C122" s="34" t="n">
        <f aca="false">(C120*C119)*(1-C121)</f>
        <v>0</v>
      </c>
      <c r="D122" s="34" t="n">
        <f aca="false">(D120*D119)*(1-D121)</f>
        <v>0</v>
      </c>
      <c r="E122" s="34" t="n">
        <f aca="false">(E120*E119)*(1-E121)</f>
        <v>0</v>
      </c>
      <c r="F122" s="34" t="n">
        <f aca="false">(F120*F119)*(1-F121)</f>
        <v>0</v>
      </c>
      <c r="G122" s="34" t="n">
        <f aca="false">(G120*G119)*(1-G121)</f>
        <v>0</v>
      </c>
      <c r="H122" s="34" t="n">
        <f aca="false">(H120*H119)*(1-H121)</f>
        <v>0</v>
      </c>
      <c r="I122" s="34" t="n">
        <f aca="false">(I120*I119)*(1-I121)</f>
        <v>0</v>
      </c>
      <c r="J122" s="34" t="n">
        <f aca="false">(J120*J119)*(1-J121)</f>
        <v>0</v>
      </c>
      <c r="K122" s="34" t="n">
        <f aca="false">(K120*K119)*(1-K121)</f>
        <v>0</v>
      </c>
      <c r="L122" s="34" t="n">
        <f aca="false">(L120*L119)*(1-L121)</f>
        <v>0</v>
      </c>
      <c r="M122" s="34" t="n">
        <f aca="false">(M120*M119)*(1-M121)</f>
        <v>0</v>
      </c>
      <c r="N122" s="34" t="n">
        <f aca="false">(N120*N119)*(1-N121)</f>
        <v>0</v>
      </c>
      <c r="O122" s="34" t="n">
        <f aca="false">(O120*O119)*(1-O121)</f>
        <v>0</v>
      </c>
      <c r="P122" s="34" t="n">
        <f aca="false">(P120*P119)*(1-P121)</f>
        <v>0</v>
      </c>
      <c r="Q122" s="34" t="n">
        <f aca="false">(Q120*Q119)*(1-Q121)</f>
        <v>0</v>
      </c>
      <c r="R122" s="34" t="n">
        <f aca="false">(R120*R119)*(1-R121)</f>
        <v>0</v>
      </c>
      <c r="S122" s="34" t="n">
        <f aca="false">(S120*S119)*(1-S121)</f>
        <v>194.8</v>
      </c>
      <c r="T122" s="34" t="n">
        <f aca="false">(T120*T119)*(1-T121)</f>
        <v>0</v>
      </c>
      <c r="U122" s="34" t="n">
        <f aca="false">(U120*U119)*(1-U121)</f>
        <v>0</v>
      </c>
      <c r="V122" s="34" t="n">
        <f aca="false">(V120*V119)*(1-V121)</f>
        <v>0</v>
      </c>
      <c r="W122" s="34" t="n">
        <f aca="false">(W120*W119)*(1-W121)</f>
        <v>3640</v>
      </c>
      <c r="X122" s="34" t="n">
        <f aca="false">(X120*X119)*(1-X121)</f>
        <v>0</v>
      </c>
      <c r="Y122" s="34" t="n">
        <f aca="false">(Y120*Y119)*(1-Y121)</f>
        <v>0</v>
      </c>
      <c r="Z122" s="34"/>
      <c r="AA122" s="34" t="n">
        <f aca="false">(AA120*AA119)*(1-AA121)</f>
        <v>0</v>
      </c>
      <c r="AB122" s="34" t="n">
        <f aca="false">(AB120*AB119)*(1-AB121)</f>
        <v>0</v>
      </c>
      <c r="AC122" s="34"/>
      <c r="AD122" s="34" t="n">
        <f aca="false">(AD120*AD119)*(1-AD121)</f>
        <v>0</v>
      </c>
      <c r="AE122" s="34" t="n">
        <f aca="false">(AE120*AE119)*(1-AE121)</f>
        <v>0</v>
      </c>
      <c r="AF122" s="34" t="n">
        <f aca="false">(AF120*AF119)*(1-AF121)</f>
        <v>0</v>
      </c>
      <c r="AG122" s="34" t="n">
        <f aca="false">(AG120*AG119)*(1-AG121)</f>
        <v>0</v>
      </c>
      <c r="AH122" s="34" t="n">
        <f aca="false">(AH120*AH119)*(1-AH121)</f>
        <v>0</v>
      </c>
      <c r="AI122" s="34" t="n">
        <f aca="false">(AI120*AI119)*(1-AI121)</f>
        <v>0</v>
      </c>
      <c r="AJ122" s="34"/>
      <c r="AK122" s="34"/>
      <c r="AL122" s="34" t="n">
        <f aca="false">(AL120*AL119)*(1-AL121)</f>
        <v>0</v>
      </c>
      <c r="AM122" s="34" t="n">
        <f aca="false">(AM120*AM119)*(1-AM121)</f>
        <v>0</v>
      </c>
      <c r="AN122" s="34" t="n">
        <f aca="false">(AN120*AN119)*(1-AN121)</f>
        <v>0</v>
      </c>
      <c r="AO122" s="34" t="n">
        <f aca="false">(AO120*AO119)*(1-AO121)</f>
        <v>0</v>
      </c>
      <c r="AP122" s="34" t="n">
        <f aca="false">(AP120*AP119)*(1-AP121)</f>
        <v>0</v>
      </c>
      <c r="AQ122" s="34" t="n">
        <f aca="false">(AQ120*AQ119)*(1-AQ121)</f>
        <v>0</v>
      </c>
      <c r="AR122" s="34" t="n">
        <f aca="false">(AR120*AR119)*(1-AR121)</f>
        <v>0</v>
      </c>
      <c r="AS122" s="34" t="n">
        <f aca="false">(AS120*AS119)*(1-AS121)</f>
        <v>0</v>
      </c>
      <c r="AT122" s="34" t="n">
        <f aca="false">(AT120*AT119)*(1-AT121)</f>
        <v>0</v>
      </c>
      <c r="AU122" s="34" t="n">
        <f aca="false">(AU120*AU119)*(1-AU121)</f>
        <v>0</v>
      </c>
      <c r="AV122" s="34" t="n">
        <f aca="false">(AV120*AV119)*(1-AV121)</f>
        <v>0</v>
      </c>
      <c r="AW122" s="34" t="n">
        <f aca="false">(AW120*AW119)*(1-AW121)</f>
        <v>0</v>
      </c>
      <c r="AX122" s="34" t="n">
        <f aca="false">(AX120*AX119)*(1-AX121)</f>
        <v>0</v>
      </c>
      <c r="AY122" s="34" t="n">
        <f aca="false">(AY120*AY119)*(1-AY121)</f>
        <v>0</v>
      </c>
      <c r="AZ122" s="34" t="n">
        <f aca="false">(AZ120*AZ119)*(1-AZ121)</f>
        <v>0</v>
      </c>
      <c r="BA122" s="34" t="n">
        <f aca="false">(BA120*BA119)*(1-BA121)</f>
        <v>0</v>
      </c>
      <c r="BB122" s="34" t="n">
        <f aca="false">(BB120*BB119)*(1-BB121)</f>
        <v>0</v>
      </c>
      <c r="BC122" s="34" t="n">
        <f aca="false">(BC120*BC119)*(1-BC121)</f>
        <v>0</v>
      </c>
      <c r="BD122" s="34" t="n">
        <f aca="false">(BD120*BD119)*(1-BD121)</f>
        <v>0</v>
      </c>
      <c r="BE122" s="34" t="n">
        <f aca="false">(BE120*BE119)*(1-BE121)</f>
        <v>0</v>
      </c>
      <c r="BF122" s="34" t="n">
        <f aca="false">(BF120*BF119)*(1-BF121)</f>
        <v>0</v>
      </c>
      <c r="BG122" s="34" t="n">
        <f aca="false">(BG120*BG119)*(1-BG121)</f>
        <v>0</v>
      </c>
      <c r="BH122" s="34" t="n">
        <f aca="false">(BH120*BH119)*(1-BH121)</f>
        <v>0</v>
      </c>
      <c r="BI122" s="34" t="n">
        <f aca="false">(BI120*BI119)*(1-BI121)</f>
        <v>0</v>
      </c>
      <c r="BJ122" s="34" t="n">
        <f aca="false">(BJ120*BJ119)*(1-BJ121)</f>
        <v>0</v>
      </c>
      <c r="BK122" s="34" t="n">
        <f aca="false">(BK120*BK119)*(1-BK121)</f>
        <v>0</v>
      </c>
      <c r="BL122" s="34" t="n">
        <f aca="false">(BL120*BL119)*(1-BL121)</f>
        <v>0</v>
      </c>
      <c r="BM122" s="34" t="n">
        <f aca="false">(BM120*BM119)*(1-BM121)</f>
        <v>0</v>
      </c>
      <c r="BN122" s="34" t="n">
        <f aca="false">(BN120*BN119)*(1-BN121)</f>
        <v>0</v>
      </c>
      <c r="BO122" s="34" t="n">
        <f aca="false">(BO120*BO119)*(1-BO121)</f>
        <v>0</v>
      </c>
      <c r="BP122" s="34" t="n">
        <f aca="false">(BP120*BP119)*(1-BP121)</f>
        <v>0</v>
      </c>
      <c r="BQ122" s="34" t="n">
        <f aca="false">(BQ120*BQ119)*(1-BQ121)</f>
        <v>0</v>
      </c>
      <c r="BR122" s="34" t="n">
        <f aca="false">(BR120*BR119)*(1-BR121)</f>
        <v>0</v>
      </c>
      <c r="BS122" s="34" t="n">
        <f aca="false">(BS120*BS119)*(1-BS121)</f>
        <v>0</v>
      </c>
    </row>
    <row r="123" customFormat="false" ht="16" hidden="false" customHeight="false" outlineLevel="0" collapsed="false">
      <c r="A123" s="18" t="s">
        <v>146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26"/>
      <c r="L123" s="26"/>
      <c r="M123" s="26"/>
      <c r="N123" s="14"/>
      <c r="O123" s="14"/>
      <c r="P123" s="14"/>
      <c r="Q123" s="14"/>
      <c r="R123" s="14"/>
      <c r="S123" s="14" t="s">
        <v>147</v>
      </c>
      <c r="T123" s="14"/>
      <c r="U123" s="14"/>
      <c r="V123" s="14"/>
      <c r="W123" s="14" t="s">
        <v>147</v>
      </c>
      <c r="X123" s="14"/>
      <c r="Y123" s="14"/>
      <c r="Z123" s="14"/>
      <c r="AA123" s="14"/>
      <c r="AB123" s="14"/>
      <c r="AC123" s="14"/>
      <c r="AD123" s="14"/>
      <c r="AE123" s="26"/>
      <c r="AF123" s="14"/>
      <c r="AG123" s="14"/>
      <c r="AH123" s="14"/>
      <c r="AI123" s="14"/>
      <c r="AJ123" s="14"/>
      <c r="AK123" s="14"/>
      <c r="AL123" s="14"/>
      <c r="AM123" s="14"/>
      <c r="AN123" s="14"/>
      <c r="AO123" s="26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26"/>
      <c r="BB123" s="26"/>
      <c r="BC123" s="26"/>
      <c r="BD123" s="14"/>
      <c r="BE123" s="14"/>
      <c r="BF123" s="14"/>
      <c r="BG123" s="14"/>
      <c r="BH123" s="14"/>
      <c r="BI123" s="14"/>
      <c r="BJ123" s="14"/>
      <c r="BK123" s="14"/>
      <c r="BL123" s="26"/>
      <c r="BM123" s="26"/>
      <c r="BN123" s="14"/>
      <c r="BO123" s="14"/>
      <c r="BP123" s="14"/>
      <c r="BQ123" s="26"/>
      <c r="BR123" s="26"/>
      <c r="BS123" s="26"/>
    </row>
    <row r="124" customFormat="false" ht="16" hidden="false" customHeight="false" outlineLevel="0" collapsed="false">
      <c r="A124" s="20" t="s">
        <v>162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26"/>
      <c r="M124" s="26"/>
      <c r="N124" s="23"/>
      <c r="O124" s="23"/>
      <c r="P124" s="23"/>
      <c r="Q124" s="23"/>
      <c r="R124" s="23"/>
      <c r="S124" s="23" t="s">
        <v>273</v>
      </c>
      <c r="T124" s="23"/>
      <c r="U124" s="23"/>
      <c r="V124" s="23"/>
      <c r="W124" s="23" t="s">
        <v>258</v>
      </c>
      <c r="X124" s="23"/>
      <c r="Y124" s="23"/>
      <c r="Z124" s="23"/>
      <c r="AA124" s="23"/>
      <c r="AB124" s="23"/>
      <c r="AC124" s="23"/>
      <c r="AD124" s="23"/>
      <c r="AE124" s="26"/>
      <c r="AF124" s="23"/>
      <c r="AG124" s="23"/>
      <c r="AH124" s="23"/>
      <c r="AI124" s="23"/>
      <c r="AJ124" s="23"/>
      <c r="AK124" s="23"/>
      <c r="AL124" s="23"/>
      <c r="AM124" s="23"/>
      <c r="AN124" s="23"/>
      <c r="AO124" s="26"/>
      <c r="AP124" s="36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6"/>
      <c r="BB124" s="26"/>
      <c r="BC124" s="26"/>
      <c r="BD124" s="23"/>
      <c r="BE124" s="23"/>
      <c r="BF124" s="23"/>
      <c r="BG124" s="23"/>
      <c r="BH124" s="23"/>
      <c r="BI124" s="23"/>
      <c r="BJ124" s="23"/>
      <c r="BK124" s="23"/>
      <c r="BL124" s="26"/>
      <c r="BM124" s="26"/>
      <c r="BN124" s="23"/>
      <c r="BO124" s="23"/>
      <c r="BP124" s="23"/>
      <c r="BQ124" s="26"/>
      <c r="BR124" s="26"/>
      <c r="BS124" s="26"/>
    </row>
    <row r="125" customFormat="false" ht="16" hidden="false" customHeight="false" outlineLevel="0" collapsed="false">
      <c r="A125" s="25" t="s">
        <v>178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 t="s">
        <v>299</v>
      </c>
      <c r="T125" s="26"/>
      <c r="U125" s="26"/>
      <c r="V125" s="26"/>
      <c r="W125" s="26" t="s">
        <v>279</v>
      </c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14"/>
      <c r="AR125" s="14"/>
      <c r="AS125" s="14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</row>
    <row r="126" customFormat="false" ht="16" hidden="false" customHeight="false" outlineLevel="0" collapsed="false">
      <c r="A126" s="25" t="s">
        <v>225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6"/>
      <c r="L126" s="26"/>
      <c r="M126" s="26"/>
      <c r="N126" s="27"/>
      <c r="O126" s="27"/>
      <c r="P126" s="27"/>
      <c r="Q126" s="27"/>
      <c r="R126" s="27"/>
      <c r="S126" s="27" t="s">
        <v>226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6"/>
      <c r="AF126" s="27"/>
      <c r="AG126" s="27"/>
      <c r="AH126" s="27"/>
      <c r="AI126" s="27"/>
      <c r="AJ126" s="27"/>
      <c r="AK126" s="27"/>
      <c r="AL126" s="27"/>
      <c r="AM126" s="27"/>
      <c r="AN126" s="27"/>
      <c r="AO126" s="26"/>
      <c r="AP126" s="27"/>
      <c r="AQ126" s="27"/>
      <c r="AR126" s="28"/>
      <c r="AS126" s="28"/>
      <c r="AT126" s="27"/>
      <c r="AU126" s="27"/>
      <c r="AV126" s="27"/>
      <c r="AW126" s="27"/>
      <c r="AX126" s="27"/>
      <c r="AY126" s="27"/>
      <c r="AZ126" s="27"/>
      <c r="BA126" s="26"/>
      <c r="BB126" s="26"/>
      <c r="BC126" s="26"/>
      <c r="BD126" s="27"/>
      <c r="BE126" s="27"/>
      <c r="BF126" s="27"/>
      <c r="BG126" s="27"/>
      <c r="BH126" s="27"/>
      <c r="BI126" s="27"/>
      <c r="BJ126" s="27"/>
      <c r="BK126" s="27"/>
      <c r="BL126" s="26"/>
      <c r="BM126" s="26"/>
      <c r="BN126" s="27"/>
      <c r="BO126" s="27"/>
      <c r="BP126" s="27"/>
      <c r="BQ126" s="26"/>
      <c r="BR126" s="26"/>
      <c r="BS126" s="26"/>
    </row>
    <row r="127" customFormat="false" ht="16" hidden="false" customHeight="false" outlineLevel="0" collapsed="false">
      <c r="A127" s="25" t="s">
        <v>227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 t="n">
        <v>1</v>
      </c>
      <c r="T127" s="26"/>
      <c r="U127" s="26"/>
      <c r="V127" s="26"/>
      <c r="W127" s="26" t="n">
        <v>6</v>
      </c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</row>
    <row r="128" customFormat="false" ht="16" hidden="false" customHeight="false" outlineLevel="0" collapsed="false">
      <c r="A128" s="29" t="s">
        <v>228</v>
      </c>
      <c r="B128" s="30"/>
      <c r="C128" s="30"/>
      <c r="D128" s="30"/>
      <c r="E128" s="30"/>
      <c r="F128" s="30"/>
      <c r="G128" s="30"/>
      <c r="H128" s="30"/>
      <c r="I128" s="30"/>
      <c r="J128" s="30"/>
      <c r="K128" s="26"/>
      <c r="L128" s="26"/>
      <c r="M128" s="26"/>
      <c r="N128" s="30"/>
      <c r="O128" s="30"/>
      <c r="P128" s="30"/>
      <c r="Q128" s="30"/>
      <c r="R128" s="30"/>
      <c r="S128" s="30" t="n">
        <v>194.8</v>
      </c>
      <c r="T128" s="30"/>
      <c r="U128" s="30"/>
      <c r="V128" s="30"/>
      <c r="W128" s="30" t="n">
        <v>110</v>
      </c>
      <c r="X128" s="30"/>
      <c r="Y128" s="30"/>
      <c r="Z128" s="30"/>
      <c r="AA128" s="30"/>
      <c r="AB128" s="30"/>
      <c r="AC128" s="30"/>
      <c r="AD128" s="30"/>
      <c r="AE128" s="26"/>
      <c r="AF128" s="30"/>
      <c r="AG128" s="30"/>
      <c r="AH128" s="30"/>
      <c r="AI128" s="30"/>
      <c r="AJ128" s="30"/>
      <c r="AK128" s="30"/>
      <c r="AL128" s="30"/>
      <c r="AM128" s="30"/>
      <c r="AN128" s="30"/>
      <c r="AO128" s="26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26"/>
      <c r="BB128" s="26"/>
      <c r="BC128" s="26"/>
      <c r="BD128" s="30"/>
      <c r="BE128" s="30"/>
      <c r="BF128" s="30"/>
      <c r="BG128" s="30"/>
      <c r="BH128" s="30"/>
      <c r="BI128" s="30"/>
      <c r="BJ128" s="30"/>
      <c r="BK128" s="30"/>
      <c r="BL128" s="26"/>
      <c r="BM128" s="26"/>
      <c r="BN128" s="30"/>
      <c r="BO128" s="30"/>
      <c r="BP128" s="30"/>
      <c r="BQ128" s="26"/>
      <c r="BR128" s="26"/>
      <c r="BS128" s="26"/>
    </row>
    <row r="129" customFormat="false" ht="16" hidden="false" customHeight="false" outlineLevel="0" collapsed="false">
      <c r="A129" s="31" t="s">
        <v>229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26"/>
      <c r="L129" s="26"/>
      <c r="M129" s="26"/>
      <c r="N129" s="32"/>
      <c r="O129" s="32"/>
      <c r="P129" s="32"/>
      <c r="Q129" s="32"/>
      <c r="R129" s="32"/>
      <c r="S129" s="32" t="n">
        <v>0</v>
      </c>
      <c r="T129" s="32"/>
      <c r="U129" s="32"/>
      <c r="V129" s="32"/>
      <c r="W129" s="32" t="n">
        <v>0</v>
      </c>
      <c r="X129" s="32"/>
      <c r="Y129" s="32"/>
      <c r="Z129" s="32"/>
      <c r="AA129" s="32"/>
      <c r="AB129" s="32"/>
      <c r="AC129" s="32"/>
      <c r="AD129" s="32"/>
      <c r="AE129" s="26"/>
      <c r="AF129" s="32"/>
      <c r="AG129" s="32"/>
      <c r="AH129" s="32"/>
      <c r="AI129" s="32"/>
      <c r="AJ129" s="32"/>
      <c r="AK129" s="32"/>
      <c r="AL129" s="32"/>
      <c r="AM129" s="32"/>
      <c r="AN129" s="32"/>
      <c r="AO129" s="26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26"/>
      <c r="BB129" s="26"/>
      <c r="BC129" s="26"/>
      <c r="BD129" s="32"/>
      <c r="BE129" s="32"/>
      <c r="BF129" s="32"/>
      <c r="BG129" s="32"/>
      <c r="BH129" s="32"/>
      <c r="BI129" s="32"/>
      <c r="BJ129" s="32"/>
      <c r="BK129" s="32"/>
      <c r="BL129" s="26"/>
      <c r="BM129" s="26"/>
      <c r="BN129" s="32"/>
      <c r="BO129" s="32"/>
      <c r="BP129" s="32"/>
      <c r="BQ129" s="26"/>
      <c r="BR129" s="26"/>
      <c r="BS129" s="26"/>
    </row>
    <row r="130" customFormat="false" ht="16" hidden="false" customHeight="false" outlineLevel="0" collapsed="false">
      <c r="A130" s="33" t="s">
        <v>230</v>
      </c>
      <c r="B130" s="34" t="n">
        <f aca="false">(B128*B127)*(1-B129)</f>
        <v>0</v>
      </c>
      <c r="C130" s="34" t="n">
        <f aca="false">(C128*C127)*(1-C129)</f>
        <v>0</v>
      </c>
      <c r="D130" s="34" t="n">
        <f aca="false">(D128*D127)*(1-D129)</f>
        <v>0</v>
      </c>
      <c r="E130" s="34" t="n">
        <f aca="false">(E128*E127)*(1-E129)</f>
        <v>0</v>
      </c>
      <c r="F130" s="34" t="n">
        <f aca="false">(F128*F127)*(1-F129)</f>
        <v>0</v>
      </c>
      <c r="G130" s="34" t="n">
        <f aca="false">(G128*G127)*(1-G129)</f>
        <v>0</v>
      </c>
      <c r="H130" s="34" t="n">
        <f aca="false">(H128*H127)*(1-H129)</f>
        <v>0</v>
      </c>
      <c r="I130" s="34" t="n">
        <f aca="false">(I128*I127)*(1-I129)</f>
        <v>0</v>
      </c>
      <c r="J130" s="34" t="n">
        <f aca="false">(J128*J127)*(1-J129)</f>
        <v>0</v>
      </c>
      <c r="K130" s="34" t="n">
        <f aca="false">(K128*K127)*(1-K129)</f>
        <v>0</v>
      </c>
      <c r="L130" s="34" t="n">
        <f aca="false">(L128*L127)*(1-L129)</f>
        <v>0</v>
      </c>
      <c r="M130" s="34" t="n">
        <f aca="false">(M128*M127)*(1-M129)</f>
        <v>0</v>
      </c>
      <c r="N130" s="34" t="n">
        <f aca="false">(N128*N127)*(1-N129)</f>
        <v>0</v>
      </c>
      <c r="O130" s="34" t="n">
        <f aca="false">(O128*O127)*(1-O129)</f>
        <v>0</v>
      </c>
      <c r="P130" s="34" t="n">
        <f aca="false">(P128*P127)*(1-P129)</f>
        <v>0</v>
      </c>
      <c r="Q130" s="34" t="n">
        <f aca="false">(Q128*Q127)*(1-Q129)</f>
        <v>0</v>
      </c>
      <c r="R130" s="34" t="n">
        <f aca="false">(R128*R127)*(1-R129)</f>
        <v>0</v>
      </c>
      <c r="S130" s="34" t="n">
        <f aca="false">(S128*S127)*(1-S129)</f>
        <v>194.8</v>
      </c>
      <c r="T130" s="34" t="n">
        <f aca="false">(T128*T127)*(1-T129)</f>
        <v>0</v>
      </c>
      <c r="U130" s="34" t="n">
        <f aca="false">(U128*U127)*(1-U129)</f>
        <v>0</v>
      </c>
      <c r="V130" s="34" t="n">
        <f aca="false">(V128*V127)*(1-V129)</f>
        <v>0</v>
      </c>
      <c r="W130" s="34" t="n">
        <f aca="false">(W128*W127)*(1-W129)</f>
        <v>660</v>
      </c>
      <c r="X130" s="34" t="n">
        <f aca="false">(X128*X127)*(1-X129)</f>
        <v>0</v>
      </c>
      <c r="Y130" s="34" t="n">
        <f aca="false">(Y128*Y127)*(1-Y129)</f>
        <v>0</v>
      </c>
      <c r="Z130" s="34"/>
      <c r="AA130" s="34" t="n">
        <f aca="false">(AA128*AA127)*(1-AA129)</f>
        <v>0</v>
      </c>
      <c r="AB130" s="34" t="n">
        <f aca="false">(AB128*AB127)*(1-AB129)</f>
        <v>0</v>
      </c>
      <c r="AC130" s="34"/>
      <c r="AD130" s="34" t="n">
        <f aca="false">(AD128*AD127)*(1-AD129)</f>
        <v>0</v>
      </c>
      <c r="AE130" s="34" t="n">
        <f aca="false">(AE128*AE127)*(1-AE129)</f>
        <v>0</v>
      </c>
      <c r="AF130" s="34" t="n">
        <f aca="false">(AF128*AF127)*(1-AF129)</f>
        <v>0</v>
      </c>
      <c r="AG130" s="34" t="n">
        <f aca="false">(AG128*AG127)*(1-AG129)</f>
        <v>0</v>
      </c>
      <c r="AH130" s="34" t="n">
        <f aca="false">(AH128*AH127)*(1-AH129)</f>
        <v>0</v>
      </c>
      <c r="AI130" s="34" t="n">
        <f aca="false">(AI128*AI127)*(1-AI129)</f>
        <v>0</v>
      </c>
      <c r="AJ130" s="34"/>
      <c r="AK130" s="34"/>
      <c r="AL130" s="34" t="n">
        <f aca="false">(AL128*AL127)*(1-AL129)</f>
        <v>0</v>
      </c>
      <c r="AM130" s="34" t="n">
        <f aca="false">(AM128*AM127)*(1-AM129)</f>
        <v>0</v>
      </c>
      <c r="AN130" s="34" t="n">
        <f aca="false">(AN128*AN127)*(1-AN129)</f>
        <v>0</v>
      </c>
      <c r="AO130" s="34" t="n">
        <f aca="false">(AO128*AO127)*(1-AO129)</f>
        <v>0</v>
      </c>
      <c r="AP130" s="34" t="n">
        <f aca="false">(AP128*AP127)*(1-AP129)</f>
        <v>0</v>
      </c>
      <c r="AQ130" s="34" t="n">
        <f aca="false">(AQ128*AQ127)*(1-AQ129)</f>
        <v>0</v>
      </c>
      <c r="AR130" s="34" t="n">
        <f aca="false">(AR128*AR127)*(1-AR129)</f>
        <v>0</v>
      </c>
      <c r="AS130" s="34" t="n">
        <f aca="false">(AS128*AS127)*(1-AS129)</f>
        <v>0</v>
      </c>
      <c r="AT130" s="34" t="n">
        <f aca="false">(AT128*AT127)*(1-AT129)</f>
        <v>0</v>
      </c>
      <c r="AU130" s="34" t="n">
        <f aca="false">(AU128*AU127)*(1-AU129)</f>
        <v>0</v>
      </c>
      <c r="AV130" s="34" t="n">
        <f aca="false">(AV128*AV127)*(1-AV129)</f>
        <v>0</v>
      </c>
      <c r="AW130" s="34" t="n">
        <f aca="false">(AW128*AW127)*(1-AW129)</f>
        <v>0</v>
      </c>
      <c r="AX130" s="34" t="n">
        <f aca="false">(AX128*AX127)*(1-AX129)</f>
        <v>0</v>
      </c>
      <c r="AY130" s="34" t="n">
        <f aca="false">(AY128*AY127)*(1-AY129)</f>
        <v>0</v>
      </c>
      <c r="AZ130" s="34" t="n">
        <f aca="false">(AZ128*AZ127)*(1-AZ129)</f>
        <v>0</v>
      </c>
      <c r="BA130" s="34" t="n">
        <f aca="false">(BA128*BA127)*(1-BA129)</f>
        <v>0</v>
      </c>
      <c r="BB130" s="34" t="n">
        <f aca="false">(BB128*BB127)*(1-BB129)</f>
        <v>0</v>
      </c>
      <c r="BC130" s="34" t="n">
        <f aca="false">(BC128*BC127)*(1-BC129)</f>
        <v>0</v>
      </c>
      <c r="BD130" s="34" t="n">
        <f aca="false">(BD128*BD127)*(1-BD129)</f>
        <v>0</v>
      </c>
      <c r="BE130" s="34" t="n">
        <f aca="false">(BE128*BE127)*(1-BE129)</f>
        <v>0</v>
      </c>
      <c r="BF130" s="34" t="n">
        <f aca="false">(BF128*BF127)*(1-BF129)</f>
        <v>0</v>
      </c>
      <c r="BG130" s="34" t="n">
        <f aca="false">(BG128*BG127)*(1-BG129)</f>
        <v>0</v>
      </c>
      <c r="BH130" s="34" t="n">
        <f aca="false">(BH128*BH127)*(1-BH129)</f>
        <v>0</v>
      </c>
      <c r="BI130" s="34" t="n">
        <f aca="false">(BI128*BI127)*(1-BI129)</f>
        <v>0</v>
      </c>
      <c r="BJ130" s="34" t="n">
        <f aca="false">(BJ128*BJ127)*(1-BJ129)</f>
        <v>0</v>
      </c>
      <c r="BK130" s="34" t="n">
        <f aca="false">(BK128*BK127)*(1-BK129)</f>
        <v>0</v>
      </c>
      <c r="BL130" s="34" t="n">
        <f aca="false">(BL128*BL127)*(1-BL129)</f>
        <v>0</v>
      </c>
      <c r="BM130" s="34" t="n">
        <f aca="false">(BM128*BM127)*(1-BM129)</f>
        <v>0</v>
      </c>
      <c r="BN130" s="34" t="n">
        <f aca="false">(BN128*BN127)*(1-BN129)</f>
        <v>0</v>
      </c>
      <c r="BO130" s="34" t="n">
        <f aca="false">(BO128*BO127)*(1-BO129)</f>
        <v>0</v>
      </c>
      <c r="BP130" s="34" t="n">
        <f aca="false">(BP128*BP127)*(1-BP129)</f>
        <v>0</v>
      </c>
      <c r="BQ130" s="34" t="n">
        <f aca="false">(BQ128*BQ127)*(1-BQ129)</f>
        <v>0</v>
      </c>
      <c r="BR130" s="34" t="n">
        <f aca="false">(BR128*BR127)*(1-BR129)</f>
        <v>0</v>
      </c>
      <c r="BS130" s="34" t="n">
        <f aca="false">(BS128*BS127)*(1-BS129)</f>
        <v>0</v>
      </c>
    </row>
    <row r="131" customFormat="false" ht="16" hidden="false" customHeight="false" outlineLevel="0" collapsed="false">
      <c r="A131" s="18" t="s">
        <v>146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26"/>
      <c r="L131" s="26"/>
      <c r="M131" s="26"/>
      <c r="N131" s="14"/>
      <c r="O131" s="14"/>
      <c r="P131" s="14"/>
      <c r="Q131" s="14"/>
      <c r="R131" s="14"/>
      <c r="S131" s="14" t="s">
        <v>147</v>
      </c>
      <c r="T131" s="14"/>
      <c r="U131" s="14"/>
      <c r="V131" s="14"/>
      <c r="W131" s="14" t="s">
        <v>147</v>
      </c>
      <c r="X131" s="14"/>
      <c r="Y131" s="14"/>
      <c r="Z131" s="14"/>
      <c r="AA131" s="14"/>
      <c r="AB131" s="14"/>
      <c r="AC131" s="14"/>
      <c r="AD131" s="14"/>
      <c r="AE131" s="26"/>
      <c r="AF131" s="14"/>
      <c r="AG131" s="14"/>
      <c r="AH131" s="14"/>
      <c r="AI131" s="14"/>
      <c r="AJ131" s="14"/>
      <c r="AK131" s="14"/>
      <c r="AL131" s="14"/>
      <c r="AM131" s="14"/>
      <c r="AN131" s="14"/>
      <c r="AO131" s="26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26"/>
      <c r="BB131" s="26"/>
      <c r="BC131" s="26"/>
      <c r="BD131" s="14"/>
      <c r="BE131" s="14"/>
      <c r="BF131" s="14"/>
      <c r="BG131" s="14"/>
      <c r="BH131" s="14"/>
      <c r="BI131" s="14"/>
      <c r="BJ131" s="14"/>
      <c r="BK131" s="14"/>
      <c r="BL131" s="26"/>
      <c r="BM131" s="26"/>
      <c r="BN131" s="14"/>
      <c r="BO131" s="14"/>
      <c r="BP131" s="14"/>
      <c r="BQ131" s="26"/>
      <c r="BR131" s="26"/>
      <c r="BS131" s="26"/>
    </row>
    <row r="132" customFormat="false" ht="16" hidden="false" customHeight="false" outlineLevel="0" collapsed="false">
      <c r="A132" s="20" t="s">
        <v>162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6"/>
      <c r="L132" s="26"/>
      <c r="M132" s="26"/>
      <c r="N132" s="23"/>
      <c r="O132" s="23"/>
      <c r="P132" s="23"/>
      <c r="Q132" s="23"/>
      <c r="R132" s="23"/>
      <c r="S132" s="23" t="s">
        <v>273</v>
      </c>
      <c r="T132" s="23"/>
      <c r="U132" s="23"/>
      <c r="V132" s="23"/>
      <c r="W132" s="23" t="s">
        <v>258</v>
      </c>
      <c r="X132" s="23"/>
      <c r="Y132" s="23"/>
      <c r="Z132" s="23"/>
      <c r="AA132" s="23"/>
      <c r="AB132" s="23"/>
      <c r="AC132" s="23"/>
      <c r="AD132" s="23"/>
      <c r="AE132" s="26"/>
      <c r="AF132" s="23"/>
      <c r="AG132" s="23"/>
      <c r="AH132" s="23"/>
      <c r="AI132" s="23"/>
      <c r="AJ132" s="23"/>
      <c r="AK132" s="23"/>
      <c r="AL132" s="23"/>
      <c r="AM132" s="23"/>
      <c r="AN132" s="23"/>
      <c r="AO132" s="26"/>
      <c r="AP132" s="36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6"/>
      <c r="BB132" s="26"/>
      <c r="BC132" s="26"/>
      <c r="BD132" s="23"/>
      <c r="BE132" s="23"/>
      <c r="BF132" s="23"/>
      <c r="BG132" s="23"/>
      <c r="BH132" s="23"/>
      <c r="BI132" s="23"/>
      <c r="BJ132" s="23"/>
      <c r="BK132" s="23"/>
      <c r="BL132" s="26"/>
      <c r="BM132" s="26"/>
      <c r="BN132" s="23"/>
      <c r="BO132" s="23"/>
      <c r="BP132" s="23"/>
      <c r="BQ132" s="26"/>
      <c r="BR132" s="26"/>
      <c r="BS132" s="26"/>
    </row>
    <row r="133" customFormat="false" ht="16" hidden="false" customHeight="false" outlineLevel="0" collapsed="false">
      <c r="A133" s="25" t="s">
        <v>178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 t="s">
        <v>317</v>
      </c>
      <c r="T133" s="26"/>
      <c r="U133" s="26"/>
      <c r="V133" s="26"/>
      <c r="W133" s="26" t="s">
        <v>285</v>
      </c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14"/>
      <c r="AR133" s="14"/>
      <c r="AS133" s="14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</row>
    <row r="134" customFormat="false" ht="16" hidden="false" customHeight="false" outlineLevel="0" collapsed="false">
      <c r="A134" s="25" t="s">
        <v>225</v>
      </c>
      <c r="B134" s="27"/>
      <c r="C134" s="27"/>
      <c r="D134" s="27"/>
      <c r="E134" s="27"/>
      <c r="F134" s="27"/>
      <c r="G134" s="27"/>
      <c r="H134" s="27"/>
      <c r="I134" s="27"/>
      <c r="J134" s="27"/>
      <c r="K134" s="26"/>
      <c r="L134" s="26"/>
      <c r="M134" s="26"/>
      <c r="N134" s="27"/>
      <c r="O134" s="27"/>
      <c r="P134" s="27"/>
      <c r="Q134" s="27"/>
      <c r="R134" s="27"/>
      <c r="S134" s="27" t="s">
        <v>226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6"/>
      <c r="AF134" s="27"/>
      <c r="AG134" s="27"/>
      <c r="AH134" s="27"/>
      <c r="AI134" s="27"/>
      <c r="AJ134" s="27"/>
      <c r="AK134" s="27"/>
      <c r="AL134" s="27"/>
      <c r="AM134" s="27"/>
      <c r="AN134" s="27"/>
      <c r="AO134" s="26"/>
      <c r="AP134" s="27"/>
      <c r="AQ134" s="27"/>
      <c r="AR134" s="28"/>
      <c r="AS134" s="28"/>
      <c r="AT134" s="27"/>
      <c r="AU134" s="27"/>
      <c r="AV134" s="27"/>
      <c r="AW134" s="27"/>
      <c r="AX134" s="27"/>
      <c r="AY134" s="27"/>
      <c r="AZ134" s="27"/>
      <c r="BA134" s="26"/>
      <c r="BB134" s="26"/>
      <c r="BC134" s="26"/>
      <c r="BD134" s="27"/>
      <c r="BE134" s="27"/>
      <c r="BF134" s="27"/>
      <c r="BG134" s="27"/>
      <c r="BH134" s="27"/>
      <c r="BI134" s="27"/>
      <c r="BJ134" s="27"/>
      <c r="BK134" s="27"/>
      <c r="BL134" s="26"/>
      <c r="BM134" s="26"/>
      <c r="BN134" s="27"/>
      <c r="BO134" s="27"/>
      <c r="BP134" s="27"/>
      <c r="BQ134" s="26"/>
      <c r="BR134" s="26"/>
      <c r="BS134" s="26"/>
    </row>
    <row r="135" customFormat="false" ht="16" hidden="false" customHeight="false" outlineLevel="0" collapsed="false">
      <c r="A135" s="25" t="s">
        <v>227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 t="n">
        <v>10</v>
      </c>
      <c r="T135" s="26"/>
      <c r="U135" s="26"/>
      <c r="V135" s="26"/>
      <c r="W135" s="26" t="n">
        <v>2</v>
      </c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</row>
    <row r="136" customFormat="false" ht="16" hidden="false" customHeight="false" outlineLevel="0" collapsed="false">
      <c r="A136" s="29" t="s">
        <v>228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26"/>
      <c r="L136" s="26"/>
      <c r="M136" s="26"/>
      <c r="N136" s="30"/>
      <c r="O136" s="30"/>
      <c r="P136" s="30"/>
      <c r="Q136" s="30"/>
      <c r="R136" s="30"/>
      <c r="S136" s="30" t="n">
        <v>194.8</v>
      </c>
      <c r="T136" s="30"/>
      <c r="U136" s="30"/>
      <c r="V136" s="30"/>
      <c r="W136" s="30" t="n">
        <v>110</v>
      </c>
      <c r="X136" s="30"/>
      <c r="Y136" s="30"/>
      <c r="Z136" s="30"/>
      <c r="AA136" s="30"/>
      <c r="AB136" s="30"/>
      <c r="AC136" s="30"/>
      <c r="AD136" s="30"/>
      <c r="AE136" s="26"/>
      <c r="AF136" s="30"/>
      <c r="AG136" s="30"/>
      <c r="AH136" s="30"/>
      <c r="AI136" s="30"/>
      <c r="AJ136" s="30"/>
      <c r="AK136" s="30"/>
      <c r="AL136" s="30"/>
      <c r="AM136" s="30"/>
      <c r="AN136" s="30"/>
      <c r="AO136" s="26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26"/>
      <c r="BB136" s="26"/>
      <c r="BC136" s="26"/>
      <c r="BD136" s="30"/>
      <c r="BE136" s="30"/>
      <c r="BF136" s="30"/>
      <c r="BG136" s="30"/>
      <c r="BH136" s="30"/>
      <c r="BI136" s="30"/>
      <c r="BJ136" s="30"/>
      <c r="BK136" s="30"/>
      <c r="BL136" s="26"/>
      <c r="BM136" s="26"/>
      <c r="BN136" s="30"/>
      <c r="BO136" s="30"/>
      <c r="BP136" s="30"/>
      <c r="BQ136" s="26"/>
      <c r="BR136" s="26"/>
      <c r="BS136" s="26"/>
    </row>
    <row r="137" customFormat="false" ht="16" hidden="false" customHeight="false" outlineLevel="0" collapsed="false">
      <c r="A137" s="31" t="s">
        <v>229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26"/>
      <c r="L137" s="26"/>
      <c r="M137" s="26"/>
      <c r="N137" s="32"/>
      <c r="O137" s="32"/>
      <c r="P137" s="32"/>
      <c r="Q137" s="32"/>
      <c r="R137" s="32"/>
      <c r="S137" s="32" t="n">
        <v>0</v>
      </c>
      <c r="T137" s="32"/>
      <c r="U137" s="32"/>
      <c r="V137" s="32"/>
      <c r="W137" s="32" t="n">
        <v>0</v>
      </c>
      <c r="X137" s="32"/>
      <c r="Y137" s="32"/>
      <c r="Z137" s="32"/>
      <c r="AA137" s="32"/>
      <c r="AB137" s="32"/>
      <c r="AC137" s="32"/>
      <c r="AD137" s="32"/>
      <c r="AE137" s="26"/>
      <c r="AF137" s="32"/>
      <c r="AG137" s="32"/>
      <c r="AH137" s="32"/>
      <c r="AI137" s="32"/>
      <c r="AJ137" s="32"/>
      <c r="AK137" s="32"/>
      <c r="AL137" s="32"/>
      <c r="AM137" s="32"/>
      <c r="AN137" s="32"/>
      <c r="AO137" s="26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26"/>
      <c r="BB137" s="26"/>
      <c r="BC137" s="26"/>
      <c r="BD137" s="32"/>
      <c r="BE137" s="32"/>
      <c r="BF137" s="32"/>
      <c r="BG137" s="32"/>
      <c r="BH137" s="32"/>
      <c r="BI137" s="32"/>
      <c r="BJ137" s="32"/>
      <c r="BK137" s="32"/>
      <c r="BL137" s="26"/>
      <c r="BM137" s="26"/>
      <c r="BN137" s="32"/>
      <c r="BO137" s="32"/>
      <c r="BP137" s="32"/>
      <c r="BQ137" s="26"/>
      <c r="BR137" s="26"/>
      <c r="BS137" s="26"/>
    </row>
    <row r="138" customFormat="false" ht="16" hidden="false" customHeight="false" outlineLevel="0" collapsed="false">
      <c r="A138" s="33" t="s">
        <v>230</v>
      </c>
      <c r="B138" s="34" t="n">
        <f aca="false">(B136*B135)*(1-B137)</f>
        <v>0</v>
      </c>
      <c r="C138" s="34" t="n">
        <f aca="false">(C136*C135)*(1-C137)</f>
        <v>0</v>
      </c>
      <c r="D138" s="34" t="n">
        <f aca="false">(D136*D135)*(1-D137)</f>
        <v>0</v>
      </c>
      <c r="E138" s="34" t="n">
        <f aca="false">(E136*E135)*(1-E137)</f>
        <v>0</v>
      </c>
      <c r="F138" s="34" t="n">
        <f aca="false">(F136*F135)*(1-F137)</f>
        <v>0</v>
      </c>
      <c r="G138" s="34" t="n">
        <f aca="false">(G136*G135)*(1-G137)</f>
        <v>0</v>
      </c>
      <c r="H138" s="34" t="n">
        <f aca="false">(H136*H135)*(1-H137)</f>
        <v>0</v>
      </c>
      <c r="I138" s="34" t="n">
        <f aca="false">(I136*I135)*(1-I137)</f>
        <v>0</v>
      </c>
      <c r="J138" s="34" t="n">
        <f aca="false">(J136*J135)*(1-J137)</f>
        <v>0</v>
      </c>
      <c r="K138" s="34" t="n">
        <f aca="false">(K136*K135)*(1-K137)</f>
        <v>0</v>
      </c>
      <c r="L138" s="34" t="n">
        <f aca="false">(L136*L135)*(1-L137)</f>
        <v>0</v>
      </c>
      <c r="M138" s="34" t="n">
        <f aca="false">(M136*M135)*(1-M137)</f>
        <v>0</v>
      </c>
      <c r="N138" s="34" t="n">
        <f aca="false">(N136*N135)*(1-N137)</f>
        <v>0</v>
      </c>
      <c r="O138" s="34" t="n">
        <f aca="false">(O136*O135)*(1-O137)</f>
        <v>0</v>
      </c>
      <c r="P138" s="34" t="n">
        <f aca="false">(P136*P135)*(1-P137)</f>
        <v>0</v>
      </c>
      <c r="Q138" s="34" t="n">
        <f aca="false">(Q136*Q135)*(1-Q137)</f>
        <v>0</v>
      </c>
      <c r="R138" s="34" t="n">
        <f aca="false">(R136*R135)*(1-R137)</f>
        <v>0</v>
      </c>
      <c r="S138" s="34" t="n">
        <f aca="false">(S136*S135)*(1-S137)</f>
        <v>1948</v>
      </c>
      <c r="T138" s="34" t="n">
        <f aca="false">(T136*T135)*(1-T137)</f>
        <v>0</v>
      </c>
      <c r="U138" s="34" t="n">
        <f aca="false">(U136*U135)*(1-U137)</f>
        <v>0</v>
      </c>
      <c r="V138" s="34" t="n">
        <f aca="false">(V136*V135)*(1-V137)</f>
        <v>0</v>
      </c>
      <c r="W138" s="34" t="n">
        <f aca="false">(W136*W135)*(1-W137)</f>
        <v>220</v>
      </c>
      <c r="X138" s="34" t="n">
        <f aca="false">(X136*X135)*(1-X137)</f>
        <v>0</v>
      </c>
      <c r="Y138" s="34" t="n">
        <f aca="false">(Y136*Y135)*(1-Y137)</f>
        <v>0</v>
      </c>
      <c r="Z138" s="34"/>
      <c r="AA138" s="34" t="n">
        <f aca="false">(AA136*AA135)*(1-AA137)</f>
        <v>0</v>
      </c>
      <c r="AB138" s="34" t="n">
        <f aca="false">(AB136*AB135)*(1-AB137)</f>
        <v>0</v>
      </c>
      <c r="AC138" s="34"/>
      <c r="AD138" s="34" t="n">
        <f aca="false">(AD136*AD135)*(1-AD137)</f>
        <v>0</v>
      </c>
      <c r="AE138" s="34" t="n">
        <f aca="false">(AE136*AE135)*(1-AE137)</f>
        <v>0</v>
      </c>
      <c r="AF138" s="34" t="n">
        <f aca="false">(AF136*AF135)*(1-AF137)</f>
        <v>0</v>
      </c>
      <c r="AG138" s="34" t="n">
        <f aca="false">(AG136*AG135)*(1-AG137)</f>
        <v>0</v>
      </c>
      <c r="AH138" s="34" t="n">
        <f aca="false">(AH136*AH135)*(1-AH137)</f>
        <v>0</v>
      </c>
      <c r="AI138" s="34" t="n">
        <f aca="false">(AI136*AI135)*(1-AI137)</f>
        <v>0</v>
      </c>
      <c r="AJ138" s="34"/>
      <c r="AK138" s="34"/>
      <c r="AL138" s="34" t="n">
        <f aca="false">(AL136*AL135)*(1-AL137)</f>
        <v>0</v>
      </c>
      <c r="AM138" s="34" t="n">
        <f aca="false">(AM136*AM135)*(1-AM137)</f>
        <v>0</v>
      </c>
      <c r="AN138" s="34" t="n">
        <f aca="false">(AN136*AN135)*(1-AN137)</f>
        <v>0</v>
      </c>
      <c r="AO138" s="34" t="n">
        <f aca="false">(AO136*AO135)*(1-AO137)</f>
        <v>0</v>
      </c>
      <c r="AP138" s="34" t="n">
        <f aca="false">(AP136*AP135)*(1-AP137)</f>
        <v>0</v>
      </c>
      <c r="AQ138" s="34" t="n">
        <f aca="false">(AQ136*AQ135)*(1-AQ137)</f>
        <v>0</v>
      </c>
      <c r="AR138" s="34" t="n">
        <f aca="false">(AR136*AR135)*(1-AR137)</f>
        <v>0</v>
      </c>
      <c r="AS138" s="34" t="n">
        <f aca="false">(AS136*AS135)*(1-AS137)</f>
        <v>0</v>
      </c>
      <c r="AT138" s="34" t="n">
        <f aca="false">(AT136*AT135)*(1-AT137)</f>
        <v>0</v>
      </c>
      <c r="AU138" s="34" t="n">
        <f aca="false">(AU136*AU135)*(1-AU137)</f>
        <v>0</v>
      </c>
      <c r="AV138" s="34" t="n">
        <f aca="false">(AV136*AV135)*(1-AV137)</f>
        <v>0</v>
      </c>
      <c r="AW138" s="34" t="n">
        <f aca="false">(AW136*AW135)*(1-AW137)</f>
        <v>0</v>
      </c>
      <c r="AX138" s="34" t="n">
        <f aca="false">(AX136*AX135)*(1-AX137)</f>
        <v>0</v>
      </c>
      <c r="AY138" s="34" t="n">
        <f aca="false">(AY136*AY135)*(1-AY137)</f>
        <v>0</v>
      </c>
      <c r="AZ138" s="34" t="n">
        <f aca="false">(AZ136*AZ135)*(1-AZ137)</f>
        <v>0</v>
      </c>
      <c r="BA138" s="34" t="n">
        <f aca="false">(BA136*BA135)*(1-BA137)</f>
        <v>0</v>
      </c>
      <c r="BB138" s="34" t="n">
        <f aca="false">(BB136*BB135)*(1-BB137)</f>
        <v>0</v>
      </c>
      <c r="BC138" s="34" t="n">
        <f aca="false">(BC136*BC135)*(1-BC137)</f>
        <v>0</v>
      </c>
      <c r="BD138" s="34" t="n">
        <f aca="false">(BD136*BD135)*(1-BD137)</f>
        <v>0</v>
      </c>
      <c r="BE138" s="34" t="n">
        <f aca="false">(BE136*BE135)*(1-BE137)</f>
        <v>0</v>
      </c>
      <c r="BF138" s="34" t="n">
        <f aca="false">(BF136*BF135)*(1-BF137)</f>
        <v>0</v>
      </c>
      <c r="BG138" s="34" t="n">
        <f aca="false">(BG136*BG135)*(1-BG137)</f>
        <v>0</v>
      </c>
      <c r="BH138" s="34" t="n">
        <f aca="false">(BH136*BH135)*(1-BH137)</f>
        <v>0</v>
      </c>
      <c r="BI138" s="34" t="n">
        <f aca="false">(BI136*BI135)*(1-BI137)</f>
        <v>0</v>
      </c>
      <c r="BJ138" s="34" t="n">
        <f aca="false">(BJ136*BJ135)*(1-BJ137)</f>
        <v>0</v>
      </c>
      <c r="BK138" s="34" t="n">
        <f aca="false">(BK136*BK135)*(1-BK137)</f>
        <v>0</v>
      </c>
      <c r="BL138" s="34" t="n">
        <f aca="false">(BL136*BL135)*(1-BL137)</f>
        <v>0</v>
      </c>
      <c r="BM138" s="34" t="n">
        <f aca="false">(BM136*BM135)*(1-BM137)</f>
        <v>0</v>
      </c>
      <c r="BN138" s="34" t="n">
        <f aca="false">(BN136*BN135)*(1-BN137)</f>
        <v>0</v>
      </c>
      <c r="BO138" s="34" t="n">
        <f aca="false">(BO136*BO135)*(1-BO137)</f>
        <v>0</v>
      </c>
      <c r="BP138" s="34" t="n">
        <f aca="false">(BP136*BP135)*(1-BP137)</f>
        <v>0</v>
      </c>
      <c r="BQ138" s="34" t="n">
        <f aca="false">(BQ136*BQ135)*(1-BQ137)</f>
        <v>0</v>
      </c>
      <c r="BR138" s="34" t="n">
        <f aca="false">(BR136*BR135)*(1-BR137)</f>
        <v>0</v>
      </c>
      <c r="BS138" s="34" t="n">
        <f aca="false">(BS136*BS135)*(1-BS137)</f>
        <v>0</v>
      </c>
    </row>
    <row r="139" customFormat="false" ht="16" hidden="false" customHeight="false" outlineLevel="0" collapsed="false">
      <c r="A139" s="18" t="s">
        <v>146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26"/>
      <c r="L139" s="26"/>
      <c r="M139" s="26"/>
      <c r="N139" s="14"/>
      <c r="O139" s="14"/>
      <c r="P139" s="14"/>
      <c r="Q139" s="14"/>
      <c r="R139" s="14"/>
      <c r="S139" s="14" t="s">
        <v>147</v>
      </c>
      <c r="T139" s="14"/>
      <c r="U139" s="14"/>
      <c r="V139" s="14"/>
      <c r="W139" s="14" t="s">
        <v>147</v>
      </c>
      <c r="X139" s="14"/>
      <c r="Y139" s="14"/>
      <c r="Z139" s="14"/>
      <c r="AA139" s="14"/>
      <c r="AB139" s="14"/>
      <c r="AC139" s="14"/>
      <c r="AD139" s="14"/>
      <c r="AE139" s="26"/>
      <c r="AF139" s="14"/>
      <c r="AG139" s="14"/>
      <c r="AH139" s="14"/>
      <c r="AI139" s="14"/>
      <c r="AJ139" s="14"/>
      <c r="AK139" s="14"/>
      <c r="AL139" s="14"/>
      <c r="AM139" s="14"/>
      <c r="AN139" s="14"/>
      <c r="AO139" s="26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26"/>
      <c r="BB139" s="26"/>
      <c r="BC139" s="26"/>
      <c r="BD139" s="14"/>
      <c r="BE139" s="14"/>
      <c r="BF139" s="14"/>
      <c r="BG139" s="14"/>
      <c r="BH139" s="14"/>
      <c r="BI139" s="14"/>
      <c r="BJ139" s="14"/>
      <c r="BK139" s="14"/>
      <c r="BL139" s="26"/>
      <c r="BM139" s="26"/>
      <c r="BN139" s="14"/>
      <c r="BO139" s="14"/>
      <c r="BP139" s="14"/>
      <c r="BQ139" s="26"/>
      <c r="BR139" s="26"/>
      <c r="BS139" s="26"/>
    </row>
    <row r="140" customFormat="false" ht="16" hidden="false" customHeight="false" outlineLevel="0" collapsed="false">
      <c r="A140" s="20" t="s">
        <v>162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6"/>
      <c r="L140" s="26"/>
      <c r="M140" s="26"/>
      <c r="N140" s="23"/>
      <c r="O140" s="23"/>
      <c r="P140" s="23"/>
      <c r="Q140" s="23"/>
      <c r="R140" s="23"/>
      <c r="S140" s="23" t="s">
        <v>273</v>
      </c>
      <c r="T140" s="23"/>
      <c r="U140" s="23"/>
      <c r="V140" s="23"/>
      <c r="W140" s="23" t="s">
        <v>258</v>
      </c>
      <c r="X140" s="23"/>
      <c r="Y140" s="23"/>
      <c r="Z140" s="23"/>
      <c r="AA140" s="23"/>
      <c r="AB140" s="23"/>
      <c r="AC140" s="23"/>
      <c r="AD140" s="23"/>
      <c r="AE140" s="26"/>
      <c r="AF140" s="23"/>
      <c r="AG140" s="23"/>
      <c r="AH140" s="23"/>
      <c r="AI140" s="23"/>
      <c r="AJ140" s="23"/>
      <c r="AK140" s="23"/>
      <c r="AL140" s="23"/>
      <c r="AM140" s="23"/>
      <c r="AN140" s="23"/>
      <c r="AO140" s="26"/>
      <c r="AP140" s="36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6"/>
      <c r="BB140" s="26"/>
      <c r="BC140" s="26"/>
      <c r="BD140" s="23"/>
      <c r="BE140" s="23"/>
      <c r="BF140" s="23"/>
      <c r="BG140" s="23"/>
      <c r="BH140" s="23"/>
      <c r="BI140" s="23"/>
      <c r="BJ140" s="23"/>
      <c r="BK140" s="23"/>
      <c r="BL140" s="26"/>
      <c r="BM140" s="26"/>
      <c r="BN140" s="23"/>
      <c r="BO140" s="23"/>
      <c r="BP140" s="23"/>
      <c r="BQ140" s="26"/>
      <c r="BR140" s="26"/>
      <c r="BS140" s="26"/>
    </row>
    <row r="141" customFormat="false" ht="16" hidden="false" customHeight="false" outlineLevel="0" collapsed="false">
      <c r="A141" s="25" t="s">
        <v>178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 t="s">
        <v>300</v>
      </c>
      <c r="T141" s="26"/>
      <c r="U141" s="26"/>
      <c r="V141" s="26"/>
      <c r="W141" s="26" t="s">
        <v>311</v>
      </c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14"/>
      <c r="AR141" s="14"/>
      <c r="AS141" s="14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</row>
    <row r="142" customFormat="false" ht="16" hidden="false" customHeight="false" outlineLevel="0" collapsed="false">
      <c r="A142" s="25" t="s">
        <v>225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6"/>
      <c r="L142" s="26"/>
      <c r="M142" s="26"/>
      <c r="N142" s="27"/>
      <c r="O142" s="27"/>
      <c r="P142" s="27"/>
      <c r="Q142" s="27"/>
      <c r="R142" s="27"/>
      <c r="S142" s="27" t="s">
        <v>226</v>
      </c>
      <c r="T142" s="27"/>
      <c r="U142" s="27"/>
      <c r="V142" s="27"/>
      <c r="W142" s="27" t="s">
        <v>226</v>
      </c>
      <c r="X142" s="27"/>
      <c r="Y142" s="27"/>
      <c r="Z142" s="27"/>
      <c r="AA142" s="27"/>
      <c r="AB142" s="27"/>
      <c r="AC142" s="27"/>
      <c r="AD142" s="27"/>
      <c r="AE142" s="26"/>
      <c r="AF142" s="27"/>
      <c r="AG142" s="27"/>
      <c r="AH142" s="27"/>
      <c r="AI142" s="27"/>
      <c r="AJ142" s="27"/>
      <c r="AK142" s="27"/>
      <c r="AL142" s="27"/>
      <c r="AM142" s="27"/>
      <c r="AN142" s="27"/>
      <c r="AO142" s="26"/>
      <c r="AP142" s="27"/>
      <c r="AQ142" s="27"/>
      <c r="AR142" s="28"/>
      <c r="AS142" s="28"/>
      <c r="AT142" s="27"/>
      <c r="AU142" s="27"/>
      <c r="AV142" s="27"/>
      <c r="AW142" s="27"/>
      <c r="AX142" s="27"/>
      <c r="AY142" s="27"/>
      <c r="AZ142" s="27"/>
      <c r="BA142" s="26"/>
      <c r="BB142" s="26"/>
      <c r="BC142" s="26"/>
      <c r="BD142" s="27"/>
      <c r="BE142" s="27"/>
      <c r="BF142" s="27"/>
      <c r="BG142" s="27"/>
      <c r="BH142" s="27"/>
      <c r="BI142" s="27"/>
      <c r="BJ142" s="27"/>
      <c r="BK142" s="27"/>
      <c r="BL142" s="26"/>
      <c r="BM142" s="26"/>
      <c r="BN142" s="27"/>
      <c r="BO142" s="27"/>
      <c r="BP142" s="27"/>
      <c r="BQ142" s="26"/>
      <c r="BR142" s="26"/>
      <c r="BS142" s="26"/>
    </row>
    <row r="143" customFormat="false" ht="16" hidden="false" customHeight="false" outlineLevel="0" collapsed="false">
      <c r="A143" s="25" t="s">
        <v>227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 t="n">
        <v>1</v>
      </c>
      <c r="T143" s="26"/>
      <c r="U143" s="26"/>
      <c r="V143" s="26"/>
      <c r="W143" s="26" t="n">
        <v>2</v>
      </c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</row>
    <row r="144" customFormat="false" ht="16" hidden="false" customHeight="false" outlineLevel="0" collapsed="false">
      <c r="A144" s="29" t="s">
        <v>228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26"/>
      <c r="L144" s="26"/>
      <c r="M144" s="26"/>
      <c r="N144" s="30"/>
      <c r="O144" s="30"/>
      <c r="P144" s="30"/>
      <c r="Q144" s="30"/>
      <c r="R144" s="30"/>
      <c r="S144" s="30" t="n">
        <v>252</v>
      </c>
      <c r="T144" s="30"/>
      <c r="U144" s="30"/>
      <c r="V144" s="30"/>
      <c r="W144" s="30" t="n">
        <v>110</v>
      </c>
      <c r="X144" s="30"/>
      <c r="Y144" s="30"/>
      <c r="Z144" s="30"/>
      <c r="AA144" s="30"/>
      <c r="AB144" s="30"/>
      <c r="AC144" s="30"/>
      <c r="AD144" s="30"/>
      <c r="AE144" s="26"/>
      <c r="AF144" s="30"/>
      <c r="AG144" s="30"/>
      <c r="AH144" s="30"/>
      <c r="AI144" s="30"/>
      <c r="AJ144" s="30"/>
      <c r="AK144" s="30"/>
      <c r="AL144" s="30"/>
      <c r="AM144" s="30"/>
      <c r="AN144" s="30"/>
      <c r="AO144" s="26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26"/>
      <c r="BB144" s="26"/>
      <c r="BC144" s="26"/>
      <c r="BD144" s="30"/>
      <c r="BE144" s="30"/>
      <c r="BF144" s="30"/>
      <c r="BG144" s="30"/>
      <c r="BH144" s="30"/>
      <c r="BI144" s="30"/>
      <c r="BJ144" s="30"/>
      <c r="BK144" s="30"/>
      <c r="BL144" s="26"/>
      <c r="BM144" s="26"/>
      <c r="BN144" s="30"/>
      <c r="BO144" s="30"/>
      <c r="BP144" s="30"/>
      <c r="BQ144" s="26"/>
      <c r="BR144" s="26"/>
      <c r="BS144" s="26"/>
    </row>
    <row r="145" customFormat="false" ht="16" hidden="false" customHeight="false" outlineLevel="0" collapsed="false">
      <c r="A145" s="31" t="s">
        <v>229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26"/>
      <c r="L145" s="26"/>
      <c r="M145" s="26"/>
      <c r="N145" s="32"/>
      <c r="O145" s="32"/>
      <c r="P145" s="32"/>
      <c r="Q145" s="32"/>
      <c r="R145" s="32"/>
      <c r="S145" s="32" t="n">
        <v>0</v>
      </c>
      <c r="T145" s="32"/>
      <c r="U145" s="32"/>
      <c r="V145" s="32"/>
      <c r="W145" s="32" t="n">
        <v>0</v>
      </c>
      <c r="X145" s="32"/>
      <c r="Y145" s="32"/>
      <c r="Z145" s="32"/>
      <c r="AA145" s="32"/>
      <c r="AB145" s="32"/>
      <c r="AC145" s="32"/>
      <c r="AD145" s="32"/>
      <c r="AE145" s="26"/>
      <c r="AF145" s="32"/>
      <c r="AG145" s="32"/>
      <c r="AH145" s="32"/>
      <c r="AI145" s="32"/>
      <c r="AJ145" s="32"/>
      <c r="AK145" s="32"/>
      <c r="AL145" s="32"/>
      <c r="AM145" s="32"/>
      <c r="AN145" s="32"/>
      <c r="AO145" s="26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26"/>
      <c r="BB145" s="26"/>
      <c r="BC145" s="26"/>
      <c r="BD145" s="32"/>
      <c r="BE145" s="32"/>
      <c r="BF145" s="32"/>
      <c r="BG145" s="32"/>
      <c r="BH145" s="32"/>
      <c r="BI145" s="32"/>
      <c r="BJ145" s="32"/>
      <c r="BK145" s="32"/>
      <c r="BL145" s="26"/>
      <c r="BM145" s="26"/>
      <c r="BN145" s="32"/>
      <c r="BO145" s="32"/>
      <c r="BP145" s="32"/>
      <c r="BQ145" s="26"/>
      <c r="BR145" s="26"/>
      <c r="BS145" s="26"/>
    </row>
    <row r="146" customFormat="false" ht="16" hidden="false" customHeight="false" outlineLevel="0" collapsed="false">
      <c r="A146" s="33" t="s">
        <v>230</v>
      </c>
      <c r="B146" s="34" t="n">
        <f aca="false">(B144*B143)*(1-B145)</f>
        <v>0</v>
      </c>
      <c r="C146" s="34" t="n">
        <f aca="false">(C144*C143)*(1-C145)</f>
        <v>0</v>
      </c>
      <c r="D146" s="34" t="n">
        <f aca="false">(D144*D143)*(1-D145)</f>
        <v>0</v>
      </c>
      <c r="E146" s="34" t="n">
        <f aca="false">(E144*E143)*(1-E145)</f>
        <v>0</v>
      </c>
      <c r="F146" s="34" t="n">
        <f aca="false">(F144*F143)*(1-F145)</f>
        <v>0</v>
      </c>
      <c r="G146" s="34" t="n">
        <f aca="false">(G144*G143)*(1-G145)</f>
        <v>0</v>
      </c>
      <c r="H146" s="34" t="n">
        <f aca="false">(H144*H143)*(1-H145)</f>
        <v>0</v>
      </c>
      <c r="I146" s="34" t="n">
        <f aca="false">(I144*I143)*(1-I145)</f>
        <v>0</v>
      </c>
      <c r="J146" s="34" t="n">
        <f aca="false">(J144*J143)*(1-J145)</f>
        <v>0</v>
      </c>
      <c r="K146" s="34" t="n">
        <f aca="false">(K144*K143)*(1-K145)</f>
        <v>0</v>
      </c>
      <c r="L146" s="34" t="n">
        <f aca="false">(L144*L143)*(1-L145)</f>
        <v>0</v>
      </c>
      <c r="M146" s="34" t="n">
        <f aca="false">(M144*M143)*(1-M145)</f>
        <v>0</v>
      </c>
      <c r="N146" s="34" t="n">
        <f aca="false">(N144*N143)*(1-N145)</f>
        <v>0</v>
      </c>
      <c r="O146" s="34" t="n">
        <f aca="false">(O144*O143)*(1-O145)</f>
        <v>0</v>
      </c>
      <c r="P146" s="34" t="n">
        <f aca="false">(P144*P143)*(1-P145)</f>
        <v>0</v>
      </c>
      <c r="Q146" s="34" t="n">
        <f aca="false">(Q144*Q143)*(1-Q145)</f>
        <v>0</v>
      </c>
      <c r="R146" s="34" t="n">
        <f aca="false">(R144*R143)*(1-R145)</f>
        <v>0</v>
      </c>
      <c r="S146" s="34" t="n">
        <f aca="false">(S144*S143)*(1-S145)</f>
        <v>252</v>
      </c>
      <c r="T146" s="34" t="n">
        <f aca="false">(T144*T143)*(1-T145)</f>
        <v>0</v>
      </c>
      <c r="U146" s="34" t="n">
        <f aca="false">(U144*U143)*(1-U145)</f>
        <v>0</v>
      </c>
      <c r="V146" s="34" t="n">
        <f aca="false">(V144*V143)*(1-V145)</f>
        <v>0</v>
      </c>
      <c r="W146" s="34" t="n">
        <f aca="false">(W144*W143)*(1-W145)</f>
        <v>220</v>
      </c>
      <c r="X146" s="34" t="n">
        <f aca="false">(X144*X143)*(1-X145)</f>
        <v>0</v>
      </c>
      <c r="Y146" s="34" t="n">
        <f aca="false">(Y144*Y143)*(1-Y145)</f>
        <v>0</v>
      </c>
      <c r="Z146" s="34"/>
      <c r="AA146" s="34" t="n">
        <f aca="false">(AA144*AA143)*(1-AA145)</f>
        <v>0</v>
      </c>
      <c r="AB146" s="34" t="n">
        <f aca="false">(AB144*AB143)*(1-AB145)</f>
        <v>0</v>
      </c>
      <c r="AC146" s="34"/>
      <c r="AD146" s="34" t="n">
        <f aca="false">(AD144*AD143)*(1-AD145)</f>
        <v>0</v>
      </c>
      <c r="AE146" s="34" t="n">
        <f aca="false">(AE144*AE143)*(1-AE145)</f>
        <v>0</v>
      </c>
      <c r="AF146" s="34" t="n">
        <f aca="false">(AF144*AF143)*(1-AF145)</f>
        <v>0</v>
      </c>
      <c r="AG146" s="34" t="n">
        <f aca="false">(AG144*AG143)*(1-AG145)</f>
        <v>0</v>
      </c>
      <c r="AH146" s="34" t="n">
        <f aca="false">(AH144*AH143)*(1-AH145)</f>
        <v>0</v>
      </c>
      <c r="AI146" s="34" t="n">
        <f aca="false">(AI144*AI143)*(1-AI145)</f>
        <v>0</v>
      </c>
      <c r="AJ146" s="34"/>
      <c r="AK146" s="34"/>
      <c r="AL146" s="34" t="n">
        <f aca="false">(AL144*AL143)*(1-AL145)</f>
        <v>0</v>
      </c>
      <c r="AM146" s="34" t="n">
        <f aca="false">(AM144*AM143)*(1-AM145)</f>
        <v>0</v>
      </c>
      <c r="AN146" s="34" t="n">
        <f aca="false">(AN144*AN143)*(1-AN145)</f>
        <v>0</v>
      </c>
      <c r="AO146" s="34" t="n">
        <f aca="false">(AO144*AO143)*(1-AO145)</f>
        <v>0</v>
      </c>
      <c r="AP146" s="34" t="n">
        <f aca="false">(AP144*AP143)*(1-AP145)</f>
        <v>0</v>
      </c>
      <c r="AQ146" s="34" t="n">
        <f aca="false">(AQ144*AQ143)*(1-AQ145)</f>
        <v>0</v>
      </c>
      <c r="AR146" s="34" t="n">
        <f aca="false">(AR144*AR143)*(1-AR145)</f>
        <v>0</v>
      </c>
      <c r="AS146" s="34" t="n">
        <f aca="false">(AS144*AS143)*(1-AS145)</f>
        <v>0</v>
      </c>
      <c r="AT146" s="34" t="n">
        <f aca="false">(AT144*AT143)*(1-AT145)</f>
        <v>0</v>
      </c>
      <c r="AU146" s="34" t="n">
        <f aca="false">(AU144*AU143)*(1-AU145)</f>
        <v>0</v>
      </c>
      <c r="AV146" s="34" t="n">
        <f aca="false">(AV144*AV143)*(1-AV145)</f>
        <v>0</v>
      </c>
      <c r="AW146" s="34" t="n">
        <f aca="false">(AW144*AW143)*(1-AW145)</f>
        <v>0</v>
      </c>
      <c r="AX146" s="34" t="n">
        <f aca="false">(AX144*AX143)*(1-AX145)</f>
        <v>0</v>
      </c>
      <c r="AY146" s="34" t="n">
        <f aca="false">(AY144*AY143)*(1-AY145)</f>
        <v>0</v>
      </c>
      <c r="AZ146" s="34" t="n">
        <f aca="false">(AZ144*AZ143)*(1-AZ145)</f>
        <v>0</v>
      </c>
      <c r="BA146" s="34" t="n">
        <f aca="false">(BA144*BA143)*(1-BA145)</f>
        <v>0</v>
      </c>
      <c r="BB146" s="34" t="n">
        <f aca="false">(BB144*BB143)*(1-BB145)</f>
        <v>0</v>
      </c>
      <c r="BC146" s="34" t="n">
        <f aca="false">(BC144*BC143)*(1-BC145)</f>
        <v>0</v>
      </c>
      <c r="BD146" s="34" t="n">
        <f aca="false">(BD144*BD143)*(1-BD145)</f>
        <v>0</v>
      </c>
      <c r="BE146" s="34" t="n">
        <f aca="false">(BE144*BE143)*(1-BE145)</f>
        <v>0</v>
      </c>
      <c r="BF146" s="34" t="n">
        <f aca="false">(BF144*BF143)*(1-BF145)</f>
        <v>0</v>
      </c>
      <c r="BG146" s="34" t="n">
        <f aca="false">(BG144*BG143)*(1-BG145)</f>
        <v>0</v>
      </c>
      <c r="BH146" s="34" t="n">
        <f aca="false">(BH144*BH143)*(1-BH145)</f>
        <v>0</v>
      </c>
      <c r="BI146" s="34" t="n">
        <f aca="false">(BI144*BI143)*(1-BI145)</f>
        <v>0</v>
      </c>
      <c r="BJ146" s="34" t="n">
        <f aca="false">(BJ144*BJ143)*(1-BJ145)</f>
        <v>0</v>
      </c>
      <c r="BK146" s="34" t="n">
        <f aca="false">(BK144*BK143)*(1-BK145)</f>
        <v>0</v>
      </c>
      <c r="BL146" s="34" t="n">
        <f aca="false">(BL144*BL143)*(1-BL145)</f>
        <v>0</v>
      </c>
      <c r="BM146" s="34" t="n">
        <f aca="false">(BM144*BM143)*(1-BM145)</f>
        <v>0</v>
      </c>
      <c r="BN146" s="34" t="n">
        <f aca="false">(BN144*BN143)*(1-BN145)</f>
        <v>0</v>
      </c>
      <c r="BO146" s="34" t="n">
        <f aca="false">(BO144*BO143)*(1-BO145)</f>
        <v>0</v>
      </c>
      <c r="BP146" s="34" t="n">
        <f aca="false">(BP144*BP143)*(1-BP145)</f>
        <v>0</v>
      </c>
      <c r="BQ146" s="34" t="n">
        <f aca="false">(BQ144*BQ143)*(1-BQ145)</f>
        <v>0</v>
      </c>
      <c r="BR146" s="34" t="n">
        <f aca="false">(BR144*BR143)*(1-BR145)</f>
        <v>0</v>
      </c>
      <c r="BS146" s="34" t="n">
        <f aca="false">(BS144*BS143)*(1-BS145)</f>
        <v>0</v>
      </c>
    </row>
    <row r="147" customFormat="false" ht="16" hidden="false" customHeight="false" outlineLevel="0" collapsed="false">
      <c r="A147" s="18" t="s">
        <v>146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26"/>
      <c r="L147" s="26"/>
      <c r="M147" s="26"/>
      <c r="N147" s="14"/>
      <c r="O147" s="14"/>
      <c r="P147" s="14"/>
      <c r="Q147" s="14"/>
      <c r="R147" s="14"/>
      <c r="S147" s="14" t="s">
        <v>147</v>
      </c>
      <c r="T147" s="14"/>
      <c r="U147" s="14"/>
      <c r="V147" s="14"/>
      <c r="W147" s="14" t="s">
        <v>147</v>
      </c>
      <c r="X147" s="14"/>
      <c r="Y147" s="14"/>
      <c r="Z147" s="14"/>
      <c r="AA147" s="14"/>
      <c r="AB147" s="14"/>
      <c r="AC147" s="14"/>
      <c r="AD147" s="14"/>
      <c r="AE147" s="26"/>
      <c r="AF147" s="14"/>
      <c r="AG147" s="14"/>
      <c r="AH147" s="14"/>
      <c r="AI147" s="14"/>
      <c r="AJ147" s="14"/>
      <c r="AK147" s="14"/>
      <c r="AL147" s="14"/>
      <c r="AM147" s="14"/>
      <c r="AN147" s="14"/>
      <c r="AO147" s="26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26"/>
      <c r="BB147" s="26"/>
      <c r="BC147" s="26"/>
      <c r="BD147" s="14"/>
      <c r="BE147" s="14"/>
      <c r="BF147" s="14"/>
      <c r="BG147" s="14"/>
      <c r="BH147" s="14"/>
      <c r="BI147" s="14"/>
      <c r="BJ147" s="14"/>
      <c r="BK147" s="14"/>
      <c r="BL147" s="26"/>
      <c r="BM147" s="26"/>
      <c r="BN147" s="14"/>
      <c r="BO147" s="14"/>
      <c r="BP147" s="14"/>
      <c r="BQ147" s="26"/>
      <c r="BR147" s="26"/>
      <c r="BS147" s="26"/>
    </row>
    <row r="148" customFormat="false" ht="16" hidden="false" customHeight="false" outlineLevel="0" collapsed="false">
      <c r="A148" s="20" t="s">
        <v>162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6"/>
      <c r="L148" s="26"/>
      <c r="M148" s="26"/>
      <c r="N148" s="23"/>
      <c r="O148" s="23"/>
      <c r="P148" s="23"/>
      <c r="Q148" s="23"/>
      <c r="R148" s="23"/>
      <c r="S148" s="23" t="s">
        <v>273</v>
      </c>
      <c r="T148" s="23"/>
      <c r="U148" s="23"/>
      <c r="V148" s="23"/>
      <c r="W148" s="23" t="s">
        <v>315</v>
      </c>
      <c r="X148" s="23"/>
      <c r="Y148" s="23"/>
      <c r="Z148" s="23"/>
      <c r="AA148" s="23"/>
      <c r="AB148" s="23"/>
      <c r="AC148" s="23"/>
      <c r="AD148" s="23"/>
      <c r="AE148" s="26"/>
      <c r="AF148" s="23"/>
      <c r="AG148" s="23"/>
      <c r="AH148" s="23"/>
      <c r="AI148" s="23"/>
      <c r="AJ148" s="23"/>
      <c r="AK148" s="23"/>
      <c r="AL148" s="23"/>
      <c r="AM148" s="23"/>
      <c r="AN148" s="23"/>
      <c r="AO148" s="26"/>
      <c r="AP148" s="36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6"/>
      <c r="BB148" s="26"/>
      <c r="BC148" s="26"/>
      <c r="BD148" s="23"/>
      <c r="BE148" s="23"/>
      <c r="BF148" s="23"/>
      <c r="BG148" s="23"/>
      <c r="BH148" s="23"/>
      <c r="BI148" s="23"/>
      <c r="BJ148" s="23"/>
      <c r="BK148" s="23"/>
      <c r="BL148" s="26"/>
      <c r="BM148" s="26"/>
      <c r="BN148" s="23"/>
      <c r="BO148" s="23"/>
      <c r="BP148" s="23"/>
      <c r="BQ148" s="26"/>
      <c r="BR148" s="26"/>
      <c r="BS148" s="26"/>
    </row>
    <row r="149" customFormat="false" ht="16" hidden="false" customHeight="false" outlineLevel="0" collapsed="false">
      <c r="A149" s="25" t="s">
        <v>178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 t="s">
        <v>300</v>
      </c>
      <c r="T149" s="26"/>
      <c r="U149" s="26"/>
      <c r="V149" s="26"/>
      <c r="W149" s="26" t="s">
        <v>310</v>
      </c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14"/>
      <c r="AR149" s="14"/>
      <c r="AS149" s="14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</row>
    <row r="150" customFormat="false" ht="16" hidden="false" customHeight="false" outlineLevel="0" collapsed="false">
      <c r="A150" s="25" t="s">
        <v>225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6"/>
      <c r="L150" s="26"/>
      <c r="M150" s="26"/>
      <c r="N150" s="27"/>
      <c r="O150" s="27"/>
      <c r="P150" s="27"/>
      <c r="Q150" s="27"/>
      <c r="R150" s="27"/>
      <c r="S150" s="27" t="s">
        <v>226</v>
      </c>
      <c r="T150" s="27"/>
      <c r="U150" s="27"/>
      <c r="V150" s="27"/>
      <c r="W150" s="27" t="s">
        <v>226</v>
      </c>
      <c r="X150" s="27"/>
      <c r="Y150" s="27"/>
      <c r="Z150" s="27"/>
      <c r="AA150" s="27"/>
      <c r="AB150" s="27"/>
      <c r="AC150" s="27"/>
      <c r="AD150" s="27"/>
      <c r="AE150" s="26"/>
      <c r="AF150" s="27"/>
      <c r="AG150" s="27"/>
      <c r="AH150" s="27"/>
      <c r="AI150" s="27"/>
      <c r="AJ150" s="27"/>
      <c r="AK150" s="27"/>
      <c r="AL150" s="27"/>
      <c r="AM150" s="27"/>
      <c r="AN150" s="27"/>
      <c r="AO150" s="26"/>
      <c r="AP150" s="27"/>
      <c r="AQ150" s="27"/>
      <c r="AR150" s="28"/>
      <c r="AS150" s="28"/>
      <c r="AT150" s="27"/>
      <c r="AU150" s="27"/>
      <c r="AV150" s="27"/>
      <c r="AW150" s="27"/>
      <c r="AX150" s="27"/>
      <c r="AY150" s="27"/>
      <c r="AZ150" s="27"/>
      <c r="BA150" s="26"/>
      <c r="BB150" s="26"/>
      <c r="BC150" s="26"/>
      <c r="BD150" s="27"/>
      <c r="BE150" s="27"/>
      <c r="BF150" s="27"/>
      <c r="BG150" s="27"/>
      <c r="BH150" s="27"/>
      <c r="BI150" s="27"/>
      <c r="BJ150" s="27"/>
      <c r="BK150" s="27"/>
      <c r="BL150" s="26"/>
      <c r="BM150" s="26"/>
      <c r="BN150" s="27"/>
      <c r="BO150" s="27"/>
      <c r="BP150" s="27"/>
      <c r="BQ150" s="26"/>
      <c r="BR150" s="26"/>
      <c r="BS150" s="26"/>
    </row>
    <row r="151" customFormat="false" ht="16" hidden="false" customHeight="false" outlineLevel="0" collapsed="false">
      <c r="A151" s="25" t="s">
        <v>227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 t="n">
        <v>1</v>
      </c>
      <c r="T151" s="26"/>
      <c r="U151" s="26"/>
      <c r="V151" s="26"/>
      <c r="W151" s="26" t="n">
        <v>1</v>
      </c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</row>
    <row r="152" customFormat="false" ht="16" hidden="false" customHeight="false" outlineLevel="0" collapsed="false">
      <c r="A152" s="29" t="s">
        <v>228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26"/>
      <c r="L152" s="26"/>
      <c r="M152" s="26"/>
      <c r="N152" s="30"/>
      <c r="O152" s="30"/>
      <c r="P152" s="30"/>
      <c r="Q152" s="30"/>
      <c r="R152" s="30"/>
      <c r="S152" s="30" t="n">
        <v>252</v>
      </c>
      <c r="T152" s="30"/>
      <c r="U152" s="30"/>
      <c r="V152" s="30"/>
      <c r="W152" s="30" t="n">
        <v>133.77</v>
      </c>
      <c r="X152" s="30"/>
      <c r="Y152" s="30"/>
      <c r="Z152" s="30"/>
      <c r="AA152" s="30"/>
      <c r="AB152" s="30"/>
      <c r="AC152" s="30"/>
      <c r="AD152" s="30"/>
      <c r="AE152" s="26"/>
      <c r="AF152" s="30"/>
      <c r="AG152" s="30"/>
      <c r="AH152" s="30"/>
      <c r="AI152" s="30"/>
      <c r="AJ152" s="30"/>
      <c r="AK152" s="30"/>
      <c r="AL152" s="30"/>
      <c r="AM152" s="30"/>
      <c r="AN152" s="30"/>
      <c r="AO152" s="26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26"/>
      <c r="BB152" s="26"/>
      <c r="BC152" s="26"/>
      <c r="BD152" s="30"/>
      <c r="BE152" s="30"/>
      <c r="BF152" s="30"/>
      <c r="BG152" s="30"/>
      <c r="BH152" s="30"/>
      <c r="BI152" s="30"/>
      <c r="BJ152" s="30"/>
      <c r="BK152" s="30"/>
      <c r="BL152" s="26"/>
      <c r="BM152" s="26"/>
      <c r="BN152" s="30"/>
      <c r="BO152" s="30"/>
      <c r="BP152" s="30"/>
      <c r="BQ152" s="26"/>
      <c r="BR152" s="26"/>
      <c r="BS152" s="26"/>
    </row>
    <row r="153" customFormat="false" ht="16" hidden="false" customHeight="false" outlineLevel="0" collapsed="false">
      <c r="A153" s="31" t="s">
        <v>229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26"/>
      <c r="L153" s="26"/>
      <c r="M153" s="26"/>
      <c r="N153" s="32"/>
      <c r="O153" s="32"/>
      <c r="P153" s="32"/>
      <c r="Q153" s="32"/>
      <c r="R153" s="32"/>
      <c r="S153" s="32" t="n">
        <v>0</v>
      </c>
      <c r="T153" s="32"/>
      <c r="U153" s="32"/>
      <c r="V153" s="32"/>
      <c r="W153" s="32" t="n">
        <v>0</v>
      </c>
      <c r="X153" s="32"/>
      <c r="Y153" s="32"/>
      <c r="Z153" s="32"/>
      <c r="AA153" s="32"/>
      <c r="AB153" s="32"/>
      <c r="AC153" s="32"/>
      <c r="AD153" s="32"/>
      <c r="AE153" s="26"/>
      <c r="AF153" s="32"/>
      <c r="AG153" s="32"/>
      <c r="AH153" s="32"/>
      <c r="AI153" s="32"/>
      <c r="AJ153" s="32"/>
      <c r="AK153" s="32"/>
      <c r="AL153" s="32"/>
      <c r="AM153" s="32"/>
      <c r="AN153" s="32"/>
      <c r="AO153" s="26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26"/>
      <c r="BB153" s="26"/>
      <c r="BC153" s="26"/>
      <c r="BD153" s="32"/>
      <c r="BE153" s="32"/>
      <c r="BF153" s="32"/>
      <c r="BG153" s="32"/>
      <c r="BH153" s="32"/>
      <c r="BI153" s="32"/>
      <c r="BJ153" s="32"/>
      <c r="BK153" s="32"/>
      <c r="BL153" s="26"/>
      <c r="BM153" s="26"/>
      <c r="BN153" s="32"/>
      <c r="BO153" s="32"/>
      <c r="BP153" s="32"/>
      <c r="BQ153" s="26"/>
      <c r="BR153" s="26"/>
      <c r="BS153" s="26"/>
    </row>
    <row r="154" customFormat="false" ht="16" hidden="false" customHeight="false" outlineLevel="0" collapsed="false">
      <c r="A154" s="33" t="s">
        <v>230</v>
      </c>
      <c r="B154" s="34" t="n">
        <f aca="false">(B152*B151)*(1-B153)</f>
        <v>0</v>
      </c>
      <c r="C154" s="34" t="n">
        <f aca="false">(C152*C151)*(1-C153)</f>
        <v>0</v>
      </c>
      <c r="D154" s="34" t="n">
        <f aca="false">(D152*D151)*(1-D153)</f>
        <v>0</v>
      </c>
      <c r="E154" s="34" t="n">
        <f aca="false">(E152*E151)*(1-E153)</f>
        <v>0</v>
      </c>
      <c r="F154" s="34" t="n">
        <f aca="false">(F152*F151)*(1-F153)</f>
        <v>0</v>
      </c>
      <c r="G154" s="34" t="n">
        <f aca="false">(G152*G151)*(1-G153)</f>
        <v>0</v>
      </c>
      <c r="H154" s="34" t="n">
        <f aca="false">(H152*H151)*(1-H153)</f>
        <v>0</v>
      </c>
      <c r="I154" s="34" t="n">
        <f aca="false">(I152*I151)*(1-I153)</f>
        <v>0</v>
      </c>
      <c r="J154" s="34" t="n">
        <f aca="false">(J152*J151)*(1-J153)</f>
        <v>0</v>
      </c>
      <c r="K154" s="34" t="n">
        <f aca="false">(K152*K151)*(1-K153)</f>
        <v>0</v>
      </c>
      <c r="L154" s="34" t="n">
        <f aca="false">(L152*L151)*(1-L153)</f>
        <v>0</v>
      </c>
      <c r="M154" s="34" t="n">
        <f aca="false">(M152*M151)*(1-M153)</f>
        <v>0</v>
      </c>
      <c r="N154" s="34" t="n">
        <f aca="false">(N152*N151)*(1-N153)</f>
        <v>0</v>
      </c>
      <c r="O154" s="34" t="n">
        <f aca="false">(O152*O151)*(1-O153)</f>
        <v>0</v>
      </c>
      <c r="P154" s="34" t="n">
        <f aca="false">(P152*P151)*(1-P153)</f>
        <v>0</v>
      </c>
      <c r="Q154" s="34" t="n">
        <f aca="false">(Q152*Q151)*(1-Q153)</f>
        <v>0</v>
      </c>
      <c r="R154" s="34" t="n">
        <f aca="false">(R152*R151)*(1-R153)</f>
        <v>0</v>
      </c>
      <c r="S154" s="34" t="n">
        <f aca="false">(S152*S151)*(1-S153)</f>
        <v>252</v>
      </c>
      <c r="T154" s="34" t="n">
        <f aca="false">(T152*T151)*(1-T153)</f>
        <v>0</v>
      </c>
      <c r="U154" s="34" t="n">
        <f aca="false">(U152*U151)*(1-U153)</f>
        <v>0</v>
      </c>
      <c r="V154" s="34" t="n">
        <f aca="false">(V152*V151)*(1-V153)</f>
        <v>0</v>
      </c>
      <c r="W154" s="34" t="n">
        <f aca="false">(W152*W151)*(1-W153)</f>
        <v>133.77</v>
      </c>
      <c r="X154" s="34" t="n">
        <f aca="false">(X152*X151)*(1-X153)</f>
        <v>0</v>
      </c>
      <c r="Y154" s="34" t="n">
        <f aca="false">(Y152*Y151)*(1-Y153)</f>
        <v>0</v>
      </c>
      <c r="Z154" s="34"/>
      <c r="AA154" s="34" t="n">
        <f aca="false">(AA152*AA151)*(1-AA153)</f>
        <v>0</v>
      </c>
      <c r="AB154" s="34" t="n">
        <f aca="false">(AB152*AB151)*(1-AB153)</f>
        <v>0</v>
      </c>
      <c r="AC154" s="34"/>
      <c r="AD154" s="34" t="n">
        <f aca="false">(AD152*AD151)*(1-AD153)</f>
        <v>0</v>
      </c>
      <c r="AE154" s="34" t="n">
        <f aca="false">(AE152*AE151)*(1-AE153)</f>
        <v>0</v>
      </c>
      <c r="AF154" s="34" t="n">
        <f aca="false">(AF152*AF151)*(1-AF153)</f>
        <v>0</v>
      </c>
      <c r="AG154" s="34" t="n">
        <f aca="false">(AG152*AG151)*(1-AG153)</f>
        <v>0</v>
      </c>
      <c r="AH154" s="34" t="n">
        <f aca="false">(AH152*AH151)*(1-AH153)</f>
        <v>0</v>
      </c>
      <c r="AI154" s="34" t="n">
        <f aca="false">(AI152*AI151)*(1-AI153)</f>
        <v>0</v>
      </c>
      <c r="AJ154" s="34"/>
      <c r="AK154" s="34"/>
      <c r="AL154" s="34" t="n">
        <f aca="false">(AL152*AL151)*(1-AL153)</f>
        <v>0</v>
      </c>
      <c r="AM154" s="34" t="n">
        <f aca="false">(AM152*AM151)*(1-AM153)</f>
        <v>0</v>
      </c>
      <c r="AN154" s="34" t="n">
        <f aca="false">(AN152*AN151)*(1-AN153)</f>
        <v>0</v>
      </c>
      <c r="AO154" s="34" t="n">
        <f aca="false">(AO152*AO151)*(1-AO153)</f>
        <v>0</v>
      </c>
      <c r="AP154" s="34" t="n">
        <f aca="false">(AP152*AP151)*(1-AP153)</f>
        <v>0</v>
      </c>
      <c r="AQ154" s="34" t="n">
        <f aca="false">(AQ152*AQ151)*(1-AQ153)</f>
        <v>0</v>
      </c>
      <c r="AR154" s="34" t="n">
        <f aca="false">(AR152*AR151)*(1-AR153)</f>
        <v>0</v>
      </c>
      <c r="AS154" s="34" t="n">
        <f aca="false">(AS152*AS151)*(1-AS153)</f>
        <v>0</v>
      </c>
      <c r="AT154" s="34" t="n">
        <f aca="false">(AT152*AT151)*(1-AT153)</f>
        <v>0</v>
      </c>
      <c r="AU154" s="34" t="n">
        <f aca="false">(AU152*AU151)*(1-AU153)</f>
        <v>0</v>
      </c>
      <c r="AV154" s="34" t="n">
        <f aca="false">(AV152*AV151)*(1-AV153)</f>
        <v>0</v>
      </c>
      <c r="AW154" s="34" t="n">
        <f aca="false">(AW152*AW151)*(1-AW153)</f>
        <v>0</v>
      </c>
      <c r="AX154" s="34" t="n">
        <f aca="false">(AX152*AX151)*(1-AX153)</f>
        <v>0</v>
      </c>
      <c r="AY154" s="34" t="n">
        <f aca="false">(AY152*AY151)*(1-AY153)</f>
        <v>0</v>
      </c>
      <c r="AZ154" s="34" t="n">
        <f aca="false">(AZ152*AZ151)*(1-AZ153)</f>
        <v>0</v>
      </c>
      <c r="BA154" s="34" t="n">
        <f aca="false">(BA152*BA151)*(1-BA153)</f>
        <v>0</v>
      </c>
      <c r="BB154" s="34" t="n">
        <f aca="false">(BB152*BB151)*(1-BB153)</f>
        <v>0</v>
      </c>
      <c r="BC154" s="34" t="n">
        <f aca="false">(BC152*BC151)*(1-BC153)</f>
        <v>0</v>
      </c>
      <c r="BD154" s="34" t="n">
        <f aca="false">(BD152*BD151)*(1-BD153)</f>
        <v>0</v>
      </c>
      <c r="BE154" s="34" t="n">
        <f aca="false">(BE152*BE151)*(1-BE153)</f>
        <v>0</v>
      </c>
      <c r="BF154" s="34" t="n">
        <f aca="false">(BF152*BF151)*(1-BF153)</f>
        <v>0</v>
      </c>
      <c r="BG154" s="34" t="n">
        <f aca="false">(BG152*BG151)*(1-BG153)</f>
        <v>0</v>
      </c>
      <c r="BH154" s="34" t="n">
        <f aca="false">(BH152*BH151)*(1-BH153)</f>
        <v>0</v>
      </c>
      <c r="BI154" s="34" t="n">
        <f aca="false">(BI152*BI151)*(1-BI153)</f>
        <v>0</v>
      </c>
      <c r="BJ154" s="34" t="n">
        <f aca="false">(BJ152*BJ151)*(1-BJ153)</f>
        <v>0</v>
      </c>
      <c r="BK154" s="34" t="n">
        <f aca="false">(BK152*BK151)*(1-BK153)</f>
        <v>0</v>
      </c>
      <c r="BL154" s="34" t="n">
        <f aca="false">(BL152*BL151)*(1-BL153)</f>
        <v>0</v>
      </c>
      <c r="BM154" s="34" t="n">
        <f aca="false">(BM152*BM151)*(1-BM153)</f>
        <v>0</v>
      </c>
      <c r="BN154" s="34" t="n">
        <f aca="false">(BN152*BN151)*(1-BN153)</f>
        <v>0</v>
      </c>
      <c r="BO154" s="34" t="n">
        <f aca="false">(BO152*BO151)*(1-BO153)</f>
        <v>0</v>
      </c>
      <c r="BP154" s="34" t="n">
        <f aca="false">(BP152*BP151)*(1-BP153)</f>
        <v>0</v>
      </c>
      <c r="BQ154" s="34" t="n">
        <f aca="false">(BQ152*BQ151)*(1-BQ153)</f>
        <v>0</v>
      </c>
      <c r="BR154" s="34" t="n">
        <f aca="false">(BR152*BR151)*(1-BR153)</f>
        <v>0</v>
      </c>
      <c r="BS154" s="34" t="n">
        <f aca="false">(BS152*BS151)*(1-BS153)</f>
        <v>0</v>
      </c>
    </row>
    <row r="155" customFormat="false" ht="16" hidden="false" customHeight="false" outlineLevel="0" collapsed="false">
      <c r="A155" s="18" t="s">
        <v>146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26"/>
      <c r="L155" s="26"/>
      <c r="M155" s="26"/>
      <c r="N155" s="14"/>
      <c r="O155" s="14"/>
      <c r="P155" s="14"/>
      <c r="Q155" s="14"/>
      <c r="R155" s="14"/>
      <c r="S155" s="14" t="s">
        <v>147</v>
      </c>
      <c r="T155" s="14"/>
      <c r="U155" s="14"/>
      <c r="V155" s="14"/>
      <c r="W155" s="14" t="s">
        <v>147</v>
      </c>
      <c r="X155" s="14"/>
      <c r="Y155" s="14"/>
      <c r="Z155" s="14"/>
      <c r="AA155" s="14"/>
      <c r="AB155" s="14"/>
      <c r="AC155" s="14"/>
      <c r="AD155" s="14"/>
      <c r="AE155" s="26"/>
      <c r="AF155" s="14"/>
      <c r="AG155" s="14"/>
      <c r="AH155" s="14"/>
      <c r="AI155" s="14"/>
      <c r="AJ155" s="14"/>
      <c r="AK155" s="14"/>
      <c r="AL155" s="14"/>
      <c r="AM155" s="14"/>
      <c r="AN155" s="14"/>
      <c r="AO155" s="26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26"/>
      <c r="BB155" s="26"/>
      <c r="BC155" s="26"/>
      <c r="BD155" s="14"/>
      <c r="BE155" s="14"/>
      <c r="BF155" s="14"/>
      <c r="BG155" s="14"/>
      <c r="BH155" s="14"/>
      <c r="BI155" s="14"/>
      <c r="BJ155" s="14"/>
      <c r="BK155" s="14"/>
      <c r="BL155" s="26"/>
      <c r="BM155" s="26"/>
      <c r="BN155" s="14"/>
      <c r="BO155" s="14"/>
      <c r="BP155" s="14"/>
      <c r="BQ155" s="26"/>
      <c r="BR155" s="26"/>
      <c r="BS155" s="26"/>
    </row>
    <row r="156" customFormat="false" ht="16" hidden="false" customHeight="false" outlineLevel="0" collapsed="false">
      <c r="A156" s="20" t="s">
        <v>162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6"/>
      <c r="L156" s="26"/>
      <c r="M156" s="26"/>
      <c r="N156" s="23"/>
      <c r="O156" s="23"/>
      <c r="P156" s="23"/>
      <c r="Q156" s="23"/>
      <c r="R156" s="23"/>
      <c r="S156" s="23" t="s">
        <v>273</v>
      </c>
      <c r="T156" s="23"/>
      <c r="U156" s="23"/>
      <c r="V156" s="23"/>
      <c r="W156" s="23" t="s">
        <v>258</v>
      </c>
      <c r="X156" s="23"/>
      <c r="Y156" s="23"/>
      <c r="Z156" s="23"/>
      <c r="AA156" s="23"/>
      <c r="AB156" s="23"/>
      <c r="AC156" s="23"/>
      <c r="AD156" s="23"/>
      <c r="AE156" s="26"/>
      <c r="AF156" s="23"/>
      <c r="AG156" s="23"/>
      <c r="AH156" s="23"/>
      <c r="AI156" s="23"/>
      <c r="AJ156" s="23"/>
      <c r="AK156" s="23"/>
      <c r="AL156" s="23"/>
      <c r="AM156" s="23"/>
      <c r="AN156" s="23"/>
      <c r="AO156" s="26"/>
      <c r="AP156" s="36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6"/>
      <c r="BB156" s="26"/>
      <c r="BC156" s="26"/>
      <c r="BD156" s="23"/>
      <c r="BE156" s="23"/>
      <c r="BF156" s="23"/>
      <c r="BG156" s="23"/>
      <c r="BH156" s="23"/>
      <c r="BI156" s="23"/>
      <c r="BJ156" s="23"/>
      <c r="BK156" s="23"/>
      <c r="BL156" s="26"/>
      <c r="BM156" s="26"/>
      <c r="BN156" s="23"/>
      <c r="BO156" s="23"/>
      <c r="BP156" s="23"/>
      <c r="BQ156" s="26"/>
      <c r="BR156" s="26"/>
      <c r="BS156" s="26"/>
    </row>
    <row r="157" customFormat="false" ht="16" hidden="false" customHeight="false" outlineLevel="0" collapsed="false">
      <c r="A157" s="25" t="s">
        <v>178</v>
      </c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 t="s">
        <v>277</v>
      </c>
      <c r="T157" s="26"/>
      <c r="U157" s="26"/>
      <c r="V157" s="26"/>
      <c r="W157" s="26" t="s">
        <v>318</v>
      </c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14"/>
      <c r="AR157" s="14"/>
      <c r="AS157" s="14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</row>
    <row r="158" customFormat="false" ht="16" hidden="false" customHeight="false" outlineLevel="0" collapsed="false">
      <c r="A158" s="25" t="s">
        <v>225</v>
      </c>
      <c r="B158" s="27"/>
      <c r="C158" s="27"/>
      <c r="D158" s="27"/>
      <c r="E158" s="27"/>
      <c r="F158" s="27"/>
      <c r="G158" s="27"/>
      <c r="H158" s="27"/>
      <c r="I158" s="27"/>
      <c r="J158" s="27"/>
      <c r="K158" s="26"/>
      <c r="L158" s="26"/>
      <c r="M158" s="26"/>
      <c r="N158" s="27"/>
      <c r="O158" s="27"/>
      <c r="P158" s="27"/>
      <c r="Q158" s="27"/>
      <c r="R158" s="27"/>
      <c r="S158" s="27" t="s">
        <v>226</v>
      </c>
      <c r="T158" s="27"/>
      <c r="U158" s="27"/>
      <c r="V158" s="27"/>
      <c r="W158" s="27" t="s">
        <v>226</v>
      </c>
      <c r="X158" s="27"/>
      <c r="Y158" s="27"/>
      <c r="Z158" s="27"/>
      <c r="AA158" s="27"/>
      <c r="AB158" s="27"/>
      <c r="AC158" s="27"/>
      <c r="AD158" s="27"/>
      <c r="AE158" s="26"/>
      <c r="AF158" s="27"/>
      <c r="AG158" s="27"/>
      <c r="AH158" s="27"/>
      <c r="AI158" s="27"/>
      <c r="AJ158" s="27"/>
      <c r="AK158" s="27"/>
      <c r="AL158" s="27"/>
      <c r="AM158" s="27"/>
      <c r="AN158" s="27"/>
      <c r="AO158" s="26"/>
      <c r="AP158" s="27"/>
      <c r="AQ158" s="27"/>
      <c r="AR158" s="28"/>
      <c r="AS158" s="28"/>
      <c r="AT158" s="27"/>
      <c r="AU158" s="27"/>
      <c r="AV158" s="27"/>
      <c r="AW158" s="27"/>
      <c r="AX158" s="27"/>
      <c r="AY158" s="27"/>
      <c r="AZ158" s="27"/>
      <c r="BA158" s="26"/>
      <c r="BB158" s="26"/>
      <c r="BC158" s="26"/>
      <c r="BD158" s="27"/>
      <c r="BE158" s="27"/>
      <c r="BF158" s="27"/>
      <c r="BG158" s="27"/>
      <c r="BH158" s="27"/>
      <c r="BI158" s="27"/>
      <c r="BJ158" s="27"/>
      <c r="BK158" s="27"/>
      <c r="BL158" s="26"/>
      <c r="BM158" s="26"/>
      <c r="BN158" s="27"/>
      <c r="BO158" s="27"/>
      <c r="BP158" s="27"/>
      <c r="BQ158" s="26"/>
      <c r="BR158" s="26"/>
      <c r="BS158" s="26"/>
    </row>
    <row r="159" customFormat="false" ht="16" hidden="false" customHeight="false" outlineLevel="0" collapsed="false">
      <c r="A159" s="25" t="s">
        <v>227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 t="n">
        <v>4</v>
      </c>
      <c r="T159" s="26"/>
      <c r="U159" s="26"/>
      <c r="V159" s="26"/>
      <c r="W159" s="26" t="n">
        <v>5</v>
      </c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</row>
    <row r="160" customFormat="false" ht="16" hidden="false" customHeight="false" outlineLevel="0" collapsed="false">
      <c r="A160" s="29" t="s">
        <v>228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26"/>
      <c r="L160" s="26"/>
      <c r="M160" s="26"/>
      <c r="N160" s="30"/>
      <c r="O160" s="30"/>
      <c r="P160" s="30"/>
      <c r="Q160" s="30"/>
      <c r="R160" s="30"/>
      <c r="S160" s="30" t="n">
        <v>252</v>
      </c>
      <c r="T160" s="30"/>
      <c r="U160" s="30"/>
      <c r="V160" s="30"/>
      <c r="W160" s="30" t="n">
        <v>130</v>
      </c>
      <c r="X160" s="30"/>
      <c r="Y160" s="30"/>
      <c r="Z160" s="30"/>
      <c r="AA160" s="30"/>
      <c r="AB160" s="30"/>
      <c r="AC160" s="30"/>
      <c r="AD160" s="30"/>
      <c r="AE160" s="26"/>
      <c r="AF160" s="30"/>
      <c r="AG160" s="30"/>
      <c r="AH160" s="30"/>
      <c r="AI160" s="30"/>
      <c r="AJ160" s="30"/>
      <c r="AK160" s="30"/>
      <c r="AL160" s="30"/>
      <c r="AM160" s="30"/>
      <c r="AN160" s="30"/>
      <c r="AO160" s="26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26"/>
      <c r="BB160" s="26"/>
      <c r="BC160" s="26"/>
      <c r="BD160" s="30"/>
      <c r="BE160" s="30"/>
      <c r="BF160" s="30"/>
      <c r="BG160" s="30"/>
      <c r="BH160" s="30"/>
      <c r="BI160" s="30"/>
      <c r="BJ160" s="30"/>
      <c r="BK160" s="30"/>
      <c r="BL160" s="26"/>
      <c r="BM160" s="26"/>
      <c r="BN160" s="30"/>
      <c r="BO160" s="30"/>
      <c r="BP160" s="30"/>
      <c r="BQ160" s="26"/>
      <c r="BR160" s="26"/>
      <c r="BS160" s="26"/>
    </row>
    <row r="161" customFormat="false" ht="16" hidden="false" customHeight="false" outlineLevel="0" collapsed="false">
      <c r="A161" s="31" t="s">
        <v>229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26"/>
      <c r="L161" s="26"/>
      <c r="M161" s="26"/>
      <c r="N161" s="32"/>
      <c r="O161" s="32"/>
      <c r="P161" s="32"/>
      <c r="Q161" s="32"/>
      <c r="R161" s="32"/>
      <c r="S161" s="32" t="n">
        <v>0</v>
      </c>
      <c r="T161" s="32"/>
      <c r="U161" s="32"/>
      <c r="V161" s="32"/>
      <c r="W161" s="32" t="n">
        <v>0</v>
      </c>
      <c r="X161" s="32"/>
      <c r="Y161" s="32"/>
      <c r="Z161" s="32"/>
      <c r="AA161" s="32"/>
      <c r="AB161" s="32"/>
      <c r="AC161" s="32"/>
      <c r="AD161" s="32"/>
      <c r="AE161" s="26"/>
      <c r="AF161" s="32"/>
      <c r="AG161" s="32"/>
      <c r="AH161" s="32"/>
      <c r="AI161" s="32"/>
      <c r="AJ161" s="32"/>
      <c r="AK161" s="32"/>
      <c r="AL161" s="32"/>
      <c r="AM161" s="32"/>
      <c r="AN161" s="32"/>
      <c r="AO161" s="26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26"/>
      <c r="BB161" s="26"/>
      <c r="BC161" s="26"/>
      <c r="BD161" s="32"/>
      <c r="BE161" s="32"/>
      <c r="BF161" s="32"/>
      <c r="BG161" s="32"/>
      <c r="BH161" s="32"/>
      <c r="BI161" s="32"/>
      <c r="BJ161" s="32"/>
      <c r="BK161" s="32"/>
      <c r="BL161" s="26"/>
      <c r="BM161" s="26"/>
      <c r="BN161" s="32"/>
      <c r="BO161" s="32"/>
      <c r="BP161" s="32"/>
      <c r="BQ161" s="26"/>
      <c r="BR161" s="26"/>
      <c r="BS161" s="26"/>
    </row>
    <row r="162" customFormat="false" ht="16" hidden="false" customHeight="false" outlineLevel="0" collapsed="false">
      <c r="A162" s="33" t="s">
        <v>230</v>
      </c>
      <c r="B162" s="34" t="n">
        <f aca="false">(B160*B159)*(1-B161)</f>
        <v>0</v>
      </c>
      <c r="C162" s="34" t="n">
        <f aca="false">(C160*C159)*(1-C161)</f>
        <v>0</v>
      </c>
      <c r="D162" s="34" t="n">
        <f aca="false">(D160*D159)*(1-D161)</f>
        <v>0</v>
      </c>
      <c r="E162" s="34" t="n">
        <f aca="false">(E160*E159)*(1-E161)</f>
        <v>0</v>
      </c>
      <c r="F162" s="34" t="n">
        <f aca="false">(F160*F159)*(1-F161)</f>
        <v>0</v>
      </c>
      <c r="G162" s="34" t="n">
        <f aca="false">(G160*G159)*(1-G161)</f>
        <v>0</v>
      </c>
      <c r="H162" s="34" t="n">
        <f aca="false">(H160*H159)*(1-H161)</f>
        <v>0</v>
      </c>
      <c r="I162" s="34" t="n">
        <f aca="false">(I160*I159)*(1-I161)</f>
        <v>0</v>
      </c>
      <c r="J162" s="34" t="n">
        <f aca="false">(J160*J159)*(1-J161)</f>
        <v>0</v>
      </c>
      <c r="K162" s="34" t="n">
        <f aca="false">(K160*K159)*(1-K161)</f>
        <v>0</v>
      </c>
      <c r="L162" s="34" t="n">
        <f aca="false">(L160*L159)*(1-L161)</f>
        <v>0</v>
      </c>
      <c r="M162" s="34" t="n">
        <f aca="false">(M160*M159)*(1-M161)</f>
        <v>0</v>
      </c>
      <c r="N162" s="34" t="n">
        <f aca="false">(N160*N159)*(1-N161)</f>
        <v>0</v>
      </c>
      <c r="O162" s="34" t="n">
        <f aca="false">(O160*O159)*(1-O161)</f>
        <v>0</v>
      </c>
      <c r="P162" s="34" t="n">
        <f aca="false">(P160*P159)*(1-P161)</f>
        <v>0</v>
      </c>
      <c r="Q162" s="34" t="n">
        <f aca="false">(Q160*Q159)*(1-Q161)</f>
        <v>0</v>
      </c>
      <c r="R162" s="34" t="n">
        <f aca="false">(R160*R159)*(1-R161)</f>
        <v>0</v>
      </c>
      <c r="S162" s="34" t="n">
        <f aca="false">(S160*S159)*(1-S161)</f>
        <v>1008</v>
      </c>
      <c r="T162" s="34" t="n">
        <f aca="false">(T160*T159)*(1-T161)</f>
        <v>0</v>
      </c>
      <c r="U162" s="34" t="n">
        <f aca="false">(U160*U159)*(1-U161)</f>
        <v>0</v>
      </c>
      <c r="V162" s="34" t="n">
        <f aca="false">(V160*V159)*(1-V161)</f>
        <v>0</v>
      </c>
      <c r="W162" s="34" t="n">
        <f aca="false">(W160*W159)*(1-W161)</f>
        <v>650</v>
      </c>
      <c r="X162" s="34" t="n">
        <f aca="false">(X160*X159)*(1-X161)</f>
        <v>0</v>
      </c>
      <c r="Y162" s="34" t="n">
        <f aca="false">(Y160*Y159)*(1-Y161)</f>
        <v>0</v>
      </c>
      <c r="Z162" s="34"/>
      <c r="AA162" s="34" t="n">
        <f aca="false">(AA160*AA159)*(1-AA161)</f>
        <v>0</v>
      </c>
      <c r="AB162" s="34" t="n">
        <f aca="false">(AB160*AB159)*(1-AB161)</f>
        <v>0</v>
      </c>
      <c r="AC162" s="34"/>
      <c r="AD162" s="34" t="n">
        <f aca="false">(AD160*AD159)*(1-AD161)</f>
        <v>0</v>
      </c>
      <c r="AE162" s="34" t="n">
        <f aca="false">(AE160*AE159)*(1-AE161)</f>
        <v>0</v>
      </c>
      <c r="AF162" s="34" t="n">
        <f aca="false">(AF160*AF159)*(1-AF161)</f>
        <v>0</v>
      </c>
      <c r="AG162" s="34" t="n">
        <f aca="false">(AG160*AG159)*(1-AG161)</f>
        <v>0</v>
      </c>
      <c r="AH162" s="34" t="n">
        <f aca="false">(AH160*AH159)*(1-AH161)</f>
        <v>0</v>
      </c>
      <c r="AI162" s="34" t="n">
        <f aca="false">(AI160*AI159)*(1-AI161)</f>
        <v>0</v>
      </c>
      <c r="AJ162" s="34"/>
      <c r="AK162" s="34"/>
      <c r="AL162" s="34" t="n">
        <f aca="false">(AL160*AL159)*(1-AL161)</f>
        <v>0</v>
      </c>
      <c r="AM162" s="34" t="n">
        <f aca="false">(AM160*AM159)*(1-AM161)</f>
        <v>0</v>
      </c>
      <c r="AN162" s="34" t="n">
        <f aca="false">(AN160*AN159)*(1-AN161)</f>
        <v>0</v>
      </c>
      <c r="AO162" s="34" t="n">
        <f aca="false">(AO160*AO159)*(1-AO161)</f>
        <v>0</v>
      </c>
      <c r="AP162" s="34" t="n">
        <f aca="false">(AP160*AP159)*(1-AP161)</f>
        <v>0</v>
      </c>
      <c r="AQ162" s="34" t="n">
        <f aca="false">(AQ160*AQ159)*(1-AQ161)</f>
        <v>0</v>
      </c>
      <c r="AR162" s="34" t="n">
        <f aca="false">(AR160*AR159)*(1-AR161)</f>
        <v>0</v>
      </c>
      <c r="AS162" s="34" t="n">
        <f aca="false">(AS160*AS159)*(1-AS161)</f>
        <v>0</v>
      </c>
      <c r="AT162" s="34" t="n">
        <f aca="false">(AT160*AT159)*(1-AT161)</f>
        <v>0</v>
      </c>
      <c r="AU162" s="34" t="n">
        <f aca="false">(AU160*AU159)*(1-AU161)</f>
        <v>0</v>
      </c>
      <c r="AV162" s="34" t="n">
        <f aca="false">(AV160*AV159)*(1-AV161)</f>
        <v>0</v>
      </c>
      <c r="AW162" s="34" t="n">
        <f aca="false">(AW160*AW159)*(1-AW161)</f>
        <v>0</v>
      </c>
      <c r="AX162" s="34" t="n">
        <f aca="false">(AX160*AX159)*(1-AX161)</f>
        <v>0</v>
      </c>
      <c r="AY162" s="34" t="n">
        <f aca="false">(AY160*AY159)*(1-AY161)</f>
        <v>0</v>
      </c>
      <c r="AZ162" s="34" t="n">
        <f aca="false">(AZ160*AZ159)*(1-AZ161)</f>
        <v>0</v>
      </c>
      <c r="BA162" s="34" t="n">
        <f aca="false">(BA160*BA159)*(1-BA161)</f>
        <v>0</v>
      </c>
      <c r="BB162" s="34" t="n">
        <f aca="false">(BB160*BB159)*(1-BB161)</f>
        <v>0</v>
      </c>
      <c r="BC162" s="34" t="n">
        <f aca="false">(BC160*BC159)*(1-BC161)</f>
        <v>0</v>
      </c>
      <c r="BD162" s="34" t="n">
        <f aca="false">(BD160*BD159)*(1-BD161)</f>
        <v>0</v>
      </c>
      <c r="BE162" s="34" t="n">
        <f aca="false">(BE160*BE159)*(1-BE161)</f>
        <v>0</v>
      </c>
      <c r="BF162" s="34" t="n">
        <f aca="false">(BF160*BF159)*(1-BF161)</f>
        <v>0</v>
      </c>
      <c r="BG162" s="34" t="n">
        <f aca="false">(BG160*BG159)*(1-BG161)</f>
        <v>0</v>
      </c>
      <c r="BH162" s="34" t="n">
        <f aca="false">(BH160*BH159)*(1-BH161)</f>
        <v>0</v>
      </c>
      <c r="BI162" s="34" t="n">
        <f aca="false">(BI160*BI159)*(1-BI161)</f>
        <v>0</v>
      </c>
      <c r="BJ162" s="34" t="n">
        <f aca="false">(BJ160*BJ159)*(1-BJ161)</f>
        <v>0</v>
      </c>
      <c r="BK162" s="34" t="n">
        <f aca="false">(BK160*BK159)*(1-BK161)</f>
        <v>0</v>
      </c>
      <c r="BL162" s="34" t="n">
        <f aca="false">(BL160*BL159)*(1-BL161)</f>
        <v>0</v>
      </c>
      <c r="BM162" s="34" t="n">
        <f aca="false">(BM160*BM159)*(1-BM161)</f>
        <v>0</v>
      </c>
      <c r="BN162" s="34" t="n">
        <f aca="false">(BN160*BN159)*(1-BN161)</f>
        <v>0</v>
      </c>
      <c r="BO162" s="34" t="n">
        <f aca="false">(BO160*BO159)*(1-BO161)</f>
        <v>0</v>
      </c>
      <c r="BP162" s="34" t="n">
        <f aca="false">(BP160*BP159)*(1-BP161)</f>
        <v>0</v>
      </c>
      <c r="BQ162" s="34" t="n">
        <f aca="false">(BQ160*BQ159)*(1-BQ161)</f>
        <v>0</v>
      </c>
      <c r="BR162" s="34" t="n">
        <f aca="false">(BR160*BR159)*(1-BR161)</f>
        <v>0</v>
      </c>
      <c r="BS162" s="34" t="n">
        <f aca="false">(BS160*BS159)*(1-BS161)</f>
        <v>0</v>
      </c>
    </row>
    <row r="163" customFormat="false" ht="16" hidden="false" customHeight="false" outlineLevel="0" collapsed="false">
      <c r="A163" s="18" t="s">
        <v>146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26"/>
      <c r="L163" s="26"/>
      <c r="M163" s="26"/>
      <c r="N163" s="14"/>
      <c r="O163" s="14"/>
      <c r="P163" s="14"/>
      <c r="Q163" s="14"/>
      <c r="R163" s="14"/>
      <c r="S163" s="14" t="s">
        <v>147</v>
      </c>
      <c r="T163" s="14"/>
      <c r="U163" s="14"/>
      <c r="V163" s="14"/>
      <c r="W163" s="14" t="s">
        <v>147</v>
      </c>
      <c r="X163" s="14"/>
      <c r="Y163" s="14"/>
      <c r="Z163" s="14"/>
      <c r="AA163" s="14"/>
      <c r="AB163" s="14"/>
      <c r="AC163" s="14"/>
      <c r="AD163" s="14"/>
      <c r="AE163" s="26"/>
      <c r="AF163" s="14"/>
      <c r="AG163" s="14"/>
      <c r="AH163" s="14"/>
      <c r="AI163" s="14"/>
      <c r="AJ163" s="14"/>
      <c r="AK163" s="14"/>
      <c r="AL163" s="14"/>
      <c r="AM163" s="14"/>
      <c r="AN163" s="14"/>
      <c r="AO163" s="26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26"/>
      <c r="BB163" s="26"/>
      <c r="BC163" s="26"/>
      <c r="BD163" s="14"/>
      <c r="BE163" s="14"/>
      <c r="BF163" s="14"/>
      <c r="BG163" s="14"/>
      <c r="BH163" s="14"/>
      <c r="BI163" s="14"/>
      <c r="BJ163" s="14"/>
      <c r="BK163" s="14"/>
      <c r="BL163" s="26"/>
      <c r="BM163" s="26"/>
      <c r="BN163" s="14"/>
      <c r="BO163" s="14"/>
      <c r="BP163" s="14"/>
      <c r="BQ163" s="26"/>
      <c r="BR163" s="26"/>
      <c r="BS163" s="26"/>
    </row>
    <row r="164" customFormat="false" ht="16" hidden="false" customHeight="false" outlineLevel="0" collapsed="false">
      <c r="A164" s="20" t="s">
        <v>162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  <c r="L164" s="26"/>
      <c r="M164" s="26"/>
      <c r="N164" s="23"/>
      <c r="O164" s="23"/>
      <c r="P164" s="23"/>
      <c r="Q164" s="23"/>
      <c r="R164" s="23"/>
      <c r="S164" s="23" t="s">
        <v>273</v>
      </c>
      <c r="T164" s="23"/>
      <c r="U164" s="23"/>
      <c r="V164" s="23"/>
      <c r="W164" s="23" t="s">
        <v>258</v>
      </c>
      <c r="X164" s="23"/>
      <c r="Y164" s="23"/>
      <c r="Z164" s="23"/>
      <c r="AA164" s="23"/>
      <c r="AB164" s="23"/>
      <c r="AC164" s="23"/>
      <c r="AD164" s="23"/>
      <c r="AE164" s="26"/>
      <c r="AF164" s="23"/>
      <c r="AG164" s="23"/>
      <c r="AH164" s="23"/>
      <c r="AI164" s="23"/>
      <c r="AJ164" s="23"/>
      <c r="AK164" s="23"/>
      <c r="AL164" s="23"/>
      <c r="AM164" s="23"/>
      <c r="AN164" s="23"/>
      <c r="AO164" s="26"/>
      <c r="AP164" s="36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6"/>
      <c r="BB164" s="26"/>
      <c r="BC164" s="26"/>
      <c r="BD164" s="23"/>
      <c r="BE164" s="23"/>
      <c r="BF164" s="23"/>
      <c r="BG164" s="23"/>
      <c r="BH164" s="23"/>
      <c r="BI164" s="23"/>
      <c r="BJ164" s="23"/>
      <c r="BK164" s="23"/>
      <c r="BL164" s="26"/>
      <c r="BM164" s="26"/>
      <c r="BN164" s="23"/>
      <c r="BO164" s="23"/>
      <c r="BP164" s="23"/>
      <c r="BQ164" s="26"/>
      <c r="BR164" s="26"/>
      <c r="BS164" s="26"/>
    </row>
    <row r="165" customFormat="false" ht="16" hidden="false" customHeight="false" outlineLevel="0" collapsed="false">
      <c r="A165" s="25" t="s">
        <v>178</v>
      </c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3" t="s">
        <v>319</v>
      </c>
      <c r="T165" s="26"/>
      <c r="U165" s="26"/>
      <c r="V165" s="26"/>
      <c r="W165" s="26" t="s">
        <v>299</v>
      </c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14"/>
      <c r="AR165" s="14"/>
      <c r="AS165" s="14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</row>
    <row r="166" customFormat="false" ht="16" hidden="false" customHeight="false" outlineLevel="0" collapsed="false">
      <c r="A166" s="25" t="s">
        <v>225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6"/>
      <c r="L166" s="26"/>
      <c r="M166" s="26"/>
      <c r="N166" s="27"/>
      <c r="O166" s="27"/>
      <c r="P166" s="27"/>
      <c r="Q166" s="27"/>
      <c r="R166" s="27"/>
      <c r="S166" s="27" t="s">
        <v>226</v>
      </c>
      <c r="T166" s="27"/>
      <c r="U166" s="27"/>
      <c r="V166" s="27"/>
      <c r="W166" s="27" t="s">
        <v>226</v>
      </c>
      <c r="X166" s="27"/>
      <c r="Y166" s="27"/>
      <c r="Z166" s="27"/>
      <c r="AA166" s="27"/>
      <c r="AB166" s="27"/>
      <c r="AC166" s="27"/>
      <c r="AD166" s="27"/>
      <c r="AE166" s="26"/>
      <c r="AF166" s="27"/>
      <c r="AG166" s="27"/>
      <c r="AH166" s="27"/>
      <c r="AI166" s="27"/>
      <c r="AJ166" s="27"/>
      <c r="AK166" s="27"/>
      <c r="AL166" s="27"/>
      <c r="AM166" s="27"/>
      <c r="AN166" s="27"/>
      <c r="AO166" s="26"/>
      <c r="AP166" s="27"/>
      <c r="AQ166" s="27"/>
      <c r="AR166" s="28"/>
      <c r="AS166" s="28"/>
      <c r="AT166" s="27"/>
      <c r="AU166" s="27"/>
      <c r="AV166" s="27"/>
      <c r="AW166" s="27"/>
      <c r="AX166" s="27"/>
      <c r="AY166" s="27"/>
      <c r="AZ166" s="27"/>
      <c r="BA166" s="26"/>
      <c r="BB166" s="26"/>
      <c r="BC166" s="26"/>
      <c r="BD166" s="27"/>
      <c r="BE166" s="27"/>
      <c r="BF166" s="27"/>
      <c r="BG166" s="27"/>
      <c r="BH166" s="27"/>
      <c r="BI166" s="27"/>
      <c r="BJ166" s="27"/>
      <c r="BK166" s="27"/>
      <c r="BL166" s="26"/>
      <c r="BM166" s="26"/>
      <c r="BN166" s="27"/>
      <c r="BO166" s="27"/>
      <c r="BP166" s="27"/>
      <c r="BQ166" s="26"/>
      <c r="BR166" s="26"/>
      <c r="BS166" s="26"/>
    </row>
    <row r="167" customFormat="false" ht="16" hidden="false" customHeight="false" outlineLevel="0" collapsed="false">
      <c r="A167" s="25" t="s">
        <v>227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 t="n">
        <v>6</v>
      </c>
      <c r="T167" s="26"/>
      <c r="U167" s="26"/>
      <c r="V167" s="26"/>
      <c r="W167" s="26" t="n">
        <v>1</v>
      </c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</row>
    <row r="168" customFormat="false" ht="16" hidden="false" customHeight="false" outlineLevel="0" collapsed="false">
      <c r="A168" s="29" t="s">
        <v>228</v>
      </c>
      <c r="B168" s="30"/>
      <c r="C168" s="30"/>
      <c r="D168" s="30"/>
      <c r="E168" s="30"/>
      <c r="F168" s="30"/>
      <c r="G168" s="30"/>
      <c r="H168" s="30"/>
      <c r="I168" s="30"/>
      <c r="J168" s="30"/>
      <c r="K168" s="26"/>
      <c r="L168" s="26"/>
      <c r="M168" s="26"/>
      <c r="N168" s="30"/>
      <c r="O168" s="30"/>
      <c r="P168" s="30"/>
      <c r="Q168" s="30"/>
      <c r="R168" s="30"/>
      <c r="S168" s="30" t="n">
        <v>252</v>
      </c>
      <c r="T168" s="30"/>
      <c r="U168" s="30"/>
      <c r="V168" s="30"/>
      <c r="W168" s="30" t="n">
        <v>130</v>
      </c>
      <c r="X168" s="30"/>
      <c r="Y168" s="30"/>
      <c r="Z168" s="30"/>
      <c r="AA168" s="30"/>
      <c r="AB168" s="30"/>
      <c r="AC168" s="30"/>
      <c r="AD168" s="30"/>
      <c r="AE168" s="26"/>
      <c r="AF168" s="30"/>
      <c r="AG168" s="30"/>
      <c r="AH168" s="30"/>
      <c r="AI168" s="30"/>
      <c r="AJ168" s="30"/>
      <c r="AK168" s="30"/>
      <c r="AL168" s="30"/>
      <c r="AM168" s="30"/>
      <c r="AN168" s="30"/>
      <c r="AO168" s="26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26"/>
      <c r="BB168" s="26"/>
      <c r="BC168" s="26"/>
      <c r="BD168" s="30"/>
      <c r="BE168" s="30"/>
      <c r="BF168" s="30"/>
      <c r="BG168" s="30"/>
      <c r="BH168" s="30"/>
      <c r="BI168" s="30"/>
      <c r="BJ168" s="30"/>
      <c r="BK168" s="30"/>
      <c r="BL168" s="26"/>
      <c r="BM168" s="26"/>
      <c r="BN168" s="30"/>
      <c r="BO168" s="30"/>
      <c r="BP168" s="30"/>
      <c r="BQ168" s="26"/>
      <c r="BR168" s="26"/>
      <c r="BS168" s="26"/>
    </row>
    <row r="169" customFormat="false" ht="16" hidden="false" customHeight="false" outlineLevel="0" collapsed="false">
      <c r="A169" s="31" t="s">
        <v>229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26"/>
      <c r="L169" s="26"/>
      <c r="M169" s="26"/>
      <c r="N169" s="32"/>
      <c r="O169" s="32"/>
      <c r="P169" s="32"/>
      <c r="Q169" s="32"/>
      <c r="R169" s="32"/>
      <c r="S169" s="32" t="n">
        <v>0</v>
      </c>
      <c r="T169" s="32"/>
      <c r="U169" s="32"/>
      <c r="V169" s="32"/>
      <c r="W169" s="32" t="n">
        <v>0</v>
      </c>
      <c r="X169" s="32"/>
      <c r="Y169" s="32"/>
      <c r="Z169" s="32"/>
      <c r="AA169" s="32"/>
      <c r="AB169" s="32"/>
      <c r="AC169" s="32"/>
      <c r="AD169" s="32"/>
      <c r="AE169" s="26"/>
      <c r="AF169" s="32"/>
      <c r="AG169" s="32"/>
      <c r="AH169" s="32"/>
      <c r="AI169" s="32"/>
      <c r="AJ169" s="32"/>
      <c r="AK169" s="32"/>
      <c r="AL169" s="32"/>
      <c r="AM169" s="32"/>
      <c r="AN169" s="32"/>
      <c r="AO169" s="26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26"/>
      <c r="BB169" s="26"/>
      <c r="BC169" s="26"/>
      <c r="BD169" s="32"/>
      <c r="BE169" s="32"/>
      <c r="BF169" s="32"/>
      <c r="BG169" s="32"/>
      <c r="BH169" s="32"/>
      <c r="BI169" s="32"/>
      <c r="BJ169" s="32"/>
      <c r="BK169" s="32"/>
      <c r="BL169" s="26"/>
      <c r="BM169" s="26"/>
      <c r="BN169" s="32"/>
      <c r="BO169" s="32"/>
      <c r="BP169" s="32"/>
      <c r="BQ169" s="26"/>
      <c r="BR169" s="26"/>
      <c r="BS169" s="26"/>
    </row>
    <row r="170" customFormat="false" ht="16" hidden="false" customHeight="false" outlineLevel="0" collapsed="false">
      <c r="A170" s="33" t="s">
        <v>230</v>
      </c>
      <c r="B170" s="34" t="n">
        <f aca="false">(B168*B167)*(1-B169)</f>
        <v>0</v>
      </c>
      <c r="C170" s="34" t="n">
        <f aca="false">(C168*C167)*(1-C169)</f>
        <v>0</v>
      </c>
      <c r="D170" s="34" t="n">
        <f aca="false">(D168*D167)*(1-D169)</f>
        <v>0</v>
      </c>
      <c r="E170" s="34" t="n">
        <f aca="false">(E168*E167)*(1-E169)</f>
        <v>0</v>
      </c>
      <c r="F170" s="34" t="n">
        <f aca="false">(F168*F167)*(1-F169)</f>
        <v>0</v>
      </c>
      <c r="G170" s="34" t="n">
        <f aca="false">(G168*G167)*(1-G169)</f>
        <v>0</v>
      </c>
      <c r="H170" s="34" t="n">
        <f aca="false">(H168*H167)*(1-H169)</f>
        <v>0</v>
      </c>
      <c r="I170" s="34" t="n">
        <f aca="false">(I168*I167)*(1-I169)</f>
        <v>0</v>
      </c>
      <c r="J170" s="34" t="n">
        <f aca="false">(J168*J167)*(1-J169)</f>
        <v>0</v>
      </c>
      <c r="K170" s="34" t="n">
        <f aca="false">(K168*K167)*(1-K169)</f>
        <v>0</v>
      </c>
      <c r="L170" s="34" t="n">
        <f aca="false">(L168*L167)*(1-L169)</f>
        <v>0</v>
      </c>
      <c r="M170" s="34" t="n">
        <f aca="false">(M168*M167)*(1-M169)</f>
        <v>0</v>
      </c>
      <c r="N170" s="34" t="n">
        <f aca="false">(N168*N167)*(1-N169)</f>
        <v>0</v>
      </c>
      <c r="O170" s="34" t="n">
        <f aca="false">(O168*O167)*(1-O169)</f>
        <v>0</v>
      </c>
      <c r="P170" s="34" t="n">
        <f aca="false">(P168*P167)*(1-P169)</f>
        <v>0</v>
      </c>
      <c r="Q170" s="34" t="n">
        <f aca="false">(Q168*Q167)*(1-Q169)</f>
        <v>0</v>
      </c>
      <c r="R170" s="34" t="n">
        <f aca="false">(R168*R167)*(1-R169)</f>
        <v>0</v>
      </c>
      <c r="S170" s="34" t="n">
        <f aca="false">(S168*S167)*(1-S169)</f>
        <v>1512</v>
      </c>
      <c r="T170" s="34" t="n">
        <f aca="false">(T168*T167)*(1-T169)</f>
        <v>0</v>
      </c>
      <c r="U170" s="34" t="n">
        <f aca="false">(U168*U167)*(1-U169)</f>
        <v>0</v>
      </c>
      <c r="V170" s="34" t="n">
        <f aca="false">(V168*V167)*(1-V169)</f>
        <v>0</v>
      </c>
      <c r="W170" s="34" t="n">
        <f aca="false">(W168*W167)*(1-W169)</f>
        <v>130</v>
      </c>
      <c r="X170" s="34" t="n">
        <f aca="false">(X168*X167)*(1-X169)</f>
        <v>0</v>
      </c>
      <c r="Y170" s="34" t="n">
        <f aca="false">(Y168*Y167)*(1-Y169)</f>
        <v>0</v>
      </c>
      <c r="Z170" s="34"/>
      <c r="AA170" s="34" t="n">
        <f aca="false">(AA168*AA167)*(1-AA169)</f>
        <v>0</v>
      </c>
      <c r="AB170" s="34" t="n">
        <f aca="false">(AB168*AB167)*(1-AB169)</f>
        <v>0</v>
      </c>
      <c r="AC170" s="34"/>
      <c r="AD170" s="34" t="n">
        <f aca="false">(AD168*AD167)*(1-AD169)</f>
        <v>0</v>
      </c>
      <c r="AE170" s="34" t="n">
        <f aca="false">(AE168*AE167)*(1-AE169)</f>
        <v>0</v>
      </c>
      <c r="AF170" s="34" t="n">
        <f aca="false">(AF168*AF167)*(1-AF169)</f>
        <v>0</v>
      </c>
      <c r="AG170" s="34" t="n">
        <f aca="false">(AG168*AG167)*(1-AG169)</f>
        <v>0</v>
      </c>
      <c r="AH170" s="34" t="n">
        <f aca="false">(AH168*AH167)*(1-AH169)</f>
        <v>0</v>
      </c>
      <c r="AI170" s="34" t="n">
        <f aca="false">(AI168*AI167)*(1-AI169)</f>
        <v>0</v>
      </c>
      <c r="AJ170" s="34"/>
      <c r="AK170" s="34"/>
      <c r="AL170" s="34" t="n">
        <f aca="false">(AL168*AL167)*(1-AL169)</f>
        <v>0</v>
      </c>
      <c r="AM170" s="34" t="n">
        <f aca="false">(AM168*AM167)*(1-AM169)</f>
        <v>0</v>
      </c>
      <c r="AN170" s="34" t="n">
        <f aca="false">(AN168*AN167)*(1-AN169)</f>
        <v>0</v>
      </c>
      <c r="AO170" s="34" t="n">
        <f aca="false">(AO168*AO167)*(1-AO169)</f>
        <v>0</v>
      </c>
      <c r="AP170" s="34" t="n">
        <f aca="false">(AP168*AP167)*(1-AP169)</f>
        <v>0</v>
      </c>
      <c r="AQ170" s="34" t="n">
        <f aca="false">(AQ168*AQ167)*(1-AQ169)</f>
        <v>0</v>
      </c>
      <c r="AR170" s="34" t="n">
        <f aca="false">(AR168*AR167)*(1-AR169)</f>
        <v>0</v>
      </c>
      <c r="AS170" s="34" t="n">
        <f aca="false">(AS168*AS167)*(1-AS169)</f>
        <v>0</v>
      </c>
      <c r="AT170" s="34" t="n">
        <f aca="false">(AT168*AT167)*(1-AT169)</f>
        <v>0</v>
      </c>
      <c r="AU170" s="34" t="n">
        <f aca="false">(AU168*AU167)*(1-AU169)</f>
        <v>0</v>
      </c>
      <c r="AV170" s="34" t="n">
        <f aca="false">(AV168*AV167)*(1-AV169)</f>
        <v>0</v>
      </c>
      <c r="AW170" s="34" t="n">
        <f aca="false">(AW168*AW167)*(1-AW169)</f>
        <v>0</v>
      </c>
      <c r="AX170" s="34" t="n">
        <f aca="false">(AX168*AX167)*(1-AX169)</f>
        <v>0</v>
      </c>
      <c r="AY170" s="34" t="n">
        <f aca="false">(AY168*AY167)*(1-AY169)</f>
        <v>0</v>
      </c>
      <c r="AZ170" s="34" t="n">
        <f aca="false">(AZ168*AZ167)*(1-AZ169)</f>
        <v>0</v>
      </c>
      <c r="BA170" s="34" t="n">
        <f aca="false">(BA168*BA167)*(1-BA169)</f>
        <v>0</v>
      </c>
      <c r="BB170" s="34" t="n">
        <f aca="false">(BB168*BB167)*(1-BB169)</f>
        <v>0</v>
      </c>
      <c r="BC170" s="34" t="n">
        <f aca="false">(BC168*BC167)*(1-BC169)</f>
        <v>0</v>
      </c>
      <c r="BD170" s="34" t="n">
        <f aca="false">(BD168*BD167)*(1-BD169)</f>
        <v>0</v>
      </c>
      <c r="BE170" s="34" t="n">
        <f aca="false">(BE168*BE167)*(1-BE169)</f>
        <v>0</v>
      </c>
      <c r="BF170" s="34" t="n">
        <f aca="false">(BF168*BF167)*(1-BF169)</f>
        <v>0</v>
      </c>
      <c r="BG170" s="34" t="n">
        <f aca="false">(BG168*BG167)*(1-BG169)</f>
        <v>0</v>
      </c>
      <c r="BH170" s="34" t="n">
        <f aca="false">(BH168*BH167)*(1-BH169)</f>
        <v>0</v>
      </c>
      <c r="BI170" s="34" t="n">
        <f aca="false">(BI168*BI167)*(1-BI169)</f>
        <v>0</v>
      </c>
      <c r="BJ170" s="34" t="n">
        <f aca="false">(BJ168*BJ167)*(1-BJ169)</f>
        <v>0</v>
      </c>
      <c r="BK170" s="34" t="n">
        <f aca="false">(BK168*BK167)*(1-BK169)</f>
        <v>0</v>
      </c>
      <c r="BL170" s="34" t="n">
        <f aca="false">(BL168*BL167)*(1-BL169)</f>
        <v>0</v>
      </c>
      <c r="BM170" s="34" t="n">
        <f aca="false">(BM168*BM167)*(1-BM169)</f>
        <v>0</v>
      </c>
      <c r="BN170" s="34" t="n">
        <f aca="false">(BN168*BN167)*(1-BN169)</f>
        <v>0</v>
      </c>
      <c r="BO170" s="34" t="n">
        <f aca="false">(BO168*BO167)*(1-BO169)</f>
        <v>0</v>
      </c>
      <c r="BP170" s="34" t="n">
        <f aca="false">(BP168*BP167)*(1-BP169)</f>
        <v>0</v>
      </c>
      <c r="BQ170" s="34" t="n">
        <f aca="false">(BQ168*BQ167)*(1-BQ169)</f>
        <v>0</v>
      </c>
      <c r="BR170" s="34" t="n">
        <f aca="false">(BR168*BR167)*(1-BR169)</f>
        <v>0</v>
      </c>
      <c r="BS170" s="34" t="n">
        <f aca="false">(BS168*BS167)*(1-BS169)</f>
        <v>0</v>
      </c>
    </row>
    <row r="186" customFormat="false" ht="17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F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9" activeCellId="0" sqref="E9"/>
    </sheetView>
  </sheetViews>
  <sheetFormatPr defaultRowHeight="13" zeroHeight="false" outlineLevelRow="0" outlineLevelCol="0"/>
  <cols>
    <col collapsed="false" customWidth="false" hidden="false" outlineLevel="0" max="5" min="1" style="0" width="11.5"/>
    <col collapsed="false" customWidth="true" hidden="false" outlineLevel="0" max="6" min="6" style="0" width="68.66"/>
    <col collapsed="false" customWidth="false" hidden="false" outlineLevel="0" max="1025" min="7" style="0" width="11.5"/>
  </cols>
  <sheetData>
    <row r="3" customFormat="false" ht="14" hidden="false" customHeight="false" outlineLevel="0" collapsed="false"/>
    <row r="4" customFormat="false" ht="14" hidden="false" customHeight="false" outlineLevel="0" collapsed="false">
      <c r="E4" s="39" t="s">
        <v>178</v>
      </c>
      <c r="F4" s="40" t="s">
        <v>320</v>
      </c>
    </row>
    <row r="5" customFormat="false" ht="13" hidden="false" customHeight="false" outlineLevel="0" collapsed="false">
      <c r="E5" s="41" t="s">
        <v>321</v>
      </c>
      <c r="F5" s="41"/>
    </row>
    <row r="6" customFormat="false" ht="13" hidden="false" customHeight="false" outlineLevel="0" collapsed="false">
      <c r="E6" s="41" t="s">
        <v>322</v>
      </c>
      <c r="F6" s="41"/>
    </row>
    <row r="7" customFormat="false" ht="13" hidden="false" customHeight="false" outlineLevel="0" collapsed="false">
      <c r="E7" s="41" t="s">
        <v>323</v>
      </c>
      <c r="F7" s="41"/>
    </row>
    <row r="8" customFormat="false" ht="13" hidden="false" customHeight="false" outlineLevel="0" collapsed="false">
      <c r="E8" s="41"/>
      <c r="F8" s="41"/>
    </row>
    <row r="9" customFormat="false" ht="13" hidden="false" customHeight="false" outlineLevel="0" collapsed="false">
      <c r="E9" s="41"/>
      <c r="F9" s="41"/>
    </row>
    <row r="10" customFormat="false" ht="13" hidden="false" customHeight="false" outlineLevel="0" collapsed="false">
      <c r="E10" s="41"/>
      <c r="F10" s="41"/>
    </row>
    <row r="11" customFormat="false" ht="13" hidden="false" customHeight="false" outlineLevel="0" collapsed="false">
      <c r="E11" s="41"/>
      <c r="F11" s="41"/>
    </row>
    <row r="12" customFormat="false" ht="13" hidden="false" customHeight="false" outlineLevel="0" collapsed="false">
      <c r="E12" s="41"/>
      <c r="F12" s="41"/>
    </row>
    <row r="13" customFormat="false" ht="13" hidden="false" customHeight="false" outlineLevel="0" collapsed="false">
      <c r="E13" s="41"/>
      <c r="F13" s="41"/>
    </row>
    <row r="14" customFormat="false" ht="13" hidden="false" customHeight="false" outlineLevel="0" collapsed="false">
      <c r="E14" s="41"/>
      <c r="F14" s="41"/>
    </row>
    <row r="15" customFormat="false" ht="13" hidden="false" customHeight="false" outlineLevel="0" collapsed="false">
      <c r="E15" s="41"/>
      <c r="F15" s="41"/>
    </row>
    <row r="16" customFormat="false" ht="13" hidden="false" customHeight="false" outlineLevel="0" collapsed="false">
      <c r="E16" s="41"/>
      <c r="F16" s="41"/>
    </row>
    <row r="17" customFormat="false" ht="13" hidden="false" customHeight="false" outlineLevel="0" collapsed="false">
      <c r="E17" s="41"/>
      <c r="F17" s="41"/>
    </row>
    <row r="18" customFormat="false" ht="13" hidden="false" customHeight="false" outlineLevel="0" collapsed="false">
      <c r="E18" s="41"/>
      <c r="F18" s="41"/>
    </row>
    <row r="19" customFormat="false" ht="13" hidden="false" customHeight="false" outlineLevel="0" collapsed="false">
      <c r="E19" s="41"/>
      <c r="F19" s="41"/>
    </row>
    <row r="20" customFormat="false" ht="13" hidden="false" customHeight="false" outlineLevel="0" collapsed="false">
      <c r="E20" s="41"/>
      <c r="F20" s="41"/>
    </row>
    <row r="21" customFormat="false" ht="13" hidden="false" customHeight="false" outlineLevel="0" collapsed="false">
      <c r="E21" s="41"/>
      <c r="F21" s="41"/>
    </row>
    <row r="22" customFormat="false" ht="13" hidden="false" customHeight="false" outlineLevel="0" collapsed="false">
      <c r="E22" s="41"/>
      <c r="F22" s="41"/>
    </row>
    <row r="23" customFormat="false" ht="13" hidden="false" customHeight="false" outlineLevel="0" collapsed="false">
      <c r="E23" s="41"/>
      <c r="F23" s="41"/>
    </row>
    <row r="24" customFormat="false" ht="13" hidden="false" customHeight="false" outlineLevel="0" collapsed="false">
      <c r="E24" s="41"/>
      <c r="F24" s="41"/>
    </row>
    <row r="25" customFormat="false" ht="13" hidden="false" customHeight="false" outlineLevel="0" collapsed="false">
      <c r="E25" s="41"/>
      <c r="F25" s="41"/>
    </row>
    <row r="26" customFormat="false" ht="13" hidden="false" customHeight="false" outlineLevel="0" collapsed="false">
      <c r="E26" s="41"/>
      <c r="F26" s="41"/>
    </row>
    <row r="27" customFormat="false" ht="13" hidden="false" customHeight="false" outlineLevel="0" collapsed="false">
      <c r="E27" s="41"/>
      <c r="F27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2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5" activeCellId="0" sqref="C5"/>
    </sheetView>
  </sheetViews>
  <sheetFormatPr defaultRowHeight="13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18"/>
    <col collapsed="false" customWidth="true" hidden="false" outlineLevel="0" max="3" min="3" style="0" width="93.16"/>
    <col collapsed="false" customWidth="true" hidden="false" outlineLevel="0" max="1025" min="4" style="0" width="8.83"/>
  </cols>
  <sheetData>
    <row r="3" customFormat="false" ht="13" hidden="false" customHeight="false" outlineLevel="0" collapsed="false">
      <c r="B3" s="42" t="s">
        <v>324</v>
      </c>
      <c r="C3" s="42" t="s">
        <v>325</v>
      </c>
    </row>
    <row r="4" customFormat="false" ht="13" hidden="false" customHeight="false" outlineLevel="0" collapsed="false">
      <c r="B4" s="43" t="s">
        <v>326</v>
      </c>
      <c r="C4" s="44" t="s">
        <v>327</v>
      </c>
    </row>
    <row r="5" customFormat="false" ht="13" hidden="false" customHeight="false" outlineLevel="0" collapsed="false">
      <c r="B5" s="41" t="s">
        <v>328</v>
      </c>
      <c r="C5" s="45" t="s">
        <v>329</v>
      </c>
    </row>
    <row r="6" customFormat="false" ht="13" hidden="false" customHeight="false" outlineLevel="0" collapsed="false">
      <c r="B6" s="41"/>
      <c r="C6" s="41"/>
    </row>
    <row r="7" customFormat="false" ht="13" hidden="false" customHeight="false" outlineLevel="0" collapsed="false">
      <c r="B7" s="41"/>
      <c r="C7" s="41"/>
    </row>
    <row r="8" customFormat="false" ht="13" hidden="false" customHeight="false" outlineLevel="0" collapsed="false">
      <c r="B8" s="41"/>
      <c r="C8" s="41"/>
    </row>
    <row r="9" customFormat="false" ht="13" hidden="false" customHeight="false" outlineLevel="0" collapsed="false">
      <c r="B9" s="41"/>
      <c r="C9" s="41"/>
    </row>
    <row r="10" customFormat="false" ht="13" hidden="false" customHeight="false" outlineLevel="0" collapsed="false">
      <c r="B10" s="41"/>
      <c r="C10" s="41"/>
    </row>
    <row r="11" customFormat="false" ht="13" hidden="false" customHeight="false" outlineLevel="0" collapsed="false">
      <c r="B11" s="41"/>
      <c r="C11" s="41"/>
    </row>
    <row r="12" customFormat="false" ht="13" hidden="false" customHeight="false" outlineLevel="0" collapsed="false">
      <c r="B12" s="41"/>
      <c r="C12" s="41"/>
    </row>
    <row r="13" customFormat="false" ht="13" hidden="false" customHeight="false" outlineLevel="0" collapsed="false">
      <c r="B13" s="41"/>
      <c r="C13" s="41"/>
    </row>
    <row r="14" customFormat="false" ht="13" hidden="false" customHeight="false" outlineLevel="0" collapsed="false">
      <c r="B14" s="41"/>
      <c r="C14" s="41"/>
    </row>
    <row r="15" customFormat="false" ht="13" hidden="false" customHeight="false" outlineLevel="0" collapsed="false">
      <c r="B15" s="41"/>
      <c r="C15" s="41"/>
    </row>
    <row r="16" customFormat="false" ht="13" hidden="false" customHeight="false" outlineLevel="0" collapsed="false">
      <c r="B16" s="41"/>
      <c r="C16" s="41"/>
    </row>
    <row r="17" customFormat="false" ht="13" hidden="false" customHeight="false" outlineLevel="0" collapsed="false">
      <c r="B17" s="41"/>
      <c r="C17" s="41"/>
    </row>
    <row r="18" customFormat="false" ht="13" hidden="false" customHeight="false" outlineLevel="0" collapsed="false">
      <c r="B18" s="41"/>
      <c r="C18" s="41"/>
    </row>
    <row r="19" customFormat="false" ht="13" hidden="false" customHeight="false" outlineLevel="0" collapsed="false">
      <c r="B19" s="41"/>
      <c r="C19" s="41"/>
    </row>
    <row r="20" customFormat="false" ht="13" hidden="false" customHeight="false" outlineLevel="0" collapsed="false">
      <c r="B20" s="41"/>
      <c r="C20" s="41"/>
    </row>
  </sheetData>
  <hyperlinks>
    <hyperlink ref="C4" r:id="rId1" display="https://www.poundsterlinglive.com/bank-of-england-spot/historical-spot-exchange-rates/usd/USD-to-ILS"/>
    <hyperlink ref="C5" r:id="rId2" display="https://www.poundsterlinglive.com/bank-of-england-spot/historical-spot-exchange-rates/usd/USD-to-EU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2021-07-15T13:16:55Z</dcterms:created>
  <dc:creator>Microsoft Office User</dc:creator>
  <dc:description/>
  <dc:language>en</dc:language>
  <cp:lastModifiedBy/>
  <dcterms:modified xsi:type="dcterms:W3CDTF">2021-08-06T19:58:39Z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